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showInkAnnotation="0" codeName="ThisWorkbook" hidePivotFieldList="1" defaultThemeVersion="166925"/>
  <mc:AlternateContent xmlns:mc="http://schemas.openxmlformats.org/markup-compatibility/2006">
    <mc:Choice Requires="x15">
      <x15ac:absPath xmlns:x15ac="http://schemas.microsoft.com/office/spreadsheetml/2010/11/ac" url="C:\Users\wramirez\Downloads\"/>
    </mc:Choice>
  </mc:AlternateContent>
  <xr:revisionPtr revIDLastSave="2" documentId="13_ncr:1_{74D675F0-D357-4110-8D68-2145D05C35A5}" xr6:coauthVersionLast="47" xr6:coauthVersionMax="47" xr10:uidLastSave="{C7572482-21E1-441B-A9CE-E4B3CD5D0EED}"/>
  <bookViews>
    <workbookView xWindow="28680" yWindow="-120" windowWidth="29040" windowHeight="15720" xr2:uid="{DF18BF57-1ED4-4473-B68B-42CAA0D9FFEA}"/>
  </bookViews>
  <sheets>
    <sheet name="Formulario de Inspección" sheetId="2" r:id="rId1"/>
    <sheet name="Certificado" sheetId="15" r:id="rId2"/>
    <sheet name="Certificado 2" sheetId="16" r:id="rId3"/>
    <sheet name="Dinamica" sheetId="9" state="hidden" r:id="rId4"/>
    <sheet name="Resumen" sheetId="11" r:id="rId5"/>
    <sheet name="Lista de defectos" sheetId="12" state="hidden" r:id="rId6"/>
    <sheet name="Referencias" sheetId="10" r:id="rId7"/>
  </sheets>
  <definedNames>
    <definedName name="_xlnm._FilterDatabase" localSheetId="4" hidden="1">Resumen!$A$1:$X$335</definedName>
    <definedName name="_xlnm.Print_Area" localSheetId="3">Dinamica!$A$1:$F$51</definedName>
    <definedName name="_xlnm.Print_Area" localSheetId="0">'Formulario de Inspección'!$A$1:$S$516</definedName>
    <definedName name="_xlnm.Print_Area" localSheetId="5">'Lista de defectos'!$A$1:$G$341</definedName>
    <definedName name="Z_5CF8BDD8_52B7_417A_8CFF_FF21BDBB2F63_.wvu.PrintArea" localSheetId="0" hidden="1">'Formulario de Inspección'!$B$1:$M$452</definedName>
  </definedNames>
  <calcPr calcId="191028"/>
  <pivotCaches>
    <pivotCache cacheId="726"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4" i="11" l="1"/>
  <c r="N404" i="2"/>
  <c r="K255" i="2"/>
  <c r="K254" i="2"/>
  <c r="M234" i="2"/>
  <c r="M235" i="2"/>
  <c r="M236" i="2"/>
  <c r="M237" i="2"/>
  <c r="M238" i="2"/>
  <c r="M239" i="2"/>
  <c r="M240" i="2"/>
  <c r="M24" i="2"/>
  <c r="M25" i="2"/>
  <c r="O495" i="2" l="1"/>
  <c r="M495" i="2"/>
  <c r="L495" i="2"/>
  <c r="K495" i="2"/>
  <c r="O494" i="2"/>
  <c r="M494" i="2"/>
  <c r="L494" i="2"/>
  <c r="K494" i="2"/>
  <c r="O493" i="2"/>
  <c r="L493" i="2"/>
  <c r="K493" i="2"/>
  <c r="O492" i="2"/>
  <c r="L492" i="2"/>
  <c r="K492" i="2"/>
  <c r="O491" i="2"/>
  <c r="L491" i="2"/>
  <c r="K491" i="2"/>
  <c r="O474" i="2"/>
  <c r="L474" i="2"/>
  <c r="K474" i="2"/>
  <c r="O480" i="2"/>
  <c r="L480" i="2"/>
  <c r="K480" i="2"/>
  <c r="O437" i="2"/>
  <c r="L437" i="2"/>
  <c r="K437" i="2"/>
  <c r="O430" i="2"/>
  <c r="L430" i="2"/>
  <c r="K430" i="2"/>
  <c r="O415" i="2"/>
  <c r="L415" i="2"/>
  <c r="K415" i="2"/>
  <c r="O414" i="2"/>
  <c r="L414" i="2"/>
  <c r="K414" i="2"/>
  <c r="O413" i="2"/>
  <c r="L413" i="2"/>
  <c r="K413" i="2"/>
  <c r="O409" i="2"/>
  <c r="L409" i="2"/>
  <c r="K409" i="2"/>
  <c r="O408" i="2"/>
  <c r="L408" i="2"/>
  <c r="K408" i="2"/>
  <c r="O400" i="2"/>
  <c r="L400" i="2"/>
  <c r="K400" i="2"/>
  <c r="I400" i="2"/>
  <c r="O393" i="2"/>
  <c r="L393" i="2"/>
  <c r="K393" i="2"/>
  <c r="I393" i="2"/>
  <c r="O392" i="2"/>
  <c r="L392" i="2"/>
  <c r="K392" i="2"/>
  <c r="I392" i="2"/>
  <c r="O391" i="2"/>
  <c r="L391" i="2"/>
  <c r="K391" i="2"/>
  <c r="I391" i="2"/>
  <c r="O390" i="2"/>
  <c r="L390" i="2"/>
  <c r="K390" i="2"/>
  <c r="I390" i="2"/>
  <c r="O358" i="2"/>
  <c r="L358" i="2"/>
  <c r="K358" i="2"/>
  <c r="O296" i="2"/>
  <c r="L296" i="2"/>
  <c r="K296" i="2"/>
  <c r="I296" i="2"/>
  <c r="O339" i="2"/>
  <c r="L339" i="2"/>
  <c r="K339" i="2"/>
  <c r="O321" i="2"/>
  <c r="L321" i="2"/>
  <c r="K321" i="2"/>
  <c r="I321" i="2"/>
  <c r="O307" i="2"/>
  <c r="L307" i="2"/>
  <c r="K307" i="2"/>
  <c r="O262" i="2"/>
  <c r="L262" i="2"/>
  <c r="K262" i="2"/>
  <c r="O255" i="2"/>
  <c r="O254" i="2"/>
  <c r="L255" i="2"/>
  <c r="L254" i="2"/>
  <c r="O187" i="2"/>
  <c r="L187" i="2"/>
  <c r="K187" i="2"/>
  <c r="O186" i="2"/>
  <c r="L186" i="2"/>
  <c r="K186" i="2"/>
  <c r="O115" i="2"/>
  <c r="L115" i="2"/>
  <c r="K115" i="2"/>
  <c r="O114" i="2"/>
  <c r="L114" i="2"/>
  <c r="K114" i="2"/>
  <c r="O48" i="2"/>
  <c r="L48" i="2"/>
  <c r="K48" i="2"/>
  <c r="L47" i="2"/>
  <c r="K47" i="2"/>
  <c r="O46" i="2"/>
  <c r="L46" i="2"/>
  <c r="K46" i="2"/>
  <c r="O45" i="2"/>
  <c r="L45" i="2"/>
  <c r="K45" i="2"/>
  <c r="L44" i="2"/>
  <c r="O43" i="2"/>
  <c r="L43" i="2"/>
  <c r="K43" i="2"/>
  <c r="O42" i="2"/>
  <c r="L42" i="2"/>
  <c r="K42" i="2"/>
  <c r="O41" i="2"/>
  <c r="L41" i="2"/>
  <c r="K41" i="2"/>
  <c r="O40" i="2"/>
  <c r="L40" i="2"/>
  <c r="K40" i="2"/>
  <c r="O39" i="2"/>
  <c r="L39" i="2"/>
  <c r="K39" i="2"/>
  <c r="O38" i="2"/>
  <c r="L38" i="2"/>
  <c r="K38" i="2"/>
  <c r="O37" i="2"/>
  <c r="L37" i="2"/>
  <c r="K37" i="2"/>
  <c r="O36" i="2"/>
  <c r="L36" i="2"/>
  <c r="K36" i="2"/>
  <c r="O35" i="2"/>
  <c r="L35" i="2"/>
  <c r="K35" i="2"/>
  <c r="O34" i="2"/>
  <c r="L34" i="2"/>
  <c r="K34" i="2"/>
  <c r="O33" i="2"/>
  <c r="L33" i="2"/>
  <c r="K33" i="2"/>
  <c r="O32" i="2"/>
  <c r="L32" i="2"/>
  <c r="K32" i="2"/>
  <c r="O31" i="2"/>
  <c r="L31" i="2"/>
  <c r="K31" i="2"/>
  <c r="O30" i="2"/>
  <c r="L30" i="2"/>
  <c r="K30" i="2"/>
  <c r="O29" i="2"/>
  <c r="L29" i="2"/>
  <c r="K29" i="2"/>
  <c r="G254" i="12"/>
  <c r="G255" i="12"/>
  <c r="G256" i="12"/>
  <c r="G257" i="12"/>
  <c r="G258" i="12"/>
  <c r="G259" i="12"/>
  <c r="G260" i="12"/>
  <c r="G261" i="12"/>
  <c r="G262" i="12"/>
  <c r="G263" i="12"/>
  <c r="D263" i="12"/>
  <c r="E263" i="12" s="1"/>
  <c r="D254" i="12"/>
  <c r="E254" i="12" s="1"/>
  <c r="D255" i="12"/>
  <c r="E255" i="12" s="1"/>
  <c r="D256" i="12"/>
  <c r="E256" i="12" s="1"/>
  <c r="D257" i="12"/>
  <c r="E257" i="12" s="1"/>
  <c r="D258" i="12"/>
  <c r="E258" i="12" s="1"/>
  <c r="D259" i="12"/>
  <c r="E259" i="12" s="1"/>
  <c r="D260" i="12"/>
  <c r="E260" i="12" s="1"/>
  <c r="D261" i="12"/>
  <c r="E261" i="12" s="1"/>
  <c r="D262" i="12"/>
  <c r="E262" i="12" s="1"/>
  <c r="L374" i="2"/>
  <c r="K374" i="2"/>
  <c r="L373" i="2"/>
  <c r="K373" i="2"/>
  <c r="A92" i="11" l="1"/>
  <c r="B92" i="11"/>
  <c r="C92" i="11"/>
  <c r="D92" i="11"/>
  <c r="E92" i="11"/>
  <c r="F92" i="11"/>
  <c r="G92" i="11"/>
  <c r="H92" i="11"/>
  <c r="I92" i="11"/>
  <c r="J92" i="11"/>
  <c r="K92" i="11"/>
  <c r="L92" i="11"/>
  <c r="M92" i="11"/>
  <c r="N92" i="11"/>
  <c r="R92" i="11"/>
  <c r="U92" i="11"/>
  <c r="V92" i="11"/>
  <c r="W92" i="11"/>
  <c r="X92" i="11"/>
  <c r="Y92" i="11"/>
  <c r="R44" i="16" l="1"/>
  <c r="P44" i="16"/>
  <c r="D92" i="12"/>
  <c r="P92" i="11" s="1"/>
  <c r="G92" i="12"/>
  <c r="Q92" i="11" s="1"/>
  <c r="C57" i="11"/>
  <c r="W3" i="11"/>
  <c r="W4" i="11"/>
  <c r="W5" i="11"/>
  <c r="W6" i="11"/>
  <c r="W7" i="11"/>
  <c r="W8" i="11"/>
  <c r="W9" i="11"/>
  <c r="W10" i="11"/>
  <c r="W11" i="11"/>
  <c r="W12" i="11"/>
  <c r="W13" i="11"/>
  <c r="W14" i="11"/>
  <c r="W15" i="11"/>
  <c r="W16" i="11"/>
  <c r="W17" i="11"/>
  <c r="W18" i="11"/>
  <c r="W19" i="11"/>
  <c r="W20" i="11"/>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W259" i="11"/>
  <c r="W260" i="11"/>
  <c r="W261" i="11"/>
  <c r="W262" i="11"/>
  <c r="W263" i="11"/>
  <c r="W264" i="11"/>
  <c r="W265" i="11"/>
  <c r="W266" i="11"/>
  <c r="W267" i="11"/>
  <c r="W268" i="11"/>
  <c r="W269" i="11"/>
  <c r="W270" i="11"/>
  <c r="W271" i="11"/>
  <c r="W272" i="11"/>
  <c r="W273" i="11"/>
  <c r="W274" i="11"/>
  <c r="W275" i="11"/>
  <c r="W276" i="11"/>
  <c r="W277" i="11"/>
  <c r="W278" i="11"/>
  <c r="W279" i="11"/>
  <c r="W280" i="11"/>
  <c r="W281" i="11"/>
  <c r="W282" i="11"/>
  <c r="W283" i="11"/>
  <c r="W284" i="11"/>
  <c r="W285" i="11"/>
  <c r="W286" i="11"/>
  <c r="W287" i="11"/>
  <c r="W288" i="11"/>
  <c r="W289" i="11"/>
  <c r="W290" i="11"/>
  <c r="W291" i="11"/>
  <c r="W292" i="11"/>
  <c r="W293" i="11"/>
  <c r="W294" i="11"/>
  <c r="W295" i="11"/>
  <c r="W296" i="11"/>
  <c r="W297" i="11"/>
  <c r="W298" i="11"/>
  <c r="W299" i="11"/>
  <c r="W300" i="11"/>
  <c r="W301" i="11"/>
  <c r="W302" i="11"/>
  <c r="W303" i="11"/>
  <c r="W304" i="11"/>
  <c r="W305" i="11"/>
  <c r="W306" i="11"/>
  <c r="W307" i="11"/>
  <c r="W308" i="11"/>
  <c r="W309" i="11"/>
  <c r="W310" i="11"/>
  <c r="W311" i="11"/>
  <c r="W312" i="11"/>
  <c r="W313" i="11"/>
  <c r="W314" i="11"/>
  <c r="W315" i="11"/>
  <c r="W316" i="11"/>
  <c r="W317" i="11"/>
  <c r="W318" i="11"/>
  <c r="W319" i="11"/>
  <c r="W320" i="11"/>
  <c r="W321" i="11"/>
  <c r="W322" i="11"/>
  <c r="W323" i="11"/>
  <c r="W324" i="11"/>
  <c r="W325" i="11"/>
  <c r="W326" i="11"/>
  <c r="W327" i="11"/>
  <c r="W328" i="11"/>
  <c r="W329" i="11"/>
  <c r="W330" i="11"/>
  <c r="W331" i="11"/>
  <c r="W332" i="11"/>
  <c r="W333" i="11"/>
  <c r="W334" i="11"/>
  <c r="W335" i="11"/>
  <c r="W2" i="11"/>
  <c r="V322" i="11"/>
  <c r="R47" i="15"/>
  <c r="Q47" i="15"/>
  <c r="R44" i="15"/>
  <c r="E92" i="12" l="1"/>
  <c r="O133" i="2"/>
  <c r="T92" i="11" s="1"/>
  <c r="L133" i="2"/>
  <c r="K133" i="2"/>
  <c r="M44" i="16" l="1"/>
  <c r="J44" i="16"/>
  <c r="A43" i="16"/>
  <c r="N3" i="11" l="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J3" i="11"/>
  <c r="J4" i="11"/>
  <c r="J5" i="11"/>
  <c r="J6" i="11"/>
  <c r="J7" i="11"/>
  <c r="J8" i="11"/>
  <c r="J9" i="11"/>
  <c r="J10" i="11"/>
  <c r="J11" i="11"/>
  <c r="J12" i="11"/>
  <c r="J13" i="11"/>
  <c r="J14" i="11"/>
  <c r="J15" i="11"/>
  <c r="J16" i="11"/>
  <c r="J17" i="11"/>
  <c r="J18" i="11"/>
  <c r="J19" i="11"/>
  <c r="J20" i="11"/>
  <c r="J21" i="11"/>
  <c r="J22" i="11"/>
  <c r="J23"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52" i="11"/>
  <c r="J53" i="11"/>
  <c r="J54" i="11"/>
  <c r="J55" i="11"/>
  <c r="J56" i="11"/>
  <c r="J57" i="11"/>
  <c r="J58" i="11"/>
  <c r="J59" i="11"/>
  <c r="J60" i="11"/>
  <c r="J61" i="11"/>
  <c r="J62" i="11"/>
  <c r="J63" i="11"/>
  <c r="J64" i="11"/>
  <c r="J65" i="11"/>
  <c r="J66" i="11"/>
  <c r="J67" i="11"/>
  <c r="J68" i="11"/>
  <c r="J69" i="11"/>
  <c r="J70" i="11"/>
  <c r="J71" i="11"/>
  <c r="J72" i="11"/>
  <c r="J73" i="11"/>
  <c r="J74" i="11"/>
  <c r="J75" i="11"/>
  <c r="J76" i="11"/>
  <c r="J77" i="11"/>
  <c r="J78" i="11"/>
  <c r="J79" i="11"/>
  <c r="J80" i="11"/>
  <c r="J81" i="11"/>
  <c r="J82" i="11"/>
  <c r="J83" i="11"/>
  <c r="J84" i="11"/>
  <c r="J85" i="11"/>
  <c r="J86" i="11"/>
  <c r="J87" i="11"/>
  <c r="J88" i="11"/>
  <c r="J89" i="11"/>
  <c r="J90" i="11"/>
  <c r="J91" i="11"/>
  <c r="J93" i="11"/>
  <c r="J94" i="11"/>
  <c r="J95" i="11"/>
  <c r="J96" i="11"/>
  <c r="J97" i="11"/>
  <c r="J98" i="11"/>
  <c r="J99" i="11"/>
  <c r="J100" i="11"/>
  <c r="J101" i="11"/>
  <c r="J102" i="11"/>
  <c r="J103" i="11"/>
  <c r="J104" i="11"/>
  <c r="J105" i="11"/>
  <c r="J106" i="11"/>
  <c r="J107" i="11"/>
  <c r="J108" i="11"/>
  <c r="J109" i="11"/>
  <c r="J110" i="11"/>
  <c r="J111" i="11"/>
  <c r="J112" i="11"/>
  <c r="J113" i="11"/>
  <c r="J114" i="11"/>
  <c r="J115" i="11"/>
  <c r="J116" i="11"/>
  <c r="J117" i="11"/>
  <c r="J118" i="11"/>
  <c r="J119" i="11"/>
  <c r="J120" i="11"/>
  <c r="J121" i="11"/>
  <c r="J122" i="11"/>
  <c r="J123" i="11"/>
  <c r="J124" i="11"/>
  <c r="J125" i="11"/>
  <c r="J126" i="11"/>
  <c r="J127" i="11"/>
  <c r="J128" i="11"/>
  <c r="J129" i="11"/>
  <c r="J130" i="11"/>
  <c r="J131" i="11"/>
  <c r="J132" i="11"/>
  <c r="J133" i="11"/>
  <c r="J134" i="11"/>
  <c r="J135" i="11"/>
  <c r="J136" i="11"/>
  <c r="J137" i="11"/>
  <c r="J138" i="11"/>
  <c r="J139" i="11"/>
  <c r="J140" i="11"/>
  <c r="J141" i="11"/>
  <c r="J142" i="11"/>
  <c r="J143" i="11"/>
  <c r="J144" i="11"/>
  <c r="J145" i="11"/>
  <c r="J146" i="11"/>
  <c r="J147" i="11"/>
  <c r="J148" i="11"/>
  <c r="J149" i="11"/>
  <c r="J150" i="11"/>
  <c r="J151" i="11"/>
  <c r="J152" i="11"/>
  <c r="J153" i="11"/>
  <c r="J154" i="11"/>
  <c r="J155" i="11"/>
  <c r="J156" i="11"/>
  <c r="J157" i="11"/>
  <c r="J158" i="11"/>
  <c r="J159" i="11"/>
  <c r="J160" i="11"/>
  <c r="J161" i="11"/>
  <c r="J162" i="11"/>
  <c r="J163" i="11"/>
  <c r="J164" i="11"/>
  <c r="J165" i="11"/>
  <c r="J166" i="11"/>
  <c r="J167" i="11"/>
  <c r="J168" i="11"/>
  <c r="J169" i="11"/>
  <c r="J170" i="11"/>
  <c r="J171" i="11"/>
  <c r="J172" i="11"/>
  <c r="J173" i="11"/>
  <c r="J174" i="11"/>
  <c r="J175" i="11"/>
  <c r="J176" i="11"/>
  <c r="J177" i="11"/>
  <c r="J178" i="11"/>
  <c r="J179" i="11"/>
  <c r="J180" i="11"/>
  <c r="J181" i="11"/>
  <c r="J182" i="11"/>
  <c r="J183" i="11"/>
  <c r="J184" i="11"/>
  <c r="J185" i="11"/>
  <c r="J186" i="11"/>
  <c r="J187" i="11"/>
  <c r="J188" i="11"/>
  <c r="J189" i="11"/>
  <c r="J190" i="11"/>
  <c r="J191" i="11"/>
  <c r="J192" i="11"/>
  <c r="J193" i="11"/>
  <c r="J194" i="11"/>
  <c r="J195" i="11"/>
  <c r="J196" i="11"/>
  <c r="J197" i="11"/>
  <c r="J198" i="11"/>
  <c r="J199" i="11"/>
  <c r="J200" i="11"/>
  <c r="J201" i="11"/>
  <c r="J202" i="11"/>
  <c r="J203" i="11"/>
  <c r="J204" i="11"/>
  <c r="J205" i="11"/>
  <c r="J206" i="11"/>
  <c r="J207" i="11"/>
  <c r="J208" i="11"/>
  <c r="J209" i="11"/>
  <c r="J210" i="11"/>
  <c r="J211" i="11"/>
  <c r="J212" i="11"/>
  <c r="J213" i="11"/>
  <c r="J214" i="11"/>
  <c r="J215" i="11"/>
  <c r="J216" i="11"/>
  <c r="J217" i="11"/>
  <c r="J218" i="11"/>
  <c r="J219" i="11"/>
  <c r="J220" i="11"/>
  <c r="J221" i="11"/>
  <c r="J222" i="11"/>
  <c r="J223" i="11"/>
  <c r="J224" i="11"/>
  <c r="J225" i="11"/>
  <c r="J226" i="11"/>
  <c r="J227" i="11"/>
  <c r="J228" i="11"/>
  <c r="J229" i="11"/>
  <c r="J230" i="11"/>
  <c r="J231" i="11"/>
  <c r="J232" i="11"/>
  <c r="J233" i="11"/>
  <c r="J234" i="11"/>
  <c r="J235" i="11"/>
  <c r="J236" i="11"/>
  <c r="J237" i="11"/>
  <c r="J238" i="11"/>
  <c r="J239" i="11"/>
  <c r="J240" i="11"/>
  <c r="J241" i="11"/>
  <c r="J242" i="11"/>
  <c r="J243" i="11"/>
  <c r="J244" i="11"/>
  <c r="J245" i="11"/>
  <c r="J246" i="11"/>
  <c r="J247" i="11"/>
  <c r="J248" i="11"/>
  <c r="J249" i="11"/>
  <c r="J250" i="11"/>
  <c r="J251" i="11"/>
  <c r="J252" i="11"/>
  <c r="J253" i="11"/>
  <c r="J254" i="11"/>
  <c r="J255" i="11"/>
  <c r="J256" i="11"/>
  <c r="J257" i="11"/>
  <c r="J258" i="11"/>
  <c r="J259" i="11"/>
  <c r="J260" i="11"/>
  <c r="J261" i="11"/>
  <c r="J262" i="11"/>
  <c r="J263" i="11"/>
  <c r="J264" i="11"/>
  <c r="J265" i="11"/>
  <c r="J266" i="11"/>
  <c r="J267" i="11"/>
  <c r="J268" i="11"/>
  <c r="J269" i="11"/>
  <c r="J270" i="11"/>
  <c r="J271" i="11"/>
  <c r="J272" i="11"/>
  <c r="J273" i="11"/>
  <c r="J274" i="11"/>
  <c r="J275" i="11"/>
  <c r="J276" i="11"/>
  <c r="J277" i="11"/>
  <c r="J278" i="11"/>
  <c r="J279" i="11"/>
  <c r="J280" i="11"/>
  <c r="J281" i="11"/>
  <c r="J282" i="11"/>
  <c r="J283" i="11"/>
  <c r="J284" i="11"/>
  <c r="J285" i="11"/>
  <c r="J286" i="11"/>
  <c r="J287" i="11"/>
  <c r="J288" i="11"/>
  <c r="J289" i="11"/>
  <c r="J290" i="11"/>
  <c r="J291" i="11"/>
  <c r="J292" i="11"/>
  <c r="J293" i="11"/>
  <c r="J294" i="11"/>
  <c r="J295" i="11"/>
  <c r="J296" i="11"/>
  <c r="J297" i="11"/>
  <c r="J298" i="11"/>
  <c r="J299" i="11"/>
  <c r="J300" i="11"/>
  <c r="J301" i="11"/>
  <c r="J302" i="11"/>
  <c r="J303" i="11"/>
  <c r="J304" i="11"/>
  <c r="J305" i="11"/>
  <c r="J306" i="11"/>
  <c r="J307" i="11"/>
  <c r="J308" i="11"/>
  <c r="J309" i="11"/>
  <c r="J310" i="11"/>
  <c r="J311" i="11"/>
  <c r="J312" i="11"/>
  <c r="J313" i="11"/>
  <c r="J314" i="11"/>
  <c r="J315" i="11"/>
  <c r="J316" i="11"/>
  <c r="J317" i="11"/>
  <c r="J318" i="11"/>
  <c r="J319" i="11"/>
  <c r="J320" i="11"/>
  <c r="J321" i="11"/>
  <c r="J322" i="11"/>
  <c r="J323" i="11"/>
  <c r="J324" i="11"/>
  <c r="J325" i="11"/>
  <c r="J326" i="11"/>
  <c r="J327" i="11"/>
  <c r="J328" i="11"/>
  <c r="J329" i="11"/>
  <c r="J330" i="11"/>
  <c r="J331" i="11"/>
  <c r="J332" i="11"/>
  <c r="J333" i="11"/>
  <c r="J334" i="11"/>
  <c r="J335" i="11"/>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I43" i="11"/>
  <c r="I44" i="11"/>
  <c r="I45" i="11"/>
  <c r="I46" i="11"/>
  <c r="I47" i="11"/>
  <c r="I48" i="11"/>
  <c r="I49" i="11"/>
  <c r="I50" i="11"/>
  <c r="I51" i="11"/>
  <c r="I52" i="11"/>
  <c r="I53" i="11"/>
  <c r="I54" i="11"/>
  <c r="I55" i="11"/>
  <c r="I56" i="11"/>
  <c r="I57" i="11"/>
  <c r="I58" i="11"/>
  <c r="I59" i="11"/>
  <c r="I60" i="11"/>
  <c r="I61" i="11"/>
  <c r="I62" i="11"/>
  <c r="I63" i="11"/>
  <c r="I64" i="11"/>
  <c r="I65" i="11"/>
  <c r="I66" i="11"/>
  <c r="I67" i="11"/>
  <c r="I68" i="11"/>
  <c r="I69" i="11"/>
  <c r="I70" i="11"/>
  <c r="I71" i="11"/>
  <c r="I72" i="11"/>
  <c r="I73" i="11"/>
  <c r="I74" i="11"/>
  <c r="I75" i="11"/>
  <c r="I76" i="11"/>
  <c r="I77" i="11"/>
  <c r="I78" i="11"/>
  <c r="I79" i="11"/>
  <c r="I80" i="11"/>
  <c r="I81" i="11"/>
  <c r="I82" i="11"/>
  <c r="I83" i="11"/>
  <c r="I84" i="11"/>
  <c r="I85" i="11"/>
  <c r="I86" i="11"/>
  <c r="I87" i="11"/>
  <c r="I88" i="11"/>
  <c r="I89" i="11"/>
  <c r="I90" i="11"/>
  <c r="I91" i="11"/>
  <c r="I93" i="11"/>
  <c r="I94" i="11"/>
  <c r="I95" i="11"/>
  <c r="I96" i="11"/>
  <c r="I97" i="11"/>
  <c r="I98" i="11"/>
  <c r="I99" i="11"/>
  <c r="I100" i="11"/>
  <c r="I101" i="11"/>
  <c r="I102" i="11"/>
  <c r="I103" i="11"/>
  <c r="I104" i="11"/>
  <c r="I105" i="11"/>
  <c r="I106" i="11"/>
  <c r="I107" i="11"/>
  <c r="I108" i="11"/>
  <c r="I109" i="11"/>
  <c r="I110" i="11"/>
  <c r="I111" i="11"/>
  <c r="I112" i="11"/>
  <c r="I113" i="11"/>
  <c r="I114" i="11"/>
  <c r="I115" i="11"/>
  <c r="I116" i="11"/>
  <c r="I117" i="11"/>
  <c r="I118" i="11"/>
  <c r="I119" i="11"/>
  <c r="I120" i="11"/>
  <c r="I121" i="11"/>
  <c r="I122" i="11"/>
  <c r="I123" i="11"/>
  <c r="I124" i="11"/>
  <c r="I125" i="11"/>
  <c r="I126" i="11"/>
  <c r="I127" i="11"/>
  <c r="I128" i="11"/>
  <c r="I129" i="11"/>
  <c r="I130" i="11"/>
  <c r="I131" i="11"/>
  <c r="I132" i="11"/>
  <c r="I133" i="11"/>
  <c r="I134" i="11"/>
  <c r="I135" i="11"/>
  <c r="I136" i="11"/>
  <c r="I137" i="11"/>
  <c r="I138" i="11"/>
  <c r="I139" i="11"/>
  <c r="I140" i="11"/>
  <c r="I141" i="11"/>
  <c r="I142" i="11"/>
  <c r="I143" i="11"/>
  <c r="I144" i="11"/>
  <c r="I145" i="11"/>
  <c r="I146" i="11"/>
  <c r="I147" i="11"/>
  <c r="I148" i="11"/>
  <c r="I149" i="11"/>
  <c r="I150" i="11"/>
  <c r="I151" i="11"/>
  <c r="I152" i="11"/>
  <c r="I153" i="11"/>
  <c r="I154" i="11"/>
  <c r="I155" i="11"/>
  <c r="I156" i="11"/>
  <c r="I157" i="11"/>
  <c r="I158" i="11"/>
  <c r="I159" i="11"/>
  <c r="I160" i="11"/>
  <c r="I161" i="11"/>
  <c r="I162" i="11"/>
  <c r="I163" i="11"/>
  <c r="I164" i="11"/>
  <c r="I165" i="11"/>
  <c r="I166" i="11"/>
  <c r="I167" i="11"/>
  <c r="I168" i="11"/>
  <c r="I169" i="11"/>
  <c r="I170" i="11"/>
  <c r="I171" i="11"/>
  <c r="I172" i="11"/>
  <c r="I173" i="11"/>
  <c r="I174" i="11"/>
  <c r="I175" i="11"/>
  <c r="I176" i="11"/>
  <c r="I177" i="11"/>
  <c r="I178" i="11"/>
  <c r="I179" i="11"/>
  <c r="I180" i="11"/>
  <c r="I181" i="11"/>
  <c r="I182" i="11"/>
  <c r="I183" i="11"/>
  <c r="I184" i="11"/>
  <c r="I185" i="11"/>
  <c r="I186" i="11"/>
  <c r="I187" i="11"/>
  <c r="I188" i="11"/>
  <c r="I189" i="11"/>
  <c r="I190" i="11"/>
  <c r="I191" i="11"/>
  <c r="I192" i="11"/>
  <c r="I193" i="11"/>
  <c r="I194" i="11"/>
  <c r="I195" i="11"/>
  <c r="I196" i="11"/>
  <c r="I197" i="11"/>
  <c r="I198" i="11"/>
  <c r="I199" i="11"/>
  <c r="I200" i="11"/>
  <c r="I201" i="11"/>
  <c r="I202" i="11"/>
  <c r="I203" i="11"/>
  <c r="I204" i="11"/>
  <c r="I205" i="11"/>
  <c r="I206" i="11"/>
  <c r="I207" i="11"/>
  <c r="I208" i="11"/>
  <c r="I209" i="11"/>
  <c r="I210" i="11"/>
  <c r="I211" i="11"/>
  <c r="I212" i="11"/>
  <c r="I213" i="11"/>
  <c r="I214" i="11"/>
  <c r="I215" i="11"/>
  <c r="I216" i="11"/>
  <c r="I217" i="11"/>
  <c r="I218" i="11"/>
  <c r="I219" i="11"/>
  <c r="I220" i="11"/>
  <c r="I221" i="11"/>
  <c r="I222" i="11"/>
  <c r="I223" i="11"/>
  <c r="I224" i="11"/>
  <c r="I225" i="11"/>
  <c r="I226" i="11"/>
  <c r="I227" i="11"/>
  <c r="I228" i="11"/>
  <c r="I229" i="11"/>
  <c r="I230" i="11"/>
  <c r="I231" i="11"/>
  <c r="I232" i="11"/>
  <c r="I233" i="11"/>
  <c r="I234" i="11"/>
  <c r="I235" i="11"/>
  <c r="I236" i="11"/>
  <c r="I237" i="11"/>
  <c r="I238" i="11"/>
  <c r="I239" i="11"/>
  <c r="I240" i="11"/>
  <c r="I241" i="11"/>
  <c r="I242" i="11"/>
  <c r="I243" i="11"/>
  <c r="I244" i="11"/>
  <c r="I245" i="11"/>
  <c r="I246" i="11"/>
  <c r="I247" i="11"/>
  <c r="I248" i="11"/>
  <c r="I249" i="11"/>
  <c r="I250" i="11"/>
  <c r="I251" i="11"/>
  <c r="I252" i="11"/>
  <c r="I253" i="11"/>
  <c r="I254" i="11"/>
  <c r="I255" i="11"/>
  <c r="I256" i="11"/>
  <c r="I257" i="11"/>
  <c r="I258" i="11"/>
  <c r="I259" i="11"/>
  <c r="I260" i="11"/>
  <c r="I261" i="11"/>
  <c r="I262" i="11"/>
  <c r="I263" i="11"/>
  <c r="I264" i="11"/>
  <c r="I265" i="11"/>
  <c r="I266" i="11"/>
  <c r="I267" i="11"/>
  <c r="I268" i="11"/>
  <c r="I269" i="11"/>
  <c r="I270" i="11"/>
  <c r="I271" i="11"/>
  <c r="I272" i="11"/>
  <c r="I273" i="11"/>
  <c r="I274" i="11"/>
  <c r="I275" i="11"/>
  <c r="I276" i="11"/>
  <c r="I277" i="11"/>
  <c r="I278" i="11"/>
  <c r="I279" i="11"/>
  <c r="I280" i="11"/>
  <c r="I281" i="11"/>
  <c r="I282" i="11"/>
  <c r="I283" i="11"/>
  <c r="I284" i="11"/>
  <c r="I285" i="11"/>
  <c r="I286" i="11"/>
  <c r="I287" i="11"/>
  <c r="I288" i="11"/>
  <c r="I289" i="11"/>
  <c r="I290" i="11"/>
  <c r="I291" i="11"/>
  <c r="I292" i="11"/>
  <c r="I293" i="11"/>
  <c r="I294" i="11"/>
  <c r="I295" i="11"/>
  <c r="I296" i="11"/>
  <c r="I297" i="11"/>
  <c r="I298" i="11"/>
  <c r="I299" i="11"/>
  <c r="I300" i="11"/>
  <c r="I301" i="11"/>
  <c r="I302" i="11"/>
  <c r="I303" i="11"/>
  <c r="I304" i="11"/>
  <c r="I305" i="11"/>
  <c r="I306" i="11"/>
  <c r="I307" i="11"/>
  <c r="I308" i="11"/>
  <c r="I309" i="11"/>
  <c r="I310" i="11"/>
  <c r="I311" i="11"/>
  <c r="I312" i="11"/>
  <c r="I313" i="11"/>
  <c r="I314" i="11"/>
  <c r="I315" i="11"/>
  <c r="I316" i="11"/>
  <c r="I317" i="11"/>
  <c r="I318" i="11"/>
  <c r="I319" i="11"/>
  <c r="I320" i="11"/>
  <c r="I321" i="11"/>
  <c r="I322" i="11"/>
  <c r="I323" i="11"/>
  <c r="I324" i="11"/>
  <c r="I325" i="11"/>
  <c r="I326" i="11"/>
  <c r="I327" i="11"/>
  <c r="I328" i="11"/>
  <c r="I329" i="11"/>
  <c r="I330" i="11"/>
  <c r="I331" i="11"/>
  <c r="I332" i="11"/>
  <c r="I333" i="11"/>
  <c r="I334" i="11"/>
  <c r="I335" i="11"/>
  <c r="H3" i="11"/>
  <c r="H4" i="11"/>
  <c r="H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H37" i="11"/>
  <c r="H38" i="11"/>
  <c r="H39" i="11"/>
  <c r="H40" i="11"/>
  <c r="H41" i="11"/>
  <c r="H42" i="11"/>
  <c r="H43" i="11"/>
  <c r="H44" i="11"/>
  <c r="H45" i="11"/>
  <c r="H46" i="11"/>
  <c r="H47" i="11"/>
  <c r="H48" i="11"/>
  <c r="H49" i="11"/>
  <c r="H50" i="11"/>
  <c r="H51" i="11"/>
  <c r="H52" i="11"/>
  <c r="H53" i="11"/>
  <c r="H54" i="11"/>
  <c r="H55" i="11"/>
  <c r="H56" i="11"/>
  <c r="H57" i="11"/>
  <c r="H58" i="11"/>
  <c r="H59" i="11"/>
  <c r="H60" i="11"/>
  <c r="H61" i="11"/>
  <c r="H62" i="11"/>
  <c r="H63" i="11"/>
  <c r="H64" i="11"/>
  <c r="H65" i="11"/>
  <c r="H66" i="11"/>
  <c r="H67" i="11"/>
  <c r="H68" i="11"/>
  <c r="H69" i="11"/>
  <c r="H70" i="11"/>
  <c r="H71" i="11"/>
  <c r="H72" i="11"/>
  <c r="H73" i="11"/>
  <c r="H74" i="11"/>
  <c r="H75" i="11"/>
  <c r="H76" i="11"/>
  <c r="H77" i="11"/>
  <c r="H78" i="11"/>
  <c r="H79" i="11"/>
  <c r="H80" i="11"/>
  <c r="H81" i="11"/>
  <c r="H82" i="11"/>
  <c r="H83" i="11"/>
  <c r="H84" i="11"/>
  <c r="H85" i="11"/>
  <c r="H86" i="11"/>
  <c r="H87" i="11"/>
  <c r="H88" i="11"/>
  <c r="H89" i="11"/>
  <c r="H90" i="11"/>
  <c r="H91" i="11"/>
  <c r="H93" i="11"/>
  <c r="H94" i="11"/>
  <c r="H95" i="11"/>
  <c r="H96" i="11"/>
  <c r="H97" i="11"/>
  <c r="H98" i="11"/>
  <c r="H99" i="11"/>
  <c r="H100" i="11"/>
  <c r="H101" i="11"/>
  <c r="H102" i="11"/>
  <c r="H103" i="11"/>
  <c r="H104" i="11"/>
  <c r="H105" i="11"/>
  <c r="H106" i="11"/>
  <c r="H107" i="11"/>
  <c r="H108" i="11"/>
  <c r="H109" i="11"/>
  <c r="H110" i="11"/>
  <c r="H111" i="11"/>
  <c r="H112" i="11"/>
  <c r="H113" i="11"/>
  <c r="H114" i="11"/>
  <c r="H115" i="11"/>
  <c r="H116" i="11"/>
  <c r="H117" i="11"/>
  <c r="H118" i="11"/>
  <c r="H119" i="11"/>
  <c r="H120" i="11"/>
  <c r="H121" i="11"/>
  <c r="H122" i="11"/>
  <c r="H123" i="11"/>
  <c r="H124" i="11"/>
  <c r="H125" i="11"/>
  <c r="H126" i="11"/>
  <c r="H127" i="11"/>
  <c r="H128" i="11"/>
  <c r="H129" i="11"/>
  <c r="H130" i="11"/>
  <c r="H131" i="11"/>
  <c r="H132" i="11"/>
  <c r="H133" i="11"/>
  <c r="H134" i="11"/>
  <c r="H135" i="11"/>
  <c r="H136" i="11"/>
  <c r="H137" i="11"/>
  <c r="H138" i="11"/>
  <c r="H139" i="11"/>
  <c r="H140" i="11"/>
  <c r="H141" i="11"/>
  <c r="H142" i="11"/>
  <c r="H143" i="11"/>
  <c r="H144" i="11"/>
  <c r="H145" i="11"/>
  <c r="H146" i="11"/>
  <c r="H147" i="11"/>
  <c r="H148" i="11"/>
  <c r="H149" i="11"/>
  <c r="H150" i="11"/>
  <c r="H151" i="11"/>
  <c r="H152" i="11"/>
  <c r="H153" i="11"/>
  <c r="H154" i="11"/>
  <c r="H155" i="11"/>
  <c r="H156" i="11"/>
  <c r="H157" i="11"/>
  <c r="H158" i="11"/>
  <c r="H159" i="11"/>
  <c r="H160" i="11"/>
  <c r="H161" i="11"/>
  <c r="H162" i="11"/>
  <c r="H163" i="11"/>
  <c r="H164" i="11"/>
  <c r="H165" i="11"/>
  <c r="H166" i="11"/>
  <c r="H167" i="11"/>
  <c r="H168" i="11"/>
  <c r="H169" i="11"/>
  <c r="H170" i="11"/>
  <c r="H171" i="11"/>
  <c r="H172" i="11"/>
  <c r="H173" i="11"/>
  <c r="H174" i="11"/>
  <c r="H175" i="11"/>
  <c r="H176" i="11"/>
  <c r="H177" i="11"/>
  <c r="H178" i="11"/>
  <c r="H179" i="11"/>
  <c r="H180" i="11"/>
  <c r="H181" i="11"/>
  <c r="H182" i="11"/>
  <c r="H183" i="11"/>
  <c r="H184" i="11"/>
  <c r="H185" i="11"/>
  <c r="H186" i="11"/>
  <c r="H187" i="11"/>
  <c r="H188" i="11"/>
  <c r="H189" i="11"/>
  <c r="H190" i="11"/>
  <c r="H191" i="11"/>
  <c r="H192" i="11"/>
  <c r="H193" i="11"/>
  <c r="H194" i="11"/>
  <c r="H195" i="11"/>
  <c r="H196" i="11"/>
  <c r="H197" i="11"/>
  <c r="H198" i="11"/>
  <c r="H199" i="11"/>
  <c r="H200" i="11"/>
  <c r="H201" i="11"/>
  <c r="H202" i="11"/>
  <c r="H203" i="11"/>
  <c r="H204" i="11"/>
  <c r="H205" i="11"/>
  <c r="H206" i="11"/>
  <c r="H207" i="11"/>
  <c r="H208" i="11"/>
  <c r="H209" i="11"/>
  <c r="H210" i="11"/>
  <c r="H211" i="11"/>
  <c r="H212" i="11"/>
  <c r="H213" i="11"/>
  <c r="H214" i="11"/>
  <c r="H215" i="11"/>
  <c r="H216" i="11"/>
  <c r="H217" i="11"/>
  <c r="H218" i="11"/>
  <c r="H219" i="11"/>
  <c r="H220" i="11"/>
  <c r="H221" i="11"/>
  <c r="H222" i="11"/>
  <c r="H223" i="11"/>
  <c r="H224" i="11"/>
  <c r="H225" i="11"/>
  <c r="H226" i="11"/>
  <c r="H227" i="11"/>
  <c r="H228" i="11"/>
  <c r="H229" i="11"/>
  <c r="H230" i="11"/>
  <c r="H231" i="11"/>
  <c r="H232" i="11"/>
  <c r="H233" i="11"/>
  <c r="H234" i="11"/>
  <c r="H235" i="11"/>
  <c r="H236" i="11"/>
  <c r="H237" i="11"/>
  <c r="H238" i="11"/>
  <c r="H239" i="11"/>
  <c r="H240" i="11"/>
  <c r="H241" i="11"/>
  <c r="H242" i="11"/>
  <c r="H243" i="11"/>
  <c r="H244" i="11"/>
  <c r="H245" i="11"/>
  <c r="H246" i="11"/>
  <c r="H247" i="11"/>
  <c r="H248" i="11"/>
  <c r="H249" i="11"/>
  <c r="H250" i="11"/>
  <c r="H251" i="11"/>
  <c r="H252" i="11"/>
  <c r="H253" i="11"/>
  <c r="H254" i="11"/>
  <c r="H255" i="11"/>
  <c r="H256" i="11"/>
  <c r="H257" i="11"/>
  <c r="H258" i="11"/>
  <c r="H259" i="11"/>
  <c r="H260" i="11"/>
  <c r="H261" i="11"/>
  <c r="H262" i="11"/>
  <c r="H263" i="11"/>
  <c r="H264" i="11"/>
  <c r="H265" i="11"/>
  <c r="H266" i="11"/>
  <c r="H267" i="11"/>
  <c r="H268" i="11"/>
  <c r="H269" i="11"/>
  <c r="H270" i="11"/>
  <c r="H271" i="11"/>
  <c r="H272" i="11"/>
  <c r="H273" i="11"/>
  <c r="H274" i="11"/>
  <c r="H275" i="11"/>
  <c r="H276" i="11"/>
  <c r="H277" i="11"/>
  <c r="H278" i="11"/>
  <c r="H279" i="11"/>
  <c r="H280" i="11"/>
  <c r="H281" i="11"/>
  <c r="H282" i="11"/>
  <c r="H283" i="11"/>
  <c r="H284" i="11"/>
  <c r="H285" i="11"/>
  <c r="H286" i="11"/>
  <c r="H287" i="11"/>
  <c r="H288" i="11"/>
  <c r="H289" i="11"/>
  <c r="H290" i="11"/>
  <c r="H291" i="11"/>
  <c r="H292" i="11"/>
  <c r="H293" i="11"/>
  <c r="H294" i="11"/>
  <c r="H295" i="11"/>
  <c r="H296" i="11"/>
  <c r="H297" i="11"/>
  <c r="H298" i="11"/>
  <c r="H299" i="11"/>
  <c r="H300" i="11"/>
  <c r="H301" i="11"/>
  <c r="H302" i="11"/>
  <c r="H303" i="11"/>
  <c r="H304" i="11"/>
  <c r="H305" i="11"/>
  <c r="H306" i="11"/>
  <c r="H307" i="11"/>
  <c r="H308" i="11"/>
  <c r="H309" i="11"/>
  <c r="H310" i="11"/>
  <c r="H311" i="11"/>
  <c r="H312" i="11"/>
  <c r="H313" i="11"/>
  <c r="H314" i="11"/>
  <c r="H315" i="11"/>
  <c r="H316" i="11"/>
  <c r="H317" i="11"/>
  <c r="H318" i="11"/>
  <c r="H319" i="11"/>
  <c r="H320" i="11"/>
  <c r="H321" i="11"/>
  <c r="H322" i="11"/>
  <c r="H323" i="11"/>
  <c r="H324" i="11"/>
  <c r="H325" i="11"/>
  <c r="H326" i="11"/>
  <c r="H327" i="11"/>
  <c r="H328" i="11"/>
  <c r="H329" i="11"/>
  <c r="H330" i="11"/>
  <c r="H331" i="11"/>
  <c r="H332" i="11"/>
  <c r="H333" i="11"/>
  <c r="H334" i="11"/>
  <c r="H335" i="11"/>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259" i="11"/>
  <c r="G260" i="11"/>
  <c r="G261" i="11"/>
  <c r="G262" i="11"/>
  <c r="G263" i="11"/>
  <c r="G264" i="11"/>
  <c r="G265" i="11"/>
  <c r="G266" i="11"/>
  <c r="G267" i="11"/>
  <c r="G268" i="11"/>
  <c r="G269" i="11"/>
  <c r="G270" i="11"/>
  <c r="G271" i="11"/>
  <c r="G272" i="11"/>
  <c r="G273" i="11"/>
  <c r="G274" i="11"/>
  <c r="G275" i="11"/>
  <c r="G276" i="11"/>
  <c r="G277" i="11"/>
  <c r="G278" i="11"/>
  <c r="G279" i="11"/>
  <c r="G280" i="11"/>
  <c r="G281" i="11"/>
  <c r="G282" i="11"/>
  <c r="G283" i="11"/>
  <c r="G284" i="11"/>
  <c r="G285" i="11"/>
  <c r="G286" i="11"/>
  <c r="G287" i="11"/>
  <c r="G288" i="11"/>
  <c r="G289" i="11"/>
  <c r="G290" i="11"/>
  <c r="G291" i="11"/>
  <c r="G292" i="11"/>
  <c r="G293" i="11"/>
  <c r="G294" i="11"/>
  <c r="G295" i="11"/>
  <c r="G296" i="11"/>
  <c r="G297" i="11"/>
  <c r="G298" i="11"/>
  <c r="G299" i="11"/>
  <c r="G300" i="11"/>
  <c r="G301" i="11"/>
  <c r="G302" i="11"/>
  <c r="G303" i="11"/>
  <c r="G304" i="11"/>
  <c r="G305" i="11"/>
  <c r="G306" i="11"/>
  <c r="G307" i="11"/>
  <c r="G308" i="11"/>
  <c r="G309" i="11"/>
  <c r="G310" i="11"/>
  <c r="G311" i="11"/>
  <c r="G312" i="11"/>
  <c r="G313" i="11"/>
  <c r="G314" i="11"/>
  <c r="G315" i="11"/>
  <c r="G316" i="11"/>
  <c r="G317" i="11"/>
  <c r="G318" i="11"/>
  <c r="G319" i="11"/>
  <c r="G320" i="11"/>
  <c r="G321" i="11"/>
  <c r="G322" i="11"/>
  <c r="G323" i="11"/>
  <c r="G324" i="11"/>
  <c r="G325" i="11"/>
  <c r="G326" i="11"/>
  <c r="G327" i="11"/>
  <c r="G328" i="11"/>
  <c r="G329" i="11"/>
  <c r="G330" i="11"/>
  <c r="G331" i="11"/>
  <c r="G332" i="11"/>
  <c r="G333" i="11"/>
  <c r="G334" i="11"/>
  <c r="G335" i="11"/>
  <c r="F3" i="11"/>
  <c r="F4" i="11"/>
  <c r="F5" i="11"/>
  <c r="F6"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F82" i="11"/>
  <c r="F83" i="11"/>
  <c r="F84" i="11"/>
  <c r="F85" i="11"/>
  <c r="F86" i="11"/>
  <c r="F87" i="11"/>
  <c r="F88" i="11"/>
  <c r="F89" i="11"/>
  <c r="F90" i="11"/>
  <c r="F91" i="11"/>
  <c r="F93" i="11"/>
  <c r="F94" i="11"/>
  <c r="F95" i="11"/>
  <c r="F96" i="11"/>
  <c r="F97" i="11"/>
  <c r="F98" i="11"/>
  <c r="F99" i="11"/>
  <c r="F100" i="11"/>
  <c r="F101" i="11"/>
  <c r="F102" i="11"/>
  <c r="F103" i="11"/>
  <c r="F104" i="11"/>
  <c r="F105" i="11"/>
  <c r="F106" i="11"/>
  <c r="F107" i="11"/>
  <c r="F108" i="11"/>
  <c r="F109" i="11"/>
  <c r="F110" i="11"/>
  <c r="F111" i="11"/>
  <c r="F112" i="11"/>
  <c r="F113" i="11"/>
  <c r="F114" i="11"/>
  <c r="F115" i="11"/>
  <c r="F116" i="11"/>
  <c r="F117" i="11"/>
  <c r="F118" i="11"/>
  <c r="F119" i="11"/>
  <c r="F120" i="11"/>
  <c r="F121" i="11"/>
  <c r="F122" i="11"/>
  <c r="F123" i="11"/>
  <c r="F124" i="11"/>
  <c r="F125" i="11"/>
  <c r="F126" i="11"/>
  <c r="F127" i="11"/>
  <c r="F128" i="11"/>
  <c r="F129" i="11"/>
  <c r="F130" i="11"/>
  <c r="F131" i="11"/>
  <c r="F132" i="11"/>
  <c r="F133" i="11"/>
  <c r="F134" i="11"/>
  <c r="F135" i="11"/>
  <c r="F136" i="11"/>
  <c r="F137" i="11"/>
  <c r="F138" i="11"/>
  <c r="F139" i="11"/>
  <c r="F140" i="11"/>
  <c r="F141" i="11"/>
  <c r="F142" i="11"/>
  <c r="F143" i="11"/>
  <c r="F144" i="11"/>
  <c r="F145" i="11"/>
  <c r="F146" i="11"/>
  <c r="F147" i="11"/>
  <c r="F148" i="11"/>
  <c r="F149" i="11"/>
  <c r="F150" i="11"/>
  <c r="F151" i="11"/>
  <c r="F152" i="11"/>
  <c r="F153" i="11"/>
  <c r="F154" i="11"/>
  <c r="F155" i="11"/>
  <c r="F156" i="11"/>
  <c r="F157" i="11"/>
  <c r="F158" i="11"/>
  <c r="F159" i="11"/>
  <c r="F160" i="11"/>
  <c r="F161" i="11"/>
  <c r="F162" i="11"/>
  <c r="F163" i="11"/>
  <c r="F164" i="11"/>
  <c r="F165" i="11"/>
  <c r="F166" i="11"/>
  <c r="F167" i="11"/>
  <c r="F168" i="11"/>
  <c r="F169" i="11"/>
  <c r="F170" i="11"/>
  <c r="F171" i="11"/>
  <c r="F172" i="11"/>
  <c r="F173" i="11"/>
  <c r="F174" i="11"/>
  <c r="F175" i="11"/>
  <c r="F176" i="11"/>
  <c r="F177" i="11"/>
  <c r="F178" i="11"/>
  <c r="F179" i="11"/>
  <c r="F180" i="11"/>
  <c r="F181" i="11"/>
  <c r="F182" i="11"/>
  <c r="F183" i="11"/>
  <c r="F184" i="11"/>
  <c r="F185" i="11"/>
  <c r="F186" i="11"/>
  <c r="F187" i="11"/>
  <c r="F188" i="11"/>
  <c r="F189" i="11"/>
  <c r="F190" i="11"/>
  <c r="F191" i="11"/>
  <c r="F192" i="11"/>
  <c r="F193" i="11"/>
  <c r="F194" i="11"/>
  <c r="F195" i="11"/>
  <c r="F196" i="11"/>
  <c r="F197" i="11"/>
  <c r="F198" i="11"/>
  <c r="F199" i="11"/>
  <c r="F200" i="11"/>
  <c r="F201" i="11"/>
  <c r="F202" i="11"/>
  <c r="F203" i="11"/>
  <c r="F204" i="11"/>
  <c r="F205" i="11"/>
  <c r="F206" i="11"/>
  <c r="F207" i="11"/>
  <c r="F208" i="11"/>
  <c r="F209" i="11"/>
  <c r="F210" i="11"/>
  <c r="F211" i="11"/>
  <c r="F212" i="11"/>
  <c r="F213" i="11"/>
  <c r="F214" i="11"/>
  <c r="F215" i="11"/>
  <c r="F216" i="11"/>
  <c r="F217" i="11"/>
  <c r="F218" i="11"/>
  <c r="F219" i="11"/>
  <c r="F220" i="11"/>
  <c r="F221" i="11"/>
  <c r="F222" i="11"/>
  <c r="F223" i="11"/>
  <c r="F224" i="11"/>
  <c r="F225" i="11"/>
  <c r="F226" i="11"/>
  <c r="F227" i="11"/>
  <c r="F228" i="11"/>
  <c r="F229" i="11"/>
  <c r="F230" i="11"/>
  <c r="F231" i="11"/>
  <c r="F232" i="11"/>
  <c r="F233" i="11"/>
  <c r="F234" i="11"/>
  <c r="F235" i="11"/>
  <c r="F236" i="11"/>
  <c r="F237" i="11"/>
  <c r="F238" i="11"/>
  <c r="F239" i="11"/>
  <c r="F240" i="11"/>
  <c r="F241" i="11"/>
  <c r="F242" i="11"/>
  <c r="F243" i="11"/>
  <c r="F244" i="11"/>
  <c r="F245" i="11"/>
  <c r="F246" i="11"/>
  <c r="F247" i="11"/>
  <c r="F248" i="11"/>
  <c r="F249" i="11"/>
  <c r="F250" i="11"/>
  <c r="F251" i="11"/>
  <c r="F252" i="11"/>
  <c r="F253" i="11"/>
  <c r="F254" i="11"/>
  <c r="F255" i="11"/>
  <c r="F256" i="11"/>
  <c r="F257" i="11"/>
  <c r="F258" i="11"/>
  <c r="F259" i="11"/>
  <c r="F260" i="11"/>
  <c r="F261" i="11"/>
  <c r="F262" i="11"/>
  <c r="F263" i="11"/>
  <c r="F264" i="11"/>
  <c r="F265" i="11"/>
  <c r="F266" i="11"/>
  <c r="F267" i="11"/>
  <c r="F268" i="11"/>
  <c r="F269" i="11"/>
  <c r="F270" i="11"/>
  <c r="F271" i="11"/>
  <c r="F272" i="11"/>
  <c r="F273" i="11"/>
  <c r="F274" i="11"/>
  <c r="F275" i="11"/>
  <c r="F276" i="11"/>
  <c r="F277" i="11"/>
  <c r="F278" i="11"/>
  <c r="F279" i="11"/>
  <c r="F280" i="11"/>
  <c r="F281" i="11"/>
  <c r="F282" i="11"/>
  <c r="F283" i="11"/>
  <c r="F284" i="11"/>
  <c r="F285" i="11"/>
  <c r="F286" i="11"/>
  <c r="F287" i="11"/>
  <c r="F288" i="11"/>
  <c r="F289" i="11"/>
  <c r="F290" i="11"/>
  <c r="F291" i="11"/>
  <c r="F292" i="11"/>
  <c r="F293" i="11"/>
  <c r="F294" i="11"/>
  <c r="F295" i="11"/>
  <c r="F296" i="11"/>
  <c r="F297" i="11"/>
  <c r="F298" i="11"/>
  <c r="F299" i="11"/>
  <c r="F300" i="11"/>
  <c r="F301" i="11"/>
  <c r="F302" i="11"/>
  <c r="F303" i="11"/>
  <c r="F304" i="11"/>
  <c r="F305" i="11"/>
  <c r="F306" i="11"/>
  <c r="F307" i="11"/>
  <c r="F308" i="11"/>
  <c r="F309" i="11"/>
  <c r="F310" i="11"/>
  <c r="F311" i="11"/>
  <c r="F312" i="11"/>
  <c r="F313" i="11"/>
  <c r="F314" i="11"/>
  <c r="F315" i="11"/>
  <c r="F316" i="11"/>
  <c r="F317" i="11"/>
  <c r="F318" i="11"/>
  <c r="F319" i="11"/>
  <c r="F320" i="11"/>
  <c r="F321" i="11"/>
  <c r="F322" i="11"/>
  <c r="F323" i="11"/>
  <c r="F324" i="11"/>
  <c r="F325" i="11"/>
  <c r="F326" i="11"/>
  <c r="F327" i="11"/>
  <c r="F328" i="11"/>
  <c r="F329" i="11"/>
  <c r="F330" i="11"/>
  <c r="F331" i="11"/>
  <c r="F332" i="11"/>
  <c r="F333" i="11"/>
  <c r="F334" i="11"/>
  <c r="F335" i="11"/>
  <c r="E3" i="11"/>
  <c r="E4" i="11"/>
  <c r="E5" i="11"/>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81" i="11"/>
  <c r="E82" i="11"/>
  <c r="E83" i="11"/>
  <c r="E84" i="11"/>
  <c r="E85" i="11"/>
  <c r="E86" i="11"/>
  <c r="E87" i="11"/>
  <c r="E88" i="11"/>
  <c r="E89" i="11"/>
  <c r="E90" i="11"/>
  <c r="E91" i="11"/>
  <c r="E93" i="11"/>
  <c r="E94" i="11"/>
  <c r="E95" i="11"/>
  <c r="E96" i="11"/>
  <c r="E97" i="11"/>
  <c r="E98" i="11"/>
  <c r="E99" i="11"/>
  <c r="E100" i="11"/>
  <c r="E101" i="11"/>
  <c r="E102" i="11"/>
  <c r="E103" i="11"/>
  <c r="E104" i="11"/>
  <c r="E105" i="11"/>
  <c r="E106" i="11"/>
  <c r="E107" i="11"/>
  <c r="E108" i="11"/>
  <c r="E109" i="11"/>
  <c r="E110" i="11"/>
  <c r="E111" i="11"/>
  <c r="E112" i="11"/>
  <c r="E113" i="11"/>
  <c r="E114" i="11"/>
  <c r="E115" i="11"/>
  <c r="E116" i="11"/>
  <c r="E117" i="11"/>
  <c r="E118" i="11"/>
  <c r="E119" i="11"/>
  <c r="E120" i="11"/>
  <c r="E121" i="11"/>
  <c r="E122" i="11"/>
  <c r="E123" i="11"/>
  <c r="E124" i="11"/>
  <c r="E125" i="11"/>
  <c r="E126" i="11"/>
  <c r="E127" i="11"/>
  <c r="E128" i="11"/>
  <c r="E129" i="11"/>
  <c r="E130" i="11"/>
  <c r="E131" i="11"/>
  <c r="E132" i="11"/>
  <c r="E133" i="11"/>
  <c r="E134" i="11"/>
  <c r="E135" i="11"/>
  <c r="E136" i="11"/>
  <c r="E137" i="11"/>
  <c r="E138" i="11"/>
  <c r="E139" i="11"/>
  <c r="E140" i="11"/>
  <c r="E141" i="11"/>
  <c r="E142" i="11"/>
  <c r="E143" i="11"/>
  <c r="E144" i="11"/>
  <c r="E145" i="11"/>
  <c r="E146" i="11"/>
  <c r="E147" i="11"/>
  <c r="E148" i="11"/>
  <c r="E149" i="11"/>
  <c r="E150" i="11"/>
  <c r="E151" i="11"/>
  <c r="E152" i="11"/>
  <c r="E153" i="11"/>
  <c r="E154" i="11"/>
  <c r="E155" i="11"/>
  <c r="E156" i="11"/>
  <c r="E157" i="11"/>
  <c r="E158" i="11"/>
  <c r="E159" i="11"/>
  <c r="E160" i="11"/>
  <c r="E161" i="11"/>
  <c r="E162" i="11"/>
  <c r="E163" i="11"/>
  <c r="E164" i="11"/>
  <c r="E165" i="11"/>
  <c r="E166" i="11"/>
  <c r="E167" i="11"/>
  <c r="E168" i="11"/>
  <c r="E169" i="11"/>
  <c r="E170" i="11"/>
  <c r="E171" i="11"/>
  <c r="E172" i="11"/>
  <c r="E173" i="11"/>
  <c r="E174" i="11"/>
  <c r="E175" i="11"/>
  <c r="E176" i="11"/>
  <c r="E177" i="11"/>
  <c r="E178" i="11"/>
  <c r="E179" i="11"/>
  <c r="E180" i="11"/>
  <c r="E181" i="11"/>
  <c r="E182" i="11"/>
  <c r="E183" i="11"/>
  <c r="E184" i="11"/>
  <c r="E185" i="11"/>
  <c r="E186" i="11"/>
  <c r="E187" i="11"/>
  <c r="E188" i="11"/>
  <c r="E189" i="11"/>
  <c r="E190" i="11"/>
  <c r="E191" i="11"/>
  <c r="E192" i="11"/>
  <c r="E193" i="11"/>
  <c r="E194" i="11"/>
  <c r="E195" i="11"/>
  <c r="E196" i="11"/>
  <c r="E197" i="11"/>
  <c r="E198" i="11"/>
  <c r="E199" i="11"/>
  <c r="E200" i="11"/>
  <c r="E201" i="11"/>
  <c r="E202" i="11"/>
  <c r="E203" i="11"/>
  <c r="E204" i="11"/>
  <c r="E205" i="11"/>
  <c r="E206" i="11"/>
  <c r="E207" i="11"/>
  <c r="E208" i="11"/>
  <c r="E209" i="11"/>
  <c r="E210" i="11"/>
  <c r="E211" i="11"/>
  <c r="E212" i="11"/>
  <c r="E213" i="11"/>
  <c r="E214" i="11"/>
  <c r="E215" i="11"/>
  <c r="E216" i="11"/>
  <c r="E217" i="11"/>
  <c r="E218" i="11"/>
  <c r="E219" i="11"/>
  <c r="E220" i="11"/>
  <c r="E221" i="11"/>
  <c r="E222" i="11"/>
  <c r="E223" i="11"/>
  <c r="E224" i="11"/>
  <c r="E225" i="11"/>
  <c r="E226" i="11"/>
  <c r="E227" i="11"/>
  <c r="E228" i="11"/>
  <c r="E229" i="11"/>
  <c r="E230" i="11"/>
  <c r="E231" i="11"/>
  <c r="E232" i="11"/>
  <c r="E233" i="11"/>
  <c r="E234" i="11"/>
  <c r="E235" i="11"/>
  <c r="E236" i="11"/>
  <c r="E237" i="11"/>
  <c r="E238" i="11"/>
  <c r="E239" i="11"/>
  <c r="E240" i="11"/>
  <c r="E241" i="11"/>
  <c r="E242" i="11"/>
  <c r="E243" i="11"/>
  <c r="E244" i="11"/>
  <c r="E245" i="11"/>
  <c r="E246" i="11"/>
  <c r="E247" i="11"/>
  <c r="E248" i="11"/>
  <c r="E249" i="11"/>
  <c r="E250" i="11"/>
  <c r="E251" i="11"/>
  <c r="E252" i="11"/>
  <c r="E253" i="11"/>
  <c r="E254" i="11"/>
  <c r="E255" i="11"/>
  <c r="E256" i="11"/>
  <c r="E257" i="11"/>
  <c r="E258" i="11"/>
  <c r="E259" i="11"/>
  <c r="E260" i="11"/>
  <c r="E261" i="11"/>
  <c r="E262" i="11"/>
  <c r="E263" i="11"/>
  <c r="E264" i="11"/>
  <c r="E265" i="11"/>
  <c r="E266" i="11"/>
  <c r="E267" i="11"/>
  <c r="E268" i="11"/>
  <c r="E269" i="11"/>
  <c r="E270" i="11"/>
  <c r="E271" i="11"/>
  <c r="E272" i="11"/>
  <c r="E273" i="11"/>
  <c r="E274" i="11"/>
  <c r="E275" i="11"/>
  <c r="E276" i="11"/>
  <c r="E277" i="11"/>
  <c r="E278" i="11"/>
  <c r="E279" i="11"/>
  <c r="E280" i="11"/>
  <c r="E281" i="11"/>
  <c r="E282" i="11"/>
  <c r="E283" i="11"/>
  <c r="E284" i="11"/>
  <c r="E285" i="11"/>
  <c r="E286" i="11"/>
  <c r="E287" i="11"/>
  <c r="E288" i="11"/>
  <c r="E289" i="11"/>
  <c r="E290" i="11"/>
  <c r="E291" i="11"/>
  <c r="E292" i="11"/>
  <c r="E293" i="11"/>
  <c r="E294" i="11"/>
  <c r="E295" i="11"/>
  <c r="E296" i="11"/>
  <c r="E297" i="11"/>
  <c r="E298" i="11"/>
  <c r="E299" i="11"/>
  <c r="E300" i="11"/>
  <c r="E301" i="11"/>
  <c r="E302" i="11"/>
  <c r="E303" i="11"/>
  <c r="E304" i="11"/>
  <c r="E305" i="11"/>
  <c r="E306" i="11"/>
  <c r="E307" i="11"/>
  <c r="E308" i="11"/>
  <c r="E309" i="11"/>
  <c r="E310" i="11"/>
  <c r="E311" i="11"/>
  <c r="E312" i="11"/>
  <c r="E313" i="11"/>
  <c r="E314" i="11"/>
  <c r="E315" i="11"/>
  <c r="E316" i="11"/>
  <c r="E317" i="11"/>
  <c r="E318" i="11"/>
  <c r="E319" i="11"/>
  <c r="E320" i="11"/>
  <c r="E321" i="11"/>
  <c r="E322" i="11"/>
  <c r="E323" i="11"/>
  <c r="E324" i="11"/>
  <c r="E325" i="11"/>
  <c r="E326" i="11"/>
  <c r="E327" i="11"/>
  <c r="E328" i="11"/>
  <c r="E329" i="11"/>
  <c r="E330" i="11"/>
  <c r="E331" i="11"/>
  <c r="E332" i="11"/>
  <c r="E333" i="11"/>
  <c r="E334" i="11"/>
  <c r="E335" i="11"/>
  <c r="D3" i="11"/>
  <c r="D4" i="11"/>
  <c r="D5" i="11"/>
  <c r="D6"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68" i="11"/>
  <c r="D69" i="11"/>
  <c r="D70" i="11"/>
  <c r="D71" i="11"/>
  <c r="D72" i="11"/>
  <c r="D73" i="11"/>
  <c r="D74" i="11"/>
  <c r="D75" i="11"/>
  <c r="D76" i="11"/>
  <c r="D77" i="11"/>
  <c r="D78" i="11"/>
  <c r="D79" i="11"/>
  <c r="D80" i="11"/>
  <c r="D81" i="11"/>
  <c r="D82" i="11"/>
  <c r="D83" i="11"/>
  <c r="D84" i="11"/>
  <c r="D85" i="11"/>
  <c r="D86" i="11"/>
  <c r="D87" i="11"/>
  <c r="D88" i="11"/>
  <c r="D89" i="11"/>
  <c r="D90" i="11"/>
  <c r="D91" i="11"/>
  <c r="D93" i="11"/>
  <c r="D94" i="11"/>
  <c r="D95" i="11"/>
  <c r="D96" i="11"/>
  <c r="D97" i="11"/>
  <c r="D98" i="11"/>
  <c r="D99" i="11"/>
  <c r="D100" i="11"/>
  <c r="D101" i="11"/>
  <c r="D102" i="11"/>
  <c r="D103" i="11"/>
  <c r="D104" i="11"/>
  <c r="D105" i="11"/>
  <c r="D106" i="11"/>
  <c r="D107" i="11"/>
  <c r="D108" i="11"/>
  <c r="D109" i="11"/>
  <c r="D110" i="11"/>
  <c r="D111" i="11"/>
  <c r="D112" i="11"/>
  <c r="D113" i="11"/>
  <c r="D114" i="11"/>
  <c r="D115" i="11"/>
  <c r="D116" i="11"/>
  <c r="D117" i="11"/>
  <c r="D118" i="11"/>
  <c r="D119" i="11"/>
  <c r="D120" i="11"/>
  <c r="D121" i="11"/>
  <c r="D122" i="11"/>
  <c r="D123" i="11"/>
  <c r="D124" i="11"/>
  <c r="D125" i="11"/>
  <c r="D126" i="11"/>
  <c r="D127" i="11"/>
  <c r="D128" i="11"/>
  <c r="D129" i="11"/>
  <c r="D130" i="11"/>
  <c r="D131" i="11"/>
  <c r="D132" i="11"/>
  <c r="D133" i="11"/>
  <c r="D134" i="11"/>
  <c r="D135" i="11"/>
  <c r="D136" i="11"/>
  <c r="D137" i="11"/>
  <c r="D138" i="11"/>
  <c r="D139" i="11"/>
  <c r="D140" i="11"/>
  <c r="D141" i="11"/>
  <c r="D142" i="11"/>
  <c r="D143" i="11"/>
  <c r="D144" i="11"/>
  <c r="D145" i="11"/>
  <c r="D146" i="11"/>
  <c r="D147" i="11"/>
  <c r="D148" i="11"/>
  <c r="D149" i="11"/>
  <c r="D150" i="11"/>
  <c r="D151" i="11"/>
  <c r="D152" i="11"/>
  <c r="D153" i="11"/>
  <c r="D154" i="11"/>
  <c r="D155" i="11"/>
  <c r="D156" i="11"/>
  <c r="D157" i="11"/>
  <c r="D158" i="11"/>
  <c r="D159" i="11"/>
  <c r="D160" i="11"/>
  <c r="D161" i="11"/>
  <c r="D162" i="11"/>
  <c r="D163" i="11"/>
  <c r="D164" i="11"/>
  <c r="D165" i="11"/>
  <c r="D166" i="11"/>
  <c r="D167" i="11"/>
  <c r="D168" i="11"/>
  <c r="D169" i="11"/>
  <c r="D170" i="11"/>
  <c r="D171" i="11"/>
  <c r="D172" i="11"/>
  <c r="D173" i="11"/>
  <c r="D174" i="11"/>
  <c r="D175" i="11"/>
  <c r="D176" i="11"/>
  <c r="D177" i="11"/>
  <c r="D178" i="11"/>
  <c r="D179" i="11"/>
  <c r="D180" i="11"/>
  <c r="D181" i="11"/>
  <c r="D182" i="11"/>
  <c r="D183" i="11"/>
  <c r="D184" i="11"/>
  <c r="D185" i="11"/>
  <c r="D186" i="11"/>
  <c r="D187" i="11"/>
  <c r="D188" i="11"/>
  <c r="D189" i="11"/>
  <c r="D190" i="11"/>
  <c r="D191" i="11"/>
  <c r="D192" i="11"/>
  <c r="D193" i="11"/>
  <c r="D194" i="11"/>
  <c r="D195" i="11"/>
  <c r="D196" i="11"/>
  <c r="D197" i="11"/>
  <c r="D198" i="11"/>
  <c r="D199" i="11"/>
  <c r="D200" i="11"/>
  <c r="D201" i="11"/>
  <c r="D202" i="11"/>
  <c r="D203" i="11"/>
  <c r="D204" i="11"/>
  <c r="D205" i="11"/>
  <c r="D206" i="11"/>
  <c r="D207" i="11"/>
  <c r="D208" i="11"/>
  <c r="D209" i="11"/>
  <c r="D210" i="11"/>
  <c r="D211" i="11"/>
  <c r="D212" i="11"/>
  <c r="D213" i="11"/>
  <c r="D214" i="11"/>
  <c r="D215" i="11"/>
  <c r="D216" i="11"/>
  <c r="D217" i="11"/>
  <c r="D218" i="11"/>
  <c r="D219" i="11"/>
  <c r="D220" i="11"/>
  <c r="D221" i="11"/>
  <c r="D222" i="11"/>
  <c r="D223" i="11"/>
  <c r="D224" i="11"/>
  <c r="D225" i="11"/>
  <c r="D226" i="11"/>
  <c r="D227" i="11"/>
  <c r="D228" i="11"/>
  <c r="D229" i="11"/>
  <c r="D230" i="11"/>
  <c r="D231" i="11"/>
  <c r="D232" i="11"/>
  <c r="D233" i="11"/>
  <c r="D234" i="11"/>
  <c r="D235" i="11"/>
  <c r="D236" i="11"/>
  <c r="D237" i="11"/>
  <c r="D238" i="11"/>
  <c r="D239" i="11"/>
  <c r="D240" i="11"/>
  <c r="D241" i="11"/>
  <c r="D242" i="11"/>
  <c r="D243" i="11"/>
  <c r="D244" i="11"/>
  <c r="D245" i="11"/>
  <c r="D246" i="11"/>
  <c r="D247" i="11"/>
  <c r="D248" i="11"/>
  <c r="D249" i="11"/>
  <c r="D250" i="11"/>
  <c r="D251" i="11"/>
  <c r="D252" i="11"/>
  <c r="D253" i="11"/>
  <c r="D254" i="11"/>
  <c r="D255" i="11"/>
  <c r="D256" i="11"/>
  <c r="D257" i="11"/>
  <c r="D258" i="11"/>
  <c r="D259" i="11"/>
  <c r="D260" i="11"/>
  <c r="D261" i="11"/>
  <c r="D262" i="11"/>
  <c r="D263" i="11"/>
  <c r="D264" i="11"/>
  <c r="D265" i="11"/>
  <c r="D266" i="11"/>
  <c r="D267" i="11"/>
  <c r="D268" i="11"/>
  <c r="D269" i="11"/>
  <c r="D270" i="11"/>
  <c r="D271" i="11"/>
  <c r="D272" i="11"/>
  <c r="D273" i="11"/>
  <c r="D274" i="11"/>
  <c r="D275" i="11"/>
  <c r="D276" i="11"/>
  <c r="D277" i="11"/>
  <c r="D278" i="11"/>
  <c r="D279" i="11"/>
  <c r="D280" i="11"/>
  <c r="D281" i="11"/>
  <c r="D282" i="11"/>
  <c r="D283" i="11"/>
  <c r="D284" i="11"/>
  <c r="D285" i="11"/>
  <c r="D286" i="11"/>
  <c r="D287" i="11"/>
  <c r="D288" i="11"/>
  <c r="D289" i="11"/>
  <c r="D290" i="11"/>
  <c r="D291" i="11"/>
  <c r="D292" i="11"/>
  <c r="D293" i="11"/>
  <c r="D294" i="11"/>
  <c r="D295" i="11"/>
  <c r="D296" i="11"/>
  <c r="D297" i="11"/>
  <c r="D298" i="11"/>
  <c r="D299" i="11"/>
  <c r="D300" i="11"/>
  <c r="D301" i="11"/>
  <c r="D302" i="11"/>
  <c r="D303" i="11"/>
  <c r="D304" i="11"/>
  <c r="D305" i="11"/>
  <c r="D306" i="11"/>
  <c r="D307" i="11"/>
  <c r="D308" i="11"/>
  <c r="D309" i="11"/>
  <c r="D310" i="11"/>
  <c r="D311" i="11"/>
  <c r="D312" i="11"/>
  <c r="D313" i="11"/>
  <c r="D314" i="11"/>
  <c r="D315" i="11"/>
  <c r="D316" i="11"/>
  <c r="D317" i="11"/>
  <c r="D318" i="11"/>
  <c r="D319" i="11"/>
  <c r="D320" i="11"/>
  <c r="D321" i="11"/>
  <c r="D322" i="11"/>
  <c r="D323" i="11"/>
  <c r="D324" i="11"/>
  <c r="D325" i="11"/>
  <c r="D326" i="11"/>
  <c r="D327" i="11"/>
  <c r="D328" i="11"/>
  <c r="D329" i="11"/>
  <c r="D330" i="11"/>
  <c r="D331" i="11"/>
  <c r="D332" i="11"/>
  <c r="D333" i="11"/>
  <c r="D334" i="11"/>
  <c r="D335" i="11"/>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B154" i="11"/>
  <c r="B155" i="11"/>
  <c r="B156" i="11"/>
  <c r="B157" i="11"/>
  <c r="B158" i="11"/>
  <c r="B159" i="11"/>
  <c r="B160" i="11"/>
  <c r="B161" i="11"/>
  <c r="B162" i="11"/>
  <c r="B163" i="11"/>
  <c r="B164" i="11"/>
  <c r="B165" i="11"/>
  <c r="B166" i="11"/>
  <c r="B167" i="11"/>
  <c r="B168" i="11"/>
  <c r="B169" i="11"/>
  <c r="B170" i="11"/>
  <c r="B171" i="11"/>
  <c r="B172" i="11"/>
  <c r="B173" i="11"/>
  <c r="B174" i="11"/>
  <c r="B175" i="11"/>
  <c r="B176" i="11"/>
  <c r="B177" i="11"/>
  <c r="B178" i="11"/>
  <c r="B179" i="11"/>
  <c r="B180" i="11"/>
  <c r="B181" i="11"/>
  <c r="B182" i="11"/>
  <c r="B183" i="11"/>
  <c r="B184" i="11"/>
  <c r="B185" i="11"/>
  <c r="B186" i="11"/>
  <c r="B187" i="11"/>
  <c r="B188" i="11"/>
  <c r="B189" i="11"/>
  <c r="B190" i="11"/>
  <c r="B191" i="11"/>
  <c r="B192" i="11"/>
  <c r="B193" i="11"/>
  <c r="B194" i="11"/>
  <c r="B195" i="11"/>
  <c r="B196" i="11"/>
  <c r="B197" i="11"/>
  <c r="B198" i="11"/>
  <c r="B199" i="11"/>
  <c r="B200" i="11"/>
  <c r="B201" i="11"/>
  <c r="B202" i="11"/>
  <c r="B203" i="11"/>
  <c r="B204" i="11"/>
  <c r="B205" i="11"/>
  <c r="B206" i="11"/>
  <c r="B207" i="11"/>
  <c r="B208" i="11"/>
  <c r="B209" i="11"/>
  <c r="B210" i="11"/>
  <c r="B211" i="11"/>
  <c r="B212" i="11"/>
  <c r="B213" i="11"/>
  <c r="B214" i="11"/>
  <c r="B215" i="11"/>
  <c r="B216" i="11"/>
  <c r="B217" i="11"/>
  <c r="B218" i="11"/>
  <c r="B219" i="11"/>
  <c r="B220" i="11"/>
  <c r="B221" i="11"/>
  <c r="B222" i="11"/>
  <c r="B223" i="11"/>
  <c r="B224" i="11"/>
  <c r="B225" i="11"/>
  <c r="B226" i="11"/>
  <c r="B227" i="11"/>
  <c r="B228" i="11"/>
  <c r="B229" i="11"/>
  <c r="B230" i="11"/>
  <c r="B231" i="11"/>
  <c r="B232" i="11"/>
  <c r="B233" i="11"/>
  <c r="B234" i="11"/>
  <c r="B235" i="11"/>
  <c r="B236" i="11"/>
  <c r="B237" i="11"/>
  <c r="B238" i="11"/>
  <c r="B239" i="11"/>
  <c r="B240" i="11"/>
  <c r="B241" i="11"/>
  <c r="B242" i="11"/>
  <c r="B243" i="11"/>
  <c r="B244" i="11"/>
  <c r="B245" i="11"/>
  <c r="B246" i="11"/>
  <c r="B247" i="11"/>
  <c r="B248" i="11"/>
  <c r="B249" i="11"/>
  <c r="B250" i="11"/>
  <c r="B251" i="11"/>
  <c r="B252" i="11"/>
  <c r="B253" i="11"/>
  <c r="B254" i="11"/>
  <c r="B255" i="11"/>
  <c r="B256" i="11"/>
  <c r="B257" i="11"/>
  <c r="B258" i="11"/>
  <c r="B259" i="11"/>
  <c r="B260" i="11"/>
  <c r="B261" i="11"/>
  <c r="B262" i="11"/>
  <c r="B263" i="11"/>
  <c r="B264" i="11"/>
  <c r="B265" i="11"/>
  <c r="B266" i="11"/>
  <c r="B267" i="11"/>
  <c r="B268" i="11"/>
  <c r="B269" i="11"/>
  <c r="B270" i="11"/>
  <c r="B271" i="11"/>
  <c r="B272" i="11"/>
  <c r="B273" i="11"/>
  <c r="B274" i="11"/>
  <c r="B275" i="11"/>
  <c r="B276" i="11"/>
  <c r="B277" i="11"/>
  <c r="B278" i="11"/>
  <c r="B279" i="11"/>
  <c r="B280" i="11"/>
  <c r="B281" i="11"/>
  <c r="B282" i="11"/>
  <c r="B283" i="11"/>
  <c r="B284" i="11"/>
  <c r="B285" i="11"/>
  <c r="B286" i="11"/>
  <c r="B287" i="11"/>
  <c r="B288" i="11"/>
  <c r="B289" i="11"/>
  <c r="B290" i="11"/>
  <c r="B291" i="11"/>
  <c r="B292" i="11"/>
  <c r="B293" i="11"/>
  <c r="B294" i="11"/>
  <c r="B295" i="11"/>
  <c r="B296" i="11"/>
  <c r="B297" i="11"/>
  <c r="B298" i="11"/>
  <c r="B299" i="11"/>
  <c r="B300" i="11"/>
  <c r="B301" i="11"/>
  <c r="B302" i="11"/>
  <c r="B303" i="11"/>
  <c r="B304" i="11"/>
  <c r="B305" i="11"/>
  <c r="B306" i="11"/>
  <c r="B307" i="11"/>
  <c r="B308" i="11"/>
  <c r="B309" i="11"/>
  <c r="B310" i="11"/>
  <c r="B311" i="11"/>
  <c r="B312" i="11"/>
  <c r="B313" i="11"/>
  <c r="B314" i="11"/>
  <c r="B315" i="11"/>
  <c r="B316" i="11"/>
  <c r="B317" i="11"/>
  <c r="B318" i="11"/>
  <c r="B319" i="11"/>
  <c r="B320" i="11"/>
  <c r="B321" i="11"/>
  <c r="B322" i="11"/>
  <c r="B323" i="11"/>
  <c r="B324" i="11"/>
  <c r="B325" i="11"/>
  <c r="B326" i="11"/>
  <c r="B327" i="11"/>
  <c r="B328" i="11"/>
  <c r="B329" i="11"/>
  <c r="B330" i="11"/>
  <c r="B331" i="11"/>
  <c r="B332" i="11"/>
  <c r="B333" i="11"/>
  <c r="B334" i="11"/>
  <c r="B335" i="11"/>
  <c r="A3" i="11"/>
  <c r="A4" i="11"/>
  <c r="A5" i="11"/>
  <c r="A6" i="11"/>
  <c r="A7" i="11"/>
  <c r="A8" i="11"/>
  <c r="A9" i="11"/>
  <c r="A10" i="1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259" i="11"/>
  <c r="A260" i="11"/>
  <c r="A261" i="11"/>
  <c r="A262" i="11"/>
  <c r="A263" i="11"/>
  <c r="A264" i="11"/>
  <c r="A265" i="11"/>
  <c r="A266" i="11"/>
  <c r="A267" i="11"/>
  <c r="A268" i="11"/>
  <c r="A269" i="11"/>
  <c r="A270" i="11"/>
  <c r="A271" i="11"/>
  <c r="A272" i="11"/>
  <c r="A273" i="11"/>
  <c r="A274" i="11"/>
  <c r="A275" i="11"/>
  <c r="A276" i="11"/>
  <c r="A277" i="11"/>
  <c r="A278" i="11"/>
  <c r="A279" i="11"/>
  <c r="A280" i="11"/>
  <c r="A281" i="11"/>
  <c r="A282" i="11"/>
  <c r="A283" i="11"/>
  <c r="A284" i="11"/>
  <c r="A285" i="11"/>
  <c r="A286" i="11"/>
  <c r="A287" i="11"/>
  <c r="A288" i="11"/>
  <c r="A289" i="11"/>
  <c r="A290" i="11"/>
  <c r="A291" i="11"/>
  <c r="A292" i="11"/>
  <c r="A293" i="11"/>
  <c r="A294" i="11"/>
  <c r="A295" i="11"/>
  <c r="A296" i="11"/>
  <c r="A297" i="11"/>
  <c r="A298" i="11"/>
  <c r="A299" i="11"/>
  <c r="A300" i="11"/>
  <c r="A301" i="11"/>
  <c r="A302" i="11"/>
  <c r="A303" i="11"/>
  <c r="A304" i="11"/>
  <c r="A305" i="11"/>
  <c r="A306" i="11"/>
  <c r="A307" i="11"/>
  <c r="A308" i="11"/>
  <c r="A309" i="11"/>
  <c r="A310" i="11"/>
  <c r="A311" i="11"/>
  <c r="A312" i="11"/>
  <c r="A313" i="11"/>
  <c r="A314" i="11"/>
  <c r="A315" i="11"/>
  <c r="A316" i="11"/>
  <c r="A317" i="11"/>
  <c r="A318" i="11"/>
  <c r="A319" i="11"/>
  <c r="A320" i="11"/>
  <c r="A321" i="11"/>
  <c r="A322" i="11"/>
  <c r="A323" i="11"/>
  <c r="A324" i="11"/>
  <c r="A325" i="11"/>
  <c r="A326" i="11"/>
  <c r="A327" i="11"/>
  <c r="A328" i="11"/>
  <c r="A329" i="11"/>
  <c r="A330" i="11"/>
  <c r="A331" i="11"/>
  <c r="A332" i="11"/>
  <c r="A333" i="11"/>
  <c r="A334" i="11"/>
  <c r="A335" i="11"/>
  <c r="Y3" i="11"/>
  <c r="Y4" i="11"/>
  <c r="Y5" i="11"/>
  <c r="Y6" i="11"/>
  <c r="Y7" i="11"/>
  <c r="Y8" i="11"/>
  <c r="Y9" i="11"/>
  <c r="Y10" i="11"/>
  <c r="Y11" i="11"/>
  <c r="Y12" i="11"/>
  <c r="Y13" i="11"/>
  <c r="Y14" i="11"/>
  <c r="Y15" i="11"/>
  <c r="Y16" i="11"/>
  <c r="Y17" i="11"/>
  <c r="Y18" i="11"/>
  <c r="Y19" i="11"/>
  <c r="Y20" i="11"/>
  <c r="Y21" i="11"/>
  <c r="Y22" i="11"/>
  <c r="Y23" i="11"/>
  <c r="Y24" i="11"/>
  <c r="Y25" i="11"/>
  <c r="Y26" i="11"/>
  <c r="Y27" i="11"/>
  <c r="Y28" i="11"/>
  <c r="Y29" i="11"/>
  <c r="Y30" i="11"/>
  <c r="Y31" i="11"/>
  <c r="Y32" i="11"/>
  <c r="Y33" i="11"/>
  <c r="Y34" i="11"/>
  <c r="Y35" i="11"/>
  <c r="Y36" i="11"/>
  <c r="Y37" i="11"/>
  <c r="Y38" i="11"/>
  <c r="Y39" i="11"/>
  <c r="Y40" i="11"/>
  <c r="Y41" i="11"/>
  <c r="Y42" i="11"/>
  <c r="Y43" i="11"/>
  <c r="Y44" i="11"/>
  <c r="Y45" i="11"/>
  <c r="Y46" i="11"/>
  <c r="Y47" i="11"/>
  <c r="Y48" i="11"/>
  <c r="Y49" i="11"/>
  <c r="Y50" i="11"/>
  <c r="Y51" i="11"/>
  <c r="Y52" i="11"/>
  <c r="Y53" i="11"/>
  <c r="Y54" i="11"/>
  <c r="Y55" i="11"/>
  <c r="Y56" i="11"/>
  <c r="Y57" i="11"/>
  <c r="Y58" i="11"/>
  <c r="Y59" i="11"/>
  <c r="Y60" i="11"/>
  <c r="Y61" i="11"/>
  <c r="Y62" i="11"/>
  <c r="Y63" i="11"/>
  <c r="Y64" i="11"/>
  <c r="Y65" i="11"/>
  <c r="Y66" i="11"/>
  <c r="Y67" i="11"/>
  <c r="Y68" i="11"/>
  <c r="Y69" i="11"/>
  <c r="Y70" i="11"/>
  <c r="Y71" i="11"/>
  <c r="Y72" i="11"/>
  <c r="Y73" i="11"/>
  <c r="Y74" i="11"/>
  <c r="Y75" i="11"/>
  <c r="Y76" i="11"/>
  <c r="Y77" i="11"/>
  <c r="Y78" i="11"/>
  <c r="Y79" i="11"/>
  <c r="Y80" i="11"/>
  <c r="Y81" i="11"/>
  <c r="Y82" i="11"/>
  <c r="Y83" i="11"/>
  <c r="Y84" i="11"/>
  <c r="Y85" i="11"/>
  <c r="Y86" i="11"/>
  <c r="Y87" i="11"/>
  <c r="Y88" i="11"/>
  <c r="Y89" i="11"/>
  <c r="Y90" i="11"/>
  <c r="Y91" i="11"/>
  <c r="Y93" i="11"/>
  <c r="Y94" i="11"/>
  <c r="Y95" i="11"/>
  <c r="Y96" i="11"/>
  <c r="Y97" i="11"/>
  <c r="Y98" i="11"/>
  <c r="Y99" i="11"/>
  <c r="Y100" i="11"/>
  <c r="Y101" i="11"/>
  <c r="Y102" i="11"/>
  <c r="Y103" i="11"/>
  <c r="Y104" i="11"/>
  <c r="Y105" i="11"/>
  <c r="Y106" i="11"/>
  <c r="Y107" i="11"/>
  <c r="Y108" i="11"/>
  <c r="Y109" i="11"/>
  <c r="Y110" i="11"/>
  <c r="Y111" i="11"/>
  <c r="Y112" i="11"/>
  <c r="Y113" i="11"/>
  <c r="Y114" i="11"/>
  <c r="Y115" i="11"/>
  <c r="Y116" i="11"/>
  <c r="Y117" i="11"/>
  <c r="Y118" i="11"/>
  <c r="Y119" i="11"/>
  <c r="Y120" i="11"/>
  <c r="Y121" i="11"/>
  <c r="Y122" i="11"/>
  <c r="Y123" i="11"/>
  <c r="Y124" i="11"/>
  <c r="Y125" i="11"/>
  <c r="Y126" i="11"/>
  <c r="Y127" i="11"/>
  <c r="Y128" i="11"/>
  <c r="Y129" i="11"/>
  <c r="Y130" i="11"/>
  <c r="Y131" i="11"/>
  <c r="Y132" i="11"/>
  <c r="Y133" i="11"/>
  <c r="Y134" i="11"/>
  <c r="Y135" i="11"/>
  <c r="Y136" i="11"/>
  <c r="Y137" i="11"/>
  <c r="Y138" i="11"/>
  <c r="Y139" i="11"/>
  <c r="Y140" i="11"/>
  <c r="Y141" i="11"/>
  <c r="Y142" i="11"/>
  <c r="Y143" i="11"/>
  <c r="Y144" i="11"/>
  <c r="Y145" i="11"/>
  <c r="Y146" i="11"/>
  <c r="Y147" i="11"/>
  <c r="Y148" i="11"/>
  <c r="Y149" i="11"/>
  <c r="Y150" i="11"/>
  <c r="Y151" i="11"/>
  <c r="Y152" i="11"/>
  <c r="Y153" i="11"/>
  <c r="Y154" i="11"/>
  <c r="Y155" i="11"/>
  <c r="Y156" i="11"/>
  <c r="Y157" i="11"/>
  <c r="Y158" i="11"/>
  <c r="Y159" i="11"/>
  <c r="Y160" i="11"/>
  <c r="Y161" i="11"/>
  <c r="Y162" i="11"/>
  <c r="Y163" i="11"/>
  <c r="Y164" i="11"/>
  <c r="Y165" i="11"/>
  <c r="Y166" i="11"/>
  <c r="Y167" i="11"/>
  <c r="Y168" i="11"/>
  <c r="Y169" i="11"/>
  <c r="Y170" i="11"/>
  <c r="Y171" i="11"/>
  <c r="Y172" i="11"/>
  <c r="Y173" i="11"/>
  <c r="Y174" i="11"/>
  <c r="Y175" i="11"/>
  <c r="Y176" i="11"/>
  <c r="Y177" i="11"/>
  <c r="Y178" i="11"/>
  <c r="Y179" i="11"/>
  <c r="Y180" i="11"/>
  <c r="Y181" i="11"/>
  <c r="Y182" i="11"/>
  <c r="Y183" i="11"/>
  <c r="Y184" i="11"/>
  <c r="Y185" i="11"/>
  <c r="Y186" i="11"/>
  <c r="Y187" i="11"/>
  <c r="Y188" i="11"/>
  <c r="Y189" i="11"/>
  <c r="Y190" i="11"/>
  <c r="Y191" i="11"/>
  <c r="Y192" i="11"/>
  <c r="Y193" i="11"/>
  <c r="Y194" i="11"/>
  <c r="Y195" i="11"/>
  <c r="Y196" i="11"/>
  <c r="Y197" i="11"/>
  <c r="Y198" i="11"/>
  <c r="Y199" i="11"/>
  <c r="Y200" i="11"/>
  <c r="Y201" i="11"/>
  <c r="Y202" i="11"/>
  <c r="Y203" i="11"/>
  <c r="Y204" i="11"/>
  <c r="Y205" i="11"/>
  <c r="Y206" i="11"/>
  <c r="Y207" i="11"/>
  <c r="Y208" i="11"/>
  <c r="Y209" i="11"/>
  <c r="Y210" i="11"/>
  <c r="Y211" i="11"/>
  <c r="Y212" i="11"/>
  <c r="Y213" i="11"/>
  <c r="Y214" i="11"/>
  <c r="Y215" i="11"/>
  <c r="Y216" i="11"/>
  <c r="Y217" i="11"/>
  <c r="Y218" i="11"/>
  <c r="Y219" i="11"/>
  <c r="Y220" i="11"/>
  <c r="Y221" i="11"/>
  <c r="Y222" i="11"/>
  <c r="Y223" i="11"/>
  <c r="Y224" i="11"/>
  <c r="Y225" i="11"/>
  <c r="Y226" i="11"/>
  <c r="Y227" i="11"/>
  <c r="Y228" i="11"/>
  <c r="Y229" i="11"/>
  <c r="Y230" i="11"/>
  <c r="Y231" i="11"/>
  <c r="Y232" i="11"/>
  <c r="Y233" i="11"/>
  <c r="Y234" i="11"/>
  <c r="Y235" i="11"/>
  <c r="Y236" i="11"/>
  <c r="Y237" i="11"/>
  <c r="Y238" i="11"/>
  <c r="Y239" i="11"/>
  <c r="Y240" i="11"/>
  <c r="Y241" i="11"/>
  <c r="Y242" i="11"/>
  <c r="Y243" i="11"/>
  <c r="Y244" i="11"/>
  <c r="Y245" i="11"/>
  <c r="Y246" i="11"/>
  <c r="Y247" i="11"/>
  <c r="Y248" i="11"/>
  <c r="Y249" i="11"/>
  <c r="Y250" i="11"/>
  <c r="Y251" i="11"/>
  <c r="Y252" i="11"/>
  <c r="Y253" i="11"/>
  <c r="Y254" i="11"/>
  <c r="Y255" i="11"/>
  <c r="Y256" i="11"/>
  <c r="Y257" i="11"/>
  <c r="Y258" i="11"/>
  <c r="Y259" i="11"/>
  <c r="Y260" i="11"/>
  <c r="Y261" i="11"/>
  <c r="Y262" i="11"/>
  <c r="Y263" i="11"/>
  <c r="Y264" i="11"/>
  <c r="Y265" i="11"/>
  <c r="Y266" i="11"/>
  <c r="Y267" i="11"/>
  <c r="Y268" i="11"/>
  <c r="Y269" i="11"/>
  <c r="Y270" i="11"/>
  <c r="Y271" i="11"/>
  <c r="Y272" i="11"/>
  <c r="Y273" i="11"/>
  <c r="Y274" i="11"/>
  <c r="Y275" i="11"/>
  <c r="Y276" i="11"/>
  <c r="Y277" i="11"/>
  <c r="Y278" i="11"/>
  <c r="Y279" i="11"/>
  <c r="Y280" i="11"/>
  <c r="Y281" i="11"/>
  <c r="Y282" i="11"/>
  <c r="Y283" i="11"/>
  <c r="Y284" i="11"/>
  <c r="Y285" i="11"/>
  <c r="Y286" i="11"/>
  <c r="Y287" i="11"/>
  <c r="Y288" i="11"/>
  <c r="Y289" i="11"/>
  <c r="Y290" i="11"/>
  <c r="Y291" i="11"/>
  <c r="Y292" i="11"/>
  <c r="Y293" i="11"/>
  <c r="Y294" i="11"/>
  <c r="Y295" i="11"/>
  <c r="Y296" i="11"/>
  <c r="Y297" i="11"/>
  <c r="Y298" i="11"/>
  <c r="Y299" i="11"/>
  <c r="Y300" i="11"/>
  <c r="Y301" i="11"/>
  <c r="Y302" i="11"/>
  <c r="Y303" i="11"/>
  <c r="Y304" i="11"/>
  <c r="Y305" i="11"/>
  <c r="Y306" i="11"/>
  <c r="Y307" i="11"/>
  <c r="Y308" i="11"/>
  <c r="Y309" i="11"/>
  <c r="Y310" i="11"/>
  <c r="Y311" i="11"/>
  <c r="Y312" i="11"/>
  <c r="Y313" i="11"/>
  <c r="Y314" i="11"/>
  <c r="Y315" i="11"/>
  <c r="Y316" i="11"/>
  <c r="Y317" i="11"/>
  <c r="Y318" i="11"/>
  <c r="Y319" i="11"/>
  <c r="Y320" i="11"/>
  <c r="Y321" i="11"/>
  <c r="Y322" i="11"/>
  <c r="Y323" i="11"/>
  <c r="Y324" i="11"/>
  <c r="Y325" i="11"/>
  <c r="Y326" i="11"/>
  <c r="Y327" i="11"/>
  <c r="Y328" i="11"/>
  <c r="Y329" i="11"/>
  <c r="Y330" i="11"/>
  <c r="Y331" i="11"/>
  <c r="Y332" i="11"/>
  <c r="Y333" i="11"/>
  <c r="Y334" i="11"/>
  <c r="Y335" i="11"/>
  <c r="X3" i="11"/>
  <c r="X4" i="11"/>
  <c r="X5" i="11"/>
  <c r="X6" i="11"/>
  <c r="X7" i="11"/>
  <c r="X8" i="11"/>
  <c r="X9" i="11"/>
  <c r="X10" i="11"/>
  <c r="X11" i="11"/>
  <c r="X12" i="11"/>
  <c r="X13" i="11"/>
  <c r="X14" i="11"/>
  <c r="X15" i="11"/>
  <c r="X16" i="11"/>
  <c r="X17" i="11"/>
  <c r="X18" i="11"/>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X259" i="11"/>
  <c r="X260" i="11"/>
  <c r="X261" i="11"/>
  <c r="X262" i="11"/>
  <c r="X263" i="11"/>
  <c r="X264" i="11"/>
  <c r="X265" i="11"/>
  <c r="X266" i="11"/>
  <c r="X267" i="11"/>
  <c r="X268" i="11"/>
  <c r="X269" i="11"/>
  <c r="X270" i="11"/>
  <c r="X271" i="11"/>
  <c r="X272" i="11"/>
  <c r="X273" i="11"/>
  <c r="X274" i="11"/>
  <c r="X275" i="11"/>
  <c r="X276" i="11"/>
  <c r="X277" i="11"/>
  <c r="X278" i="11"/>
  <c r="X279" i="11"/>
  <c r="X280" i="11"/>
  <c r="X281" i="11"/>
  <c r="X282" i="11"/>
  <c r="X283" i="11"/>
  <c r="X284" i="11"/>
  <c r="X285" i="11"/>
  <c r="X286" i="11"/>
  <c r="X287" i="11"/>
  <c r="X288" i="11"/>
  <c r="X289" i="11"/>
  <c r="X290" i="11"/>
  <c r="X291" i="11"/>
  <c r="X292" i="11"/>
  <c r="X293" i="11"/>
  <c r="X294" i="11"/>
  <c r="X295" i="11"/>
  <c r="X296" i="11"/>
  <c r="X297" i="11"/>
  <c r="X298" i="11"/>
  <c r="X299" i="11"/>
  <c r="X300" i="11"/>
  <c r="X301" i="11"/>
  <c r="X302" i="11"/>
  <c r="X303" i="11"/>
  <c r="X304" i="11"/>
  <c r="X305" i="11"/>
  <c r="X306" i="11"/>
  <c r="X307" i="11"/>
  <c r="X308" i="11"/>
  <c r="X309" i="11"/>
  <c r="X310" i="11"/>
  <c r="X311" i="11"/>
  <c r="X312" i="11"/>
  <c r="X313" i="11"/>
  <c r="X314" i="11"/>
  <c r="X315" i="11"/>
  <c r="X316" i="11"/>
  <c r="X317" i="11"/>
  <c r="X318" i="11"/>
  <c r="X319" i="11"/>
  <c r="X320" i="11"/>
  <c r="X321" i="11"/>
  <c r="X322" i="11"/>
  <c r="X323" i="11"/>
  <c r="X324" i="11"/>
  <c r="X325" i="11"/>
  <c r="X326" i="11"/>
  <c r="X327" i="11"/>
  <c r="X328" i="11"/>
  <c r="X329" i="11"/>
  <c r="X330" i="11"/>
  <c r="X331" i="11"/>
  <c r="X332" i="11"/>
  <c r="X333" i="11"/>
  <c r="X334" i="11"/>
  <c r="X335" i="11"/>
  <c r="V3" i="11"/>
  <c r="V4" i="11"/>
  <c r="V5" i="11"/>
  <c r="V6" i="11"/>
  <c r="V7" i="11"/>
  <c r="V8" i="11"/>
  <c r="V9" i="11"/>
  <c r="V10" i="11"/>
  <c r="V11" i="11"/>
  <c r="V12" i="11"/>
  <c r="V13" i="11"/>
  <c r="V14" i="11"/>
  <c r="V15" i="11"/>
  <c r="V16" i="11"/>
  <c r="V17" i="11"/>
  <c r="V18" i="11"/>
  <c r="V19" i="11"/>
  <c r="V20" i="11"/>
  <c r="V21" i="11"/>
  <c r="V22" i="11"/>
  <c r="V23" i="11"/>
  <c r="V24" i="11"/>
  <c r="V25" i="11"/>
  <c r="V26" i="11"/>
  <c r="V27" i="11"/>
  <c r="V28" i="11"/>
  <c r="V29" i="11"/>
  <c r="V30" i="11"/>
  <c r="V31" i="11"/>
  <c r="V32" i="11"/>
  <c r="V33" i="11"/>
  <c r="V34" i="11"/>
  <c r="V35" i="11"/>
  <c r="V36" i="11"/>
  <c r="V37" i="11"/>
  <c r="V38" i="11"/>
  <c r="V39" i="11"/>
  <c r="V40" i="11"/>
  <c r="V41" i="11"/>
  <c r="V42" i="11"/>
  <c r="V43" i="11"/>
  <c r="V44" i="11"/>
  <c r="V45" i="11"/>
  <c r="V46" i="11"/>
  <c r="V47" i="11"/>
  <c r="V48" i="11"/>
  <c r="V49" i="11"/>
  <c r="V50" i="11"/>
  <c r="V51" i="11"/>
  <c r="V52" i="11"/>
  <c r="V53" i="11"/>
  <c r="V54" i="11"/>
  <c r="V55" i="11"/>
  <c r="V56" i="11"/>
  <c r="V57" i="11"/>
  <c r="V58" i="11"/>
  <c r="V59" i="11"/>
  <c r="V60" i="11"/>
  <c r="V61" i="11"/>
  <c r="V62" i="11"/>
  <c r="V63" i="11"/>
  <c r="V64" i="11"/>
  <c r="V65" i="11"/>
  <c r="V66" i="11"/>
  <c r="V67" i="11"/>
  <c r="V68" i="11"/>
  <c r="V69" i="11"/>
  <c r="V70" i="11"/>
  <c r="V71" i="11"/>
  <c r="V72" i="11"/>
  <c r="V73" i="11"/>
  <c r="V74" i="11"/>
  <c r="V75" i="11"/>
  <c r="V76" i="11"/>
  <c r="V77" i="11"/>
  <c r="V78" i="11"/>
  <c r="V79" i="11"/>
  <c r="V80" i="11"/>
  <c r="V81" i="11"/>
  <c r="V82" i="11"/>
  <c r="V83" i="11"/>
  <c r="V84" i="11"/>
  <c r="V85" i="11"/>
  <c r="V86" i="11"/>
  <c r="V87" i="11"/>
  <c r="V88" i="11"/>
  <c r="V89" i="11"/>
  <c r="V90" i="11"/>
  <c r="V91" i="11"/>
  <c r="V93" i="11"/>
  <c r="V94" i="11"/>
  <c r="V95" i="11"/>
  <c r="V96" i="11"/>
  <c r="V97" i="11"/>
  <c r="V98" i="11"/>
  <c r="V99" i="11"/>
  <c r="V100" i="11"/>
  <c r="V101" i="11"/>
  <c r="V102" i="11"/>
  <c r="V103" i="11"/>
  <c r="V104" i="11"/>
  <c r="V105" i="11"/>
  <c r="V106" i="11"/>
  <c r="V107" i="11"/>
  <c r="V108" i="11"/>
  <c r="V109" i="11"/>
  <c r="V110" i="11"/>
  <c r="V111" i="11"/>
  <c r="V112" i="11"/>
  <c r="V113" i="11"/>
  <c r="V114" i="11"/>
  <c r="V115" i="11"/>
  <c r="V116" i="11"/>
  <c r="V117" i="11"/>
  <c r="V118" i="11"/>
  <c r="V119" i="11"/>
  <c r="V120" i="11"/>
  <c r="V121" i="11"/>
  <c r="V122" i="11"/>
  <c r="V123" i="11"/>
  <c r="V124" i="11"/>
  <c r="V125" i="11"/>
  <c r="V126" i="11"/>
  <c r="V127" i="11"/>
  <c r="V128" i="11"/>
  <c r="V129" i="11"/>
  <c r="V130" i="11"/>
  <c r="V131" i="11"/>
  <c r="V132" i="11"/>
  <c r="V133" i="11"/>
  <c r="V134" i="11"/>
  <c r="V135" i="11"/>
  <c r="V136" i="11"/>
  <c r="V137" i="11"/>
  <c r="V138" i="11"/>
  <c r="V139" i="11"/>
  <c r="V140" i="11"/>
  <c r="V141" i="11"/>
  <c r="V142" i="11"/>
  <c r="V143" i="11"/>
  <c r="V144" i="11"/>
  <c r="V145" i="11"/>
  <c r="V146" i="11"/>
  <c r="V147" i="11"/>
  <c r="V148" i="11"/>
  <c r="V149" i="11"/>
  <c r="V150" i="11"/>
  <c r="V151" i="11"/>
  <c r="V152" i="11"/>
  <c r="V153" i="11"/>
  <c r="V154" i="11"/>
  <c r="V155" i="11"/>
  <c r="V156" i="11"/>
  <c r="V157" i="11"/>
  <c r="V158" i="11"/>
  <c r="V159" i="11"/>
  <c r="V160" i="11"/>
  <c r="V161" i="11"/>
  <c r="V162" i="11"/>
  <c r="V163" i="11"/>
  <c r="V164" i="11"/>
  <c r="V165" i="11"/>
  <c r="V166" i="11"/>
  <c r="V167" i="11"/>
  <c r="V168" i="11"/>
  <c r="V169" i="11"/>
  <c r="V170" i="11"/>
  <c r="V171" i="11"/>
  <c r="V172" i="11"/>
  <c r="V173" i="11"/>
  <c r="V174" i="11"/>
  <c r="V175" i="11"/>
  <c r="V176" i="11"/>
  <c r="V177" i="11"/>
  <c r="V178" i="11"/>
  <c r="V179" i="11"/>
  <c r="V180" i="11"/>
  <c r="V181" i="11"/>
  <c r="V182" i="11"/>
  <c r="V183" i="11"/>
  <c r="V184" i="11"/>
  <c r="V185" i="11"/>
  <c r="V186" i="11"/>
  <c r="V187" i="11"/>
  <c r="V188" i="11"/>
  <c r="V189" i="11"/>
  <c r="V190" i="11"/>
  <c r="V191" i="11"/>
  <c r="V192" i="11"/>
  <c r="V193" i="11"/>
  <c r="V194" i="11"/>
  <c r="V195" i="11"/>
  <c r="V196" i="11"/>
  <c r="V197" i="11"/>
  <c r="V198" i="11"/>
  <c r="V199" i="11"/>
  <c r="V200" i="11"/>
  <c r="V201" i="11"/>
  <c r="V202" i="11"/>
  <c r="V203" i="11"/>
  <c r="V204" i="11"/>
  <c r="V205" i="11"/>
  <c r="V206" i="11"/>
  <c r="V207" i="11"/>
  <c r="V208" i="11"/>
  <c r="V209" i="11"/>
  <c r="V210" i="11"/>
  <c r="V211" i="11"/>
  <c r="V212" i="11"/>
  <c r="V213" i="11"/>
  <c r="V214" i="11"/>
  <c r="V215" i="11"/>
  <c r="V216" i="11"/>
  <c r="V217" i="11"/>
  <c r="V218" i="11"/>
  <c r="V219" i="11"/>
  <c r="V220" i="11"/>
  <c r="V221" i="11"/>
  <c r="V222" i="11"/>
  <c r="V223" i="11"/>
  <c r="V224" i="11"/>
  <c r="V225" i="11"/>
  <c r="V226" i="11"/>
  <c r="V227" i="11"/>
  <c r="V228" i="11"/>
  <c r="V229" i="11"/>
  <c r="V230" i="11"/>
  <c r="V231" i="11"/>
  <c r="V232" i="11"/>
  <c r="V233" i="11"/>
  <c r="V234" i="11"/>
  <c r="V235" i="11"/>
  <c r="V236" i="11"/>
  <c r="V237" i="11"/>
  <c r="V238" i="11"/>
  <c r="V239" i="11"/>
  <c r="V240" i="11"/>
  <c r="V241" i="11"/>
  <c r="V242" i="11"/>
  <c r="V243" i="11"/>
  <c r="V244" i="11"/>
  <c r="V245" i="11"/>
  <c r="V246" i="11"/>
  <c r="V247" i="11"/>
  <c r="V248" i="11"/>
  <c r="V249" i="11"/>
  <c r="V250" i="11"/>
  <c r="V251" i="11"/>
  <c r="V252" i="11"/>
  <c r="V253" i="11"/>
  <c r="V254" i="11"/>
  <c r="V255" i="11"/>
  <c r="V256" i="11"/>
  <c r="V257" i="11"/>
  <c r="V258" i="11"/>
  <c r="V259" i="11"/>
  <c r="V260" i="11"/>
  <c r="V261" i="11"/>
  <c r="V262" i="11"/>
  <c r="V263" i="11"/>
  <c r="V264" i="11"/>
  <c r="V265" i="11"/>
  <c r="V266" i="11"/>
  <c r="V267" i="11"/>
  <c r="V268" i="11"/>
  <c r="V269" i="11"/>
  <c r="V270" i="11"/>
  <c r="V271" i="11"/>
  <c r="V272" i="11"/>
  <c r="V273" i="11"/>
  <c r="V274" i="11"/>
  <c r="V275" i="11"/>
  <c r="V276" i="11"/>
  <c r="V277" i="11"/>
  <c r="V278" i="11"/>
  <c r="V279" i="11"/>
  <c r="V280" i="11"/>
  <c r="V281" i="11"/>
  <c r="V282" i="11"/>
  <c r="V283" i="11"/>
  <c r="V284" i="11"/>
  <c r="V285" i="11"/>
  <c r="V286" i="11"/>
  <c r="V287" i="11"/>
  <c r="V288" i="11"/>
  <c r="V289" i="11"/>
  <c r="V290" i="11"/>
  <c r="V291" i="11"/>
  <c r="V292" i="11"/>
  <c r="V293" i="11"/>
  <c r="V294" i="11"/>
  <c r="V295" i="11"/>
  <c r="V296" i="11"/>
  <c r="V297" i="11"/>
  <c r="V298" i="11"/>
  <c r="V299" i="11"/>
  <c r="V300" i="11"/>
  <c r="V301" i="11"/>
  <c r="V302" i="11"/>
  <c r="V303" i="11"/>
  <c r="V304" i="11"/>
  <c r="V305" i="11"/>
  <c r="V306" i="11"/>
  <c r="V307" i="11"/>
  <c r="V308" i="11"/>
  <c r="V309" i="11"/>
  <c r="V310" i="11"/>
  <c r="V311" i="11"/>
  <c r="V312" i="11"/>
  <c r="V313" i="11"/>
  <c r="V314" i="11"/>
  <c r="V315" i="11"/>
  <c r="V316" i="11"/>
  <c r="V317" i="11"/>
  <c r="V318" i="11"/>
  <c r="V319" i="11"/>
  <c r="V320" i="11"/>
  <c r="V321" i="11"/>
  <c r="V323" i="11"/>
  <c r="V324" i="11"/>
  <c r="V325" i="11"/>
  <c r="V326" i="11"/>
  <c r="V327" i="11"/>
  <c r="V328" i="11"/>
  <c r="V329" i="11"/>
  <c r="V330" i="11"/>
  <c r="V331" i="11"/>
  <c r="V332" i="11"/>
  <c r="V333" i="11"/>
  <c r="V334" i="11"/>
  <c r="V335" i="11"/>
  <c r="U3" i="11"/>
  <c r="U4" i="11"/>
  <c r="U5" i="11"/>
  <c r="U6" i="11"/>
  <c r="U7" i="11"/>
  <c r="U8" i="11"/>
  <c r="U9" i="11"/>
  <c r="U10" i="11"/>
  <c r="U11" i="11"/>
  <c r="U12" i="11"/>
  <c r="U13" i="11"/>
  <c r="U14" i="11"/>
  <c r="U15" i="11"/>
  <c r="U16" i="11"/>
  <c r="U17" i="11"/>
  <c r="U18" i="11"/>
  <c r="U19" i="11"/>
  <c r="U20" i="11"/>
  <c r="U21" i="11"/>
  <c r="U22" i="11"/>
  <c r="U23" i="11"/>
  <c r="U24" i="11"/>
  <c r="U25" i="11"/>
  <c r="U26" i="11"/>
  <c r="U27" i="11"/>
  <c r="U28" i="11"/>
  <c r="U29" i="11"/>
  <c r="U30" i="11"/>
  <c r="U31" i="11"/>
  <c r="U32" i="11"/>
  <c r="U33" i="11"/>
  <c r="U34" i="11"/>
  <c r="U35" i="11"/>
  <c r="U36" i="11"/>
  <c r="U37" i="11"/>
  <c r="U38" i="11"/>
  <c r="U39" i="11"/>
  <c r="U40" i="11"/>
  <c r="U41" i="11"/>
  <c r="U42" i="11"/>
  <c r="U43" i="11"/>
  <c r="U44" i="11"/>
  <c r="U45" i="11"/>
  <c r="U46" i="11"/>
  <c r="U47" i="11"/>
  <c r="U48" i="11"/>
  <c r="U49" i="11"/>
  <c r="U50" i="11"/>
  <c r="U51" i="11"/>
  <c r="U52" i="11"/>
  <c r="U53" i="11"/>
  <c r="U54" i="11"/>
  <c r="U55" i="11"/>
  <c r="U56" i="11"/>
  <c r="U57" i="11"/>
  <c r="U58" i="11"/>
  <c r="U59" i="11"/>
  <c r="U60" i="11"/>
  <c r="U61" i="11"/>
  <c r="U62" i="11"/>
  <c r="U63" i="11"/>
  <c r="U64" i="11"/>
  <c r="U65" i="11"/>
  <c r="U66" i="11"/>
  <c r="U67" i="11"/>
  <c r="U68" i="11"/>
  <c r="U69" i="11"/>
  <c r="U70" i="11"/>
  <c r="U71" i="11"/>
  <c r="U72" i="11"/>
  <c r="U73" i="11"/>
  <c r="U74" i="11"/>
  <c r="U75" i="11"/>
  <c r="U76" i="11"/>
  <c r="U77" i="11"/>
  <c r="U78" i="11"/>
  <c r="U79" i="11"/>
  <c r="U80" i="11"/>
  <c r="U81" i="11"/>
  <c r="U82" i="11"/>
  <c r="U83" i="11"/>
  <c r="U84" i="11"/>
  <c r="U85" i="11"/>
  <c r="U86" i="11"/>
  <c r="U87" i="11"/>
  <c r="U88" i="11"/>
  <c r="U89" i="11"/>
  <c r="U90" i="11"/>
  <c r="U91" i="11"/>
  <c r="U93" i="11"/>
  <c r="U94" i="11"/>
  <c r="U95" i="11"/>
  <c r="U96" i="11"/>
  <c r="U97" i="11"/>
  <c r="U98" i="11"/>
  <c r="U99" i="11"/>
  <c r="U100" i="11"/>
  <c r="U101" i="11"/>
  <c r="U102" i="11"/>
  <c r="U103" i="11"/>
  <c r="U104" i="11"/>
  <c r="U105" i="11"/>
  <c r="U106" i="11"/>
  <c r="U107" i="11"/>
  <c r="U108" i="11"/>
  <c r="U109" i="11"/>
  <c r="U110" i="11"/>
  <c r="U111" i="11"/>
  <c r="U112" i="11"/>
  <c r="U113" i="11"/>
  <c r="U114" i="11"/>
  <c r="U115" i="11"/>
  <c r="U116" i="11"/>
  <c r="U117" i="11"/>
  <c r="U118" i="11"/>
  <c r="U119" i="11"/>
  <c r="U120" i="11"/>
  <c r="U121" i="11"/>
  <c r="U122" i="11"/>
  <c r="U123" i="11"/>
  <c r="U124" i="11"/>
  <c r="U125" i="11"/>
  <c r="U126" i="11"/>
  <c r="U127" i="11"/>
  <c r="U128" i="11"/>
  <c r="U129" i="11"/>
  <c r="U130" i="11"/>
  <c r="U131" i="11"/>
  <c r="U132" i="11"/>
  <c r="U133" i="11"/>
  <c r="U134" i="11"/>
  <c r="U135" i="11"/>
  <c r="U136" i="11"/>
  <c r="U137" i="11"/>
  <c r="U138" i="11"/>
  <c r="U139" i="11"/>
  <c r="U140" i="11"/>
  <c r="U141" i="11"/>
  <c r="U142" i="11"/>
  <c r="U143" i="11"/>
  <c r="U144" i="11"/>
  <c r="U145" i="11"/>
  <c r="U146" i="11"/>
  <c r="U147" i="11"/>
  <c r="U148" i="11"/>
  <c r="U149" i="11"/>
  <c r="U150" i="11"/>
  <c r="U151" i="11"/>
  <c r="U152" i="11"/>
  <c r="U153" i="11"/>
  <c r="U154" i="11"/>
  <c r="U155" i="11"/>
  <c r="U156" i="11"/>
  <c r="U157" i="11"/>
  <c r="U158" i="11"/>
  <c r="U159" i="11"/>
  <c r="U160" i="11"/>
  <c r="U161" i="11"/>
  <c r="U162" i="11"/>
  <c r="U163" i="11"/>
  <c r="U164" i="11"/>
  <c r="U165" i="11"/>
  <c r="U166" i="11"/>
  <c r="U167" i="11"/>
  <c r="U168" i="11"/>
  <c r="U169" i="11"/>
  <c r="U170" i="11"/>
  <c r="U171" i="11"/>
  <c r="U172" i="11"/>
  <c r="U173" i="11"/>
  <c r="U174" i="11"/>
  <c r="U175" i="11"/>
  <c r="U176" i="11"/>
  <c r="U177" i="11"/>
  <c r="U178" i="11"/>
  <c r="U179" i="11"/>
  <c r="U180" i="11"/>
  <c r="U181" i="11"/>
  <c r="U182" i="11"/>
  <c r="U183" i="11"/>
  <c r="U184" i="11"/>
  <c r="U185" i="11"/>
  <c r="U186" i="11"/>
  <c r="U187" i="11"/>
  <c r="U188" i="11"/>
  <c r="U189" i="11"/>
  <c r="U190" i="11"/>
  <c r="U191" i="11"/>
  <c r="U192" i="11"/>
  <c r="U193" i="11"/>
  <c r="U194" i="11"/>
  <c r="U195" i="11"/>
  <c r="U196" i="11"/>
  <c r="U197" i="11"/>
  <c r="U198" i="11"/>
  <c r="U199" i="11"/>
  <c r="U200" i="11"/>
  <c r="U201" i="11"/>
  <c r="U202" i="11"/>
  <c r="U203" i="11"/>
  <c r="U204" i="11"/>
  <c r="U205" i="11"/>
  <c r="U206" i="11"/>
  <c r="U207" i="11"/>
  <c r="U208" i="11"/>
  <c r="U209" i="11"/>
  <c r="U210" i="11"/>
  <c r="U211" i="11"/>
  <c r="U212" i="11"/>
  <c r="U213" i="11"/>
  <c r="U214" i="11"/>
  <c r="U215" i="11"/>
  <c r="U216" i="11"/>
  <c r="U217" i="11"/>
  <c r="U218" i="11"/>
  <c r="U219" i="11"/>
  <c r="U220" i="11"/>
  <c r="U221" i="11"/>
  <c r="U222" i="11"/>
  <c r="U223" i="11"/>
  <c r="U224" i="11"/>
  <c r="U225" i="11"/>
  <c r="U226" i="11"/>
  <c r="U227" i="11"/>
  <c r="U228" i="11"/>
  <c r="U229" i="11"/>
  <c r="U230" i="11"/>
  <c r="U231" i="11"/>
  <c r="U232" i="11"/>
  <c r="U233" i="11"/>
  <c r="U234" i="11"/>
  <c r="U235" i="11"/>
  <c r="U236" i="11"/>
  <c r="U237" i="11"/>
  <c r="U238" i="11"/>
  <c r="U239" i="11"/>
  <c r="U240" i="11"/>
  <c r="U241" i="11"/>
  <c r="U242" i="11"/>
  <c r="U243" i="11"/>
  <c r="U244" i="11"/>
  <c r="U245" i="11"/>
  <c r="U246" i="11"/>
  <c r="U247" i="11"/>
  <c r="U248" i="11"/>
  <c r="U249" i="11"/>
  <c r="U250" i="11"/>
  <c r="U251" i="11"/>
  <c r="U252" i="11"/>
  <c r="U253" i="11"/>
  <c r="U254" i="11"/>
  <c r="U255" i="11"/>
  <c r="U256" i="11"/>
  <c r="U257" i="11"/>
  <c r="U258" i="11"/>
  <c r="U259" i="11"/>
  <c r="U260" i="11"/>
  <c r="U261" i="11"/>
  <c r="U262" i="11"/>
  <c r="U263" i="11"/>
  <c r="U264" i="11"/>
  <c r="U265" i="11"/>
  <c r="U266" i="11"/>
  <c r="U267" i="11"/>
  <c r="U268" i="11"/>
  <c r="U269" i="11"/>
  <c r="U270" i="11"/>
  <c r="U271" i="11"/>
  <c r="U272" i="11"/>
  <c r="U273" i="11"/>
  <c r="U274" i="11"/>
  <c r="U275" i="11"/>
  <c r="U276" i="11"/>
  <c r="U277" i="11"/>
  <c r="U278" i="11"/>
  <c r="U279" i="11"/>
  <c r="U280" i="11"/>
  <c r="U281" i="11"/>
  <c r="U282" i="11"/>
  <c r="U283" i="11"/>
  <c r="U284" i="11"/>
  <c r="U285" i="11"/>
  <c r="U286" i="11"/>
  <c r="U287" i="11"/>
  <c r="U288" i="11"/>
  <c r="U289" i="11"/>
  <c r="U290" i="11"/>
  <c r="U291" i="11"/>
  <c r="U292" i="11"/>
  <c r="U293" i="11"/>
  <c r="U294" i="11"/>
  <c r="U295" i="11"/>
  <c r="U296" i="11"/>
  <c r="U297" i="11"/>
  <c r="U298" i="11"/>
  <c r="U299" i="11"/>
  <c r="U300" i="11"/>
  <c r="U301" i="11"/>
  <c r="U302" i="11"/>
  <c r="U303" i="11"/>
  <c r="U304" i="11"/>
  <c r="U305" i="11"/>
  <c r="U306" i="11"/>
  <c r="U307" i="11"/>
  <c r="U308" i="11"/>
  <c r="U309" i="11"/>
  <c r="U310" i="11"/>
  <c r="U311" i="11"/>
  <c r="U312" i="11"/>
  <c r="U313" i="11"/>
  <c r="U314" i="11"/>
  <c r="U315" i="11"/>
  <c r="U316" i="11"/>
  <c r="U317" i="11"/>
  <c r="U318" i="11"/>
  <c r="U319" i="11"/>
  <c r="U320" i="11"/>
  <c r="U321" i="11"/>
  <c r="U322" i="11"/>
  <c r="U323" i="11"/>
  <c r="U324" i="11"/>
  <c r="U325" i="11"/>
  <c r="U326" i="11"/>
  <c r="U327" i="11"/>
  <c r="U328" i="11"/>
  <c r="U329" i="11"/>
  <c r="U330" i="11"/>
  <c r="U331" i="11"/>
  <c r="U332" i="11"/>
  <c r="U333" i="11"/>
  <c r="U334" i="11"/>
  <c r="U335" i="11"/>
  <c r="T79" i="11"/>
  <c r="T169" i="11"/>
  <c r="T170" i="11"/>
  <c r="T171" i="11"/>
  <c r="T172" i="11"/>
  <c r="T173" i="11"/>
  <c r="T174" i="11"/>
  <c r="T251" i="11"/>
  <c r="R3" i="11" l="1"/>
  <c r="R4" i="11"/>
  <c r="R5" i="11"/>
  <c r="R6" i="11"/>
  <c r="R7" i="11"/>
  <c r="R8" i="11"/>
  <c r="R9" i="11"/>
  <c r="R10" i="11"/>
  <c r="R11" i="11"/>
  <c r="R12" i="11"/>
  <c r="R13" i="11"/>
  <c r="R14" i="11"/>
  <c r="R15" i="11"/>
  <c r="R16" i="11"/>
  <c r="R17" i="11"/>
  <c r="R18" i="11"/>
  <c r="R19" i="11"/>
  <c r="R20" i="11"/>
  <c r="R21" i="11"/>
  <c r="R22" i="11"/>
  <c r="R23" i="11"/>
  <c r="R24" i="11"/>
  <c r="R25" i="11"/>
  <c r="R26" i="11"/>
  <c r="R27" i="11"/>
  <c r="R28" i="11"/>
  <c r="R29" i="11"/>
  <c r="R30" i="11"/>
  <c r="R31" i="11"/>
  <c r="R32" i="11"/>
  <c r="R33" i="11"/>
  <c r="R34" i="11"/>
  <c r="R35" i="11"/>
  <c r="R36" i="11"/>
  <c r="R37" i="11"/>
  <c r="R38" i="11"/>
  <c r="R39" i="11"/>
  <c r="R40" i="11"/>
  <c r="R41" i="11"/>
  <c r="R42" i="11"/>
  <c r="R43" i="11"/>
  <c r="R44" i="11"/>
  <c r="R45" i="11"/>
  <c r="R46" i="11"/>
  <c r="R47" i="11"/>
  <c r="R48" i="11"/>
  <c r="R49" i="11"/>
  <c r="R50" i="11"/>
  <c r="R51" i="11"/>
  <c r="R52" i="11"/>
  <c r="R53" i="11"/>
  <c r="R54" i="11"/>
  <c r="R55" i="11"/>
  <c r="R56" i="11"/>
  <c r="R57" i="11"/>
  <c r="R58" i="11"/>
  <c r="R59" i="11"/>
  <c r="R60" i="11"/>
  <c r="R61" i="11"/>
  <c r="R62" i="11"/>
  <c r="R63" i="11"/>
  <c r="R64" i="11"/>
  <c r="R65" i="11"/>
  <c r="R66" i="11"/>
  <c r="R67" i="11"/>
  <c r="R68" i="11"/>
  <c r="R69" i="11"/>
  <c r="R70" i="11"/>
  <c r="R71" i="11"/>
  <c r="R72" i="11"/>
  <c r="R73" i="11"/>
  <c r="R74" i="11"/>
  <c r="R75" i="11"/>
  <c r="R76" i="11"/>
  <c r="R77" i="11"/>
  <c r="R78" i="11"/>
  <c r="R79" i="11"/>
  <c r="R80" i="11"/>
  <c r="R81" i="11"/>
  <c r="R82" i="11"/>
  <c r="R83" i="11"/>
  <c r="R84" i="11"/>
  <c r="R85" i="11"/>
  <c r="R86" i="11"/>
  <c r="R87" i="11"/>
  <c r="R88" i="11"/>
  <c r="R89" i="11"/>
  <c r="R90" i="11"/>
  <c r="R91" i="11"/>
  <c r="R93" i="11"/>
  <c r="R94" i="11"/>
  <c r="R95" i="11"/>
  <c r="R96" i="11"/>
  <c r="R97" i="11"/>
  <c r="R98" i="11"/>
  <c r="R99" i="11"/>
  <c r="R100" i="11"/>
  <c r="R101" i="11"/>
  <c r="R102" i="11"/>
  <c r="R103" i="11"/>
  <c r="R104" i="11"/>
  <c r="R105" i="11"/>
  <c r="R106" i="11"/>
  <c r="R107" i="11"/>
  <c r="R108" i="11"/>
  <c r="R109" i="11"/>
  <c r="R110" i="11"/>
  <c r="R111" i="11"/>
  <c r="R112" i="11"/>
  <c r="R113" i="11"/>
  <c r="R114" i="11"/>
  <c r="R115" i="11"/>
  <c r="R116" i="11"/>
  <c r="R117" i="11"/>
  <c r="R118" i="11"/>
  <c r="R119" i="11"/>
  <c r="R120" i="11"/>
  <c r="R121" i="11"/>
  <c r="R122" i="11"/>
  <c r="R123" i="11"/>
  <c r="R124" i="11"/>
  <c r="R125" i="11"/>
  <c r="R126" i="11"/>
  <c r="R127" i="11"/>
  <c r="R128" i="11"/>
  <c r="R129" i="11"/>
  <c r="R130" i="11"/>
  <c r="R131" i="11"/>
  <c r="R132" i="11"/>
  <c r="R133" i="11"/>
  <c r="R134" i="11"/>
  <c r="R135" i="11"/>
  <c r="R136" i="11"/>
  <c r="R137" i="11"/>
  <c r="R138" i="11"/>
  <c r="R139" i="11"/>
  <c r="R140" i="11"/>
  <c r="R141" i="11"/>
  <c r="R142" i="11"/>
  <c r="R143" i="11"/>
  <c r="R144" i="11"/>
  <c r="R145" i="11"/>
  <c r="R146" i="11"/>
  <c r="R147" i="11"/>
  <c r="R148" i="11"/>
  <c r="R149" i="11"/>
  <c r="R150" i="11"/>
  <c r="R151" i="11"/>
  <c r="R152" i="11"/>
  <c r="R153" i="11"/>
  <c r="R154" i="11"/>
  <c r="R155" i="11"/>
  <c r="R156" i="11"/>
  <c r="R157" i="11"/>
  <c r="R158" i="11"/>
  <c r="R159" i="11"/>
  <c r="R160" i="11"/>
  <c r="R161" i="11"/>
  <c r="R162" i="11"/>
  <c r="R163" i="11"/>
  <c r="R164" i="11"/>
  <c r="R165" i="11"/>
  <c r="R166" i="11"/>
  <c r="R167" i="11"/>
  <c r="R168" i="11"/>
  <c r="R169" i="11"/>
  <c r="R170" i="11"/>
  <c r="R171" i="11"/>
  <c r="R172" i="11"/>
  <c r="R173" i="11"/>
  <c r="R174" i="11"/>
  <c r="R175" i="11"/>
  <c r="R176" i="11"/>
  <c r="R177" i="11"/>
  <c r="R178" i="11"/>
  <c r="R179" i="11"/>
  <c r="R180" i="11"/>
  <c r="R181" i="11"/>
  <c r="R182" i="11"/>
  <c r="R183" i="11"/>
  <c r="R184" i="11"/>
  <c r="R185" i="11"/>
  <c r="R186" i="11"/>
  <c r="R187" i="11"/>
  <c r="R188" i="11"/>
  <c r="R189" i="11"/>
  <c r="R190" i="11"/>
  <c r="R191" i="11"/>
  <c r="R192" i="11"/>
  <c r="R193" i="11"/>
  <c r="R194" i="11"/>
  <c r="R195" i="11"/>
  <c r="R196" i="11"/>
  <c r="R197" i="11"/>
  <c r="R198" i="11"/>
  <c r="R199" i="11"/>
  <c r="R200" i="11"/>
  <c r="R201" i="11"/>
  <c r="R202" i="11"/>
  <c r="R203" i="11"/>
  <c r="R204" i="11"/>
  <c r="R205" i="11"/>
  <c r="R206" i="11"/>
  <c r="R207" i="11"/>
  <c r="R208" i="11"/>
  <c r="R209" i="11"/>
  <c r="R210" i="11"/>
  <c r="R211" i="11"/>
  <c r="R212" i="11"/>
  <c r="R213" i="11"/>
  <c r="R214" i="11"/>
  <c r="R215" i="11"/>
  <c r="R216" i="11"/>
  <c r="R217" i="11"/>
  <c r="R218" i="11"/>
  <c r="R219" i="11"/>
  <c r="R220" i="11"/>
  <c r="R221" i="11"/>
  <c r="R222" i="11"/>
  <c r="R223" i="11"/>
  <c r="R224" i="11"/>
  <c r="R225" i="11"/>
  <c r="R226" i="11"/>
  <c r="R227" i="11"/>
  <c r="R228" i="11"/>
  <c r="R229" i="11"/>
  <c r="R230" i="11"/>
  <c r="R231" i="11"/>
  <c r="R232" i="11"/>
  <c r="R233" i="11"/>
  <c r="R234" i="11"/>
  <c r="R235" i="11"/>
  <c r="R236" i="11"/>
  <c r="R237" i="11"/>
  <c r="R238" i="11"/>
  <c r="R239" i="11"/>
  <c r="R240" i="11"/>
  <c r="R241" i="11"/>
  <c r="R242" i="11"/>
  <c r="R243" i="11"/>
  <c r="R244" i="11"/>
  <c r="R245" i="11"/>
  <c r="R246" i="11"/>
  <c r="R247" i="11"/>
  <c r="R248" i="11"/>
  <c r="R249" i="11"/>
  <c r="R250" i="11"/>
  <c r="R251" i="11"/>
  <c r="R252" i="11"/>
  <c r="R253" i="11"/>
  <c r="R254" i="11"/>
  <c r="R255" i="11"/>
  <c r="R256" i="11"/>
  <c r="R257" i="11"/>
  <c r="R258" i="11"/>
  <c r="R259" i="11"/>
  <c r="R260" i="11"/>
  <c r="R261" i="11"/>
  <c r="R262" i="11"/>
  <c r="R263" i="11"/>
  <c r="R264" i="11"/>
  <c r="R265" i="11"/>
  <c r="R266" i="11"/>
  <c r="R267" i="11"/>
  <c r="R268" i="11"/>
  <c r="R269" i="11"/>
  <c r="R270" i="11"/>
  <c r="R271" i="11"/>
  <c r="R272" i="11"/>
  <c r="R273" i="11"/>
  <c r="R274" i="11"/>
  <c r="R275" i="11"/>
  <c r="R276" i="11"/>
  <c r="R277" i="11"/>
  <c r="R278" i="11"/>
  <c r="R279" i="11"/>
  <c r="R280" i="11"/>
  <c r="R281" i="11"/>
  <c r="R282" i="11"/>
  <c r="R283" i="11"/>
  <c r="R284" i="11"/>
  <c r="R285" i="11"/>
  <c r="R286" i="11"/>
  <c r="R287" i="11"/>
  <c r="R288" i="11"/>
  <c r="R289" i="11"/>
  <c r="R290" i="11"/>
  <c r="R291" i="11"/>
  <c r="R292" i="11"/>
  <c r="R293" i="11"/>
  <c r="R294" i="11"/>
  <c r="R295" i="11"/>
  <c r="R296" i="11"/>
  <c r="R297" i="11"/>
  <c r="R298" i="11"/>
  <c r="R299" i="11"/>
  <c r="R300" i="11"/>
  <c r="R301" i="11"/>
  <c r="R302" i="11"/>
  <c r="R303" i="11"/>
  <c r="R304" i="11"/>
  <c r="R305" i="11"/>
  <c r="R306" i="11"/>
  <c r="R307" i="11"/>
  <c r="R308" i="11"/>
  <c r="R309" i="11"/>
  <c r="R310" i="11"/>
  <c r="R311" i="11"/>
  <c r="R312" i="11"/>
  <c r="R313" i="11"/>
  <c r="R314" i="11"/>
  <c r="R315" i="11"/>
  <c r="R316" i="11"/>
  <c r="R317" i="11"/>
  <c r="R318" i="11"/>
  <c r="R319" i="11"/>
  <c r="R320" i="11"/>
  <c r="R321" i="11"/>
  <c r="R322" i="11"/>
  <c r="R323" i="11"/>
  <c r="R324" i="11"/>
  <c r="R325" i="11"/>
  <c r="R326" i="11"/>
  <c r="R327" i="11"/>
  <c r="R328" i="11"/>
  <c r="R329" i="11"/>
  <c r="R330" i="11"/>
  <c r="R331" i="11"/>
  <c r="R332" i="11"/>
  <c r="R333" i="11"/>
  <c r="R334" i="11"/>
  <c r="R335" i="11"/>
  <c r="M335" i="11"/>
  <c r="L335" i="11"/>
  <c r="K335" i="11"/>
  <c r="C335" i="11"/>
  <c r="M334" i="11"/>
  <c r="L334" i="11"/>
  <c r="K334" i="11"/>
  <c r="C334" i="11"/>
  <c r="M333" i="11"/>
  <c r="L333" i="11"/>
  <c r="K333" i="11"/>
  <c r="C333" i="11"/>
  <c r="M332" i="11"/>
  <c r="L332" i="11"/>
  <c r="K332" i="11"/>
  <c r="C332" i="11"/>
  <c r="G318" i="12"/>
  <c r="Q316" i="11" s="1"/>
  <c r="G319" i="12"/>
  <c r="Q317" i="11" s="1"/>
  <c r="G320" i="12"/>
  <c r="Q318" i="11" s="1"/>
  <c r="G321" i="12"/>
  <c r="Q319" i="11" s="1"/>
  <c r="G322" i="12"/>
  <c r="Q320" i="11" s="1"/>
  <c r="G323" i="12"/>
  <c r="Q321" i="11" s="1"/>
  <c r="G324" i="12"/>
  <c r="Q322" i="11" s="1"/>
  <c r="G325" i="12"/>
  <c r="Q323" i="11" s="1"/>
  <c r="G326" i="12"/>
  <c r="Q324" i="11" s="1"/>
  <c r="G327" i="12"/>
  <c r="Q325" i="11" s="1"/>
  <c r="G328" i="12"/>
  <c r="Q326" i="11" s="1"/>
  <c r="G329" i="12"/>
  <c r="Q327" i="11" s="1"/>
  <c r="G330" i="12"/>
  <c r="Q328" i="11" s="1"/>
  <c r="G331" i="12"/>
  <c r="Q329" i="11" s="1"/>
  <c r="G332" i="12"/>
  <c r="Q330" i="11" s="1"/>
  <c r="G333" i="12"/>
  <c r="Q331" i="11" s="1"/>
  <c r="G334" i="12"/>
  <c r="Q332" i="11" s="1"/>
  <c r="G335" i="12"/>
  <c r="Q333" i="11" s="1"/>
  <c r="G336" i="12"/>
  <c r="Q334" i="11" s="1"/>
  <c r="G337" i="12"/>
  <c r="Q335" i="11" s="1"/>
  <c r="G317" i="12"/>
  <c r="Q315" i="11" s="1"/>
  <c r="D318" i="12"/>
  <c r="P316" i="11" s="1"/>
  <c r="D319" i="12"/>
  <c r="P317" i="11" s="1"/>
  <c r="D320" i="12"/>
  <c r="P318" i="11" s="1"/>
  <c r="D321" i="12"/>
  <c r="P319" i="11" s="1"/>
  <c r="D322" i="12"/>
  <c r="P320" i="11" s="1"/>
  <c r="D323" i="12"/>
  <c r="P321" i="11" s="1"/>
  <c r="D324" i="12"/>
  <c r="P322" i="11" s="1"/>
  <c r="D325" i="12"/>
  <c r="P323" i="11" s="1"/>
  <c r="D326" i="12"/>
  <c r="P324" i="11" s="1"/>
  <c r="D327" i="12"/>
  <c r="P325" i="11" s="1"/>
  <c r="D328" i="12"/>
  <c r="P326" i="11" s="1"/>
  <c r="D329" i="12"/>
  <c r="P327" i="11" s="1"/>
  <c r="D330" i="12"/>
  <c r="P328" i="11" s="1"/>
  <c r="D331" i="12"/>
  <c r="P329" i="11" s="1"/>
  <c r="D332" i="12"/>
  <c r="P330" i="11" s="1"/>
  <c r="D333" i="12"/>
  <c r="P331" i="11" s="1"/>
  <c r="D334" i="12"/>
  <c r="P332" i="11" s="1"/>
  <c r="D335" i="12"/>
  <c r="P333" i="11" s="1"/>
  <c r="D336" i="12"/>
  <c r="P334" i="11" s="1"/>
  <c r="D337" i="12"/>
  <c r="P335" i="11" s="1"/>
  <c r="D317" i="12"/>
  <c r="P315" i="11" s="1"/>
  <c r="G312" i="12"/>
  <c r="Q310" i="11" s="1"/>
  <c r="G313" i="12"/>
  <c r="Q311" i="11" s="1"/>
  <c r="G314" i="12"/>
  <c r="Q312" i="11" s="1"/>
  <c r="G315" i="12"/>
  <c r="Q313" i="11" s="1"/>
  <c r="G316" i="12"/>
  <c r="Q314" i="11" s="1"/>
  <c r="G311" i="12"/>
  <c r="Q309" i="11" s="1"/>
  <c r="D312" i="12"/>
  <c r="P310" i="11" s="1"/>
  <c r="D313" i="12"/>
  <c r="P311" i="11" s="1"/>
  <c r="D314" i="12"/>
  <c r="P312" i="11" s="1"/>
  <c r="D315" i="12"/>
  <c r="P313" i="11" s="1"/>
  <c r="D316" i="12"/>
  <c r="P314" i="11" s="1"/>
  <c r="D311" i="12"/>
  <c r="P309" i="11" s="1"/>
  <c r="D310" i="12"/>
  <c r="P308" i="11" s="1"/>
  <c r="G310" i="12"/>
  <c r="Q308" i="11" s="1"/>
  <c r="G293" i="12"/>
  <c r="Q291" i="11" s="1"/>
  <c r="G294" i="12"/>
  <c r="Q292" i="11" s="1"/>
  <c r="G295" i="12"/>
  <c r="Q293" i="11" s="1"/>
  <c r="G296" i="12"/>
  <c r="Q294" i="11" s="1"/>
  <c r="G297" i="12"/>
  <c r="Q295" i="11" s="1"/>
  <c r="G298" i="12"/>
  <c r="Q296" i="11" s="1"/>
  <c r="G299" i="12"/>
  <c r="Q297" i="11" s="1"/>
  <c r="G300" i="12"/>
  <c r="Q298" i="11" s="1"/>
  <c r="G301" i="12"/>
  <c r="Q299" i="11" s="1"/>
  <c r="G302" i="12"/>
  <c r="Q300" i="11" s="1"/>
  <c r="G303" i="12"/>
  <c r="Q301" i="11" s="1"/>
  <c r="G304" i="12"/>
  <c r="Q302" i="11" s="1"/>
  <c r="G305" i="12"/>
  <c r="Q303" i="11" s="1"/>
  <c r="G306" i="12"/>
  <c r="Q304" i="11" s="1"/>
  <c r="G307" i="12"/>
  <c r="Q305" i="11" s="1"/>
  <c r="G308" i="12"/>
  <c r="Q306" i="11" s="1"/>
  <c r="G309" i="12"/>
  <c r="Q307" i="11" s="1"/>
  <c r="G292" i="12"/>
  <c r="Q290" i="11" s="1"/>
  <c r="D293" i="12"/>
  <c r="P291" i="11" s="1"/>
  <c r="D294" i="12"/>
  <c r="P292" i="11" s="1"/>
  <c r="D295" i="12"/>
  <c r="P293" i="11" s="1"/>
  <c r="D296" i="12"/>
  <c r="P294" i="11" s="1"/>
  <c r="D297" i="12"/>
  <c r="P295" i="11" s="1"/>
  <c r="D298" i="12"/>
  <c r="P296" i="11" s="1"/>
  <c r="D299" i="12"/>
  <c r="P297" i="11" s="1"/>
  <c r="D300" i="12"/>
  <c r="P298" i="11" s="1"/>
  <c r="D301" i="12"/>
  <c r="P299" i="11" s="1"/>
  <c r="D302" i="12"/>
  <c r="P300" i="11" s="1"/>
  <c r="D303" i="12"/>
  <c r="P301" i="11" s="1"/>
  <c r="D304" i="12"/>
  <c r="P302" i="11" s="1"/>
  <c r="D305" i="12"/>
  <c r="P303" i="11" s="1"/>
  <c r="D306" i="12"/>
  <c r="P304" i="11" s="1"/>
  <c r="D307" i="12"/>
  <c r="P305" i="11" s="1"/>
  <c r="D308" i="12"/>
  <c r="P306" i="11" s="1"/>
  <c r="D309" i="12"/>
  <c r="P307" i="11" s="1"/>
  <c r="D292" i="12"/>
  <c r="P290" i="11" s="1"/>
  <c r="G284" i="12"/>
  <c r="Q282" i="11" s="1"/>
  <c r="G285" i="12"/>
  <c r="Q283" i="11" s="1"/>
  <c r="G286" i="12"/>
  <c r="Q284" i="11" s="1"/>
  <c r="G287" i="12"/>
  <c r="Q285" i="11" s="1"/>
  <c r="G288" i="12"/>
  <c r="Q286" i="11" s="1"/>
  <c r="G289" i="12"/>
  <c r="Q287" i="11" s="1"/>
  <c r="G290" i="12"/>
  <c r="Q288" i="11" s="1"/>
  <c r="G291" i="12"/>
  <c r="Q289" i="11" s="1"/>
  <c r="G283" i="12"/>
  <c r="Q281" i="11" s="1"/>
  <c r="D284" i="12"/>
  <c r="P282" i="11" s="1"/>
  <c r="D285" i="12"/>
  <c r="P283" i="11" s="1"/>
  <c r="D286" i="12"/>
  <c r="P284" i="11" s="1"/>
  <c r="D287" i="12"/>
  <c r="P285" i="11" s="1"/>
  <c r="D288" i="12"/>
  <c r="P286" i="11" s="1"/>
  <c r="D289" i="12"/>
  <c r="P287" i="11" s="1"/>
  <c r="D290" i="12"/>
  <c r="P288" i="11" s="1"/>
  <c r="D291" i="12"/>
  <c r="P289" i="11" s="1"/>
  <c r="D283" i="12"/>
  <c r="P281" i="11" s="1"/>
  <c r="G276" i="12"/>
  <c r="Q274" i="11" s="1"/>
  <c r="G277" i="12"/>
  <c r="Q275" i="11" s="1"/>
  <c r="G278" i="12"/>
  <c r="Q276" i="11" s="1"/>
  <c r="G279" i="12"/>
  <c r="Q277" i="11" s="1"/>
  <c r="G280" i="12"/>
  <c r="Q278" i="11" s="1"/>
  <c r="G281" i="12"/>
  <c r="Q279" i="11" s="1"/>
  <c r="G282" i="12"/>
  <c r="Q280" i="11" s="1"/>
  <c r="G275" i="12"/>
  <c r="Q273" i="11" s="1"/>
  <c r="D276" i="12"/>
  <c r="P274" i="11" s="1"/>
  <c r="D277" i="12"/>
  <c r="P275" i="11" s="1"/>
  <c r="D278" i="12"/>
  <c r="P276" i="11" s="1"/>
  <c r="D279" i="12"/>
  <c r="P277" i="11" s="1"/>
  <c r="D280" i="12"/>
  <c r="P278" i="11" s="1"/>
  <c r="D281" i="12"/>
  <c r="P279" i="11" s="1"/>
  <c r="D282" i="12"/>
  <c r="P280" i="11" s="1"/>
  <c r="D275" i="12"/>
  <c r="P273" i="11" s="1"/>
  <c r="D274" i="12"/>
  <c r="P272" i="11" s="1"/>
  <c r="G272" i="12"/>
  <c r="Q270" i="11" s="1"/>
  <c r="G273" i="12"/>
  <c r="Q271" i="11" s="1"/>
  <c r="G274" i="12"/>
  <c r="Q272" i="11" s="1"/>
  <c r="G271" i="12"/>
  <c r="Q269" i="11" s="1"/>
  <c r="D272" i="12"/>
  <c r="P270" i="11" s="1"/>
  <c r="D273" i="12"/>
  <c r="P271" i="11" s="1"/>
  <c r="D271" i="12"/>
  <c r="P269" i="11" s="1"/>
  <c r="G265" i="12"/>
  <c r="Q263" i="11" s="1"/>
  <c r="G266" i="12"/>
  <c r="Q264" i="11" s="1"/>
  <c r="G267" i="12"/>
  <c r="Q265" i="11" s="1"/>
  <c r="G268" i="12"/>
  <c r="Q266" i="11" s="1"/>
  <c r="G269" i="12"/>
  <c r="Q267" i="11" s="1"/>
  <c r="G270" i="12"/>
  <c r="Q268" i="11" s="1"/>
  <c r="G264" i="12"/>
  <c r="Q262" i="11" s="1"/>
  <c r="Q261" i="11"/>
  <c r="D265" i="12"/>
  <c r="P263" i="11" s="1"/>
  <c r="D266" i="12"/>
  <c r="P264" i="11" s="1"/>
  <c r="D267" i="12"/>
  <c r="P265" i="11" s="1"/>
  <c r="D268" i="12"/>
  <c r="P266" i="11" s="1"/>
  <c r="D269" i="12"/>
  <c r="P267" i="11" s="1"/>
  <c r="D270" i="12"/>
  <c r="P268" i="11" s="1"/>
  <c r="D264" i="12"/>
  <c r="P262" i="11" s="1"/>
  <c r="Q260" i="11"/>
  <c r="Q254" i="11"/>
  <c r="Q255" i="11"/>
  <c r="Q256" i="11"/>
  <c r="Q257" i="11"/>
  <c r="Q258" i="11"/>
  <c r="Q259" i="11"/>
  <c r="G253" i="12"/>
  <c r="Q253" i="11" s="1"/>
  <c r="P254" i="11"/>
  <c r="P255" i="11"/>
  <c r="P256" i="11"/>
  <c r="P257" i="11"/>
  <c r="P258" i="11"/>
  <c r="P259" i="11"/>
  <c r="D253" i="12"/>
  <c r="P253" i="11" s="1"/>
  <c r="G244" i="12"/>
  <c r="Q244" i="11" s="1"/>
  <c r="G245" i="12"/>
  <c r="Q245" i="11" s="1"/>
  <c r="G246" i="12"/>
  <c r="Q246" i="11" s="1"/>
  <c r="G247" i="12"/>
  <c r="Q247" i="11" s="1"/>
  <c r="G248" i="12"/>
  <c r="Q248" i="11" s="1"/>
  <c r="G249" i="12"/>
  <c r="Q249" i="11" s="1"/>
  <c r="G250" i="12"/>
  <c r="Q250" i="11" s="1"/>
  <c r="G251" i="12"/>
  <c r="Q251" i="11" s="1"/>
  <c r="G252" i="12"/>
  <c r="Q252" i="11" s="1"/>
  <c r="D252" i="12"/>
  <c r="E252" i="12" s="1"/>
  <c r="G243" i="12"/>
  <c r="Q243" i="11" s="1"/>
  <c r="G237" i="12"/>
  <c r="Q237" i="11" s="1"/>
  <c r="G238" i="12"/>
  <c r="Q238" i="11" s="1"/>
  <c r="G239" i="12"/>
  <c r="Q239" i="11" s="1"/>
  <c r="G240" i="12"/>
  <c r="Q240" i="11" s="1"/>
  <c r="G241" i="12"/>
  <c r="Q241" i="11" s="1"/>
  <c r="G242" i="12"/>
  <c r="Q242" i="11" s="1"/>
  <c r="G236" i="12"/>
  <c r="Q236" i="11" s="1"/>
  <c r="D250" i="12"/>
  <c r="E250" i="12" s="1"/>
  <c r="D251" i="12"/>
  <c r="E251" i="12" s="1"/>
  <c r="D244" i="12"/>
  <c r="P244" i="11" s="1"/>
  <c r="D245" i="12"/>
  <c r="P245" i="11" s="1"/>
  <c r="D246" i="12"/>
  <c r="P246" i="11" s="1"/>
  <c r="D247" i="12"/>
  <c r="P247" i="11" s="1"/>
  <c r="D248" i="12"/>
  <c r="P248" i="11" s="1"/>
  <c r="D249" i="12"/>
  <c r="P249" i="11" s="1"/>
  <c r="D243" i="12"/>
  <c r="P243" i="11" s="1"/>
  <c r="D237" i="12"/>
  <c r="P237" i="11" s="1"/>
  <c r="D238" i="12"/>
  <c r="P238" i="11" s="1"/>
  <c r="D239" i="12"/>
  <c r="P239" i="11" s="1"/>
  <c r="D240" i="12"/>
  <c r="P240" i="11" s="1"/>
  <c r="D241" i="12"/>
  <c r="P241" i="11" s="1"/>
  <c r="D242" i="12"/>
  <c r="P242" i="11" s="1"/>
  <c r="D236" i="12"/>
  <c r="P236" i="11" s="1"/>
  <c r="G228" i="12"/>
  <c r="Q228" i="11" s="1"/>
  <c r="G229" i="12"/>
  <c r="Q229" i="11" s="1"/>
  <c r="G230" i="12"/>
  <c r="Q230" i="11" s="1"/>
  <c r="G231" i="12"/>
  <c r="Q231" i="11" s="1"/>
  <c r="G232" i="12"/>
  <c r="Q232" i="11" s="1"/>
  <c r="G233" i="12"/>
  <c r="Q233" i="11" s="1"/>
  <c r="G234" i="12"/>
  <c r="Q234" i="11" s="1"/>
  <c r="G235" i="12"/>
  <c r="Q235" i="11" s="1"/>
  <c r="G227" i="12"/>
  <c r="Q227" i="11" s="1"/>
  <c r="D235" i="12"/>
  <c r="P235" i="11" s="1"/>
  <c r="D234" i="12"/>
  <c r="P234" i="11" s="1"/>
  <c r="D233" i="12"/>
  <c r="P233" i="11" s="1"/>
  <c r="D232" i="12"/>
  <c r="P232" i="11" s="1"/>
  <c r="D231" i="12"/>
  <c r="P231" i="11" s="1"/>
  <c r="D230" i="12"/>
  <c r="P230" i="11" s="1"/>
  <c r="D229" i="12"/>
  <c r="P229" i="11" s="1"/>
  <c r="D228" i="12"/>
  <c r="P228" i="11" s="1"/>
  <c r="D227" i="12"/>
  <c r="P227" i="11" s="1"/>
  <c r="G223" i="12"/>
  <c r="Q223" i="11" s="1"/>
  <c r="G224" i="12"/>
  <c r="Q224" i="11" s="1"/>
  <c r="G225" i="12"/>
  <c r="Q225" i="11" s="1"/>
  <c r="G226" i="12"/>
  <c r="Q226" i="11" s="1"/>
  <c r="G222" i="12"/>
  <c r="Q222" i="11" s="1"/>
  <c r="D223" i="12"/>
  <c r="P223" i="11" s="1"/>
  <c r="D224" i="12"/>
  <c r="P224" i="11" s="1"/>
  <c r="D225" i="12"/>
  <c r="P225" i="11" s="1"/>
  <c r="D226" i="12"/>
  <c r="P226" i="11" s="1"/>
  <c r="D222" i="12"/>
  <c r="P222" i="11" s="1"/>
  <c r="G216" i="12"/>
  <c r="Q216" i="11" s="1"/>
  <c r="G217" i="12"/>
  <c r="Q217" i="11" s="1"/>
  <c r="G218" i="12"/>
  <c r="Q218" i="11" s="1"/>
  <c r="G219" i="12"/>
  <c r="Q219" i="11" s="1"/>
  <c r="G220" i="12"/>
  <c r="Q220" i="11" s="1"/>
  <c r="G221" i="12"/>
  <c r="Q221" i="11" s="1"/>
  <c r="G215" i="12"/>
  <c r="Q215" i="11" s="1"/>
  <c r="D216" i="12"/>
  <c r="P216" i="11" s="1"/>
  <c r="D217" i="12"/>
  <c r="P217" i="11" s="1"/>
  <c r="D218" i="12"/>
  <c r="P218" i="11" s="1"/>
  <c r="D219" i="12"/>
  <c r="P219" i="11" s="1"/>
  <c r="D220" i="12"/>
  <c r="P220" i="11" s="1"/>
  <c r="D221" i="12"/>
  <c r="P221" i="11" s="1"/>
  <c r="D215" i="12"/>
  <c r="P215" i="11" s="1"/>
  <c r="G208" i="12"/>
  <c r="Q208" i="11" s="1"/>
  <c r="G209" i="12"/>
  <c r="Q209" i="11" s="1"/>
  <c r="G210" i="12"/>
  <c r="Q210" i="11" s="1"/>
  <c r="G211" i="12"/>
  <c r="Q211" i="11" s="1"/>
  <c r="G212" i="12"/>
  <c r="Q212" i="11" s="1"/>
  <c r="G213" i="12"/>
  <c r="Q213" i="11" s="1"/>
  <c r="G214" i="12"/>
  <c r="Q214" i="11" s="1"/>
  <c r="G207" i="12"/>
  <c r="Q207" i="11" s="1"/>
  <c r="D208" i="12"/>
  <c r="P208" i="11" s="1"/>
  <c r="D209" i="12"/>
  <c r="P209" i="11" s="1"/>
  <c r="D210" i="12"/>
  <c r="P210" i="11" s="1"/>
  <c r="D211" i="12"/>
  <c r="P211" i="11" s="1"/>
  <c r="D212" i="12"/>
  <c r="P212" i="11" s="1"/>
  <c r="D213" i="12"/>
  <c r="P213" i="11" s="1"/>
  <c r="D214" i="12"/>
  <c r="P214" i="11" s="1"/>
  <c r="D207" i="12"/>
  <c r="P207" i="11" s="1"/>
  <c r="G200" i="12"/>
  <c r="Q200" i="11" s="1"/>
  <c r="G201" i="12"/>
  <c r="Q201" i="11" s="1"/>
  <c r="G202" i="12"/>
  <c r="Q202" i="11" s="1"/>
  <c r="G203" i="12"/>
  <c r="Q203" i="11" s="1"/>
  <c r="G204" i="12"/>
  <c r="Q204" i="11" s="1"/>
  <c r="G205" i="12"/>
  <c r="Q205" i="11" s="1"/>
  <c r="G206" i="12"/>
  <c r="Q206" i="11" s="1"/>
  <c r="G199" i="12"/>
  <c r="Q199" i="11" s="1"/>
  <c r="D206" i="12"/>
  <c r="P206" i="11" s="1"/>
  <c r="D200" i="12"/>
  <c r="P200" i="11" s="1"/>
  <c r="D201" i="12"/>
  <c r="P201" i="11" s="1"/>
  <c r="D202" i="12"/>
  <c r="P202" i="11" s="1"/>
  <c r="D203" i="12"/>
  <c r="P203" i="11" s="1"/>
  <c r="D204" i="12"/>
  <c r="P204" i="11" s="1"/>
  <c r="D205" i="12"/>
  <c r="P205" i="11" s="1"/>
  <c r="D199" i="12"/>
  <c r="P199" i="11" s="1"/>
  <c r="D193" i="12"/>
  <c r="P193" i="11" s="1"/>
  <c r="D194" i="12"/>
  <c r="P194" i="11" s="1"/>
  <c r="D195" i="12"/>
  <c r="P195" i="11" s="1"/>
  <c r="D196" i="12"/>
  <c r="P196" i="11" s="1"/>
  <c r="D197" i="12"/>
  <c r="P197" i="11" s="1"/>
  <c r="D198" i="12"/>
  <c r="P198" i="11" s="1"/>
  <c r="D192" i="12"/>
  <c r="P192" i="11" s="1"/>
  <c r="D191" i="12"/>
  <c r="P191" i="11" s="1"/>
  <c r="G193" i="12"/>
  <c r="Q193" i="11" s="1"/>
  <c r="G194" i="12"/>
  <c r="Q194" i="11" s="1"/>
  <c r="G195" i="12"/>
  <c r="Q195" i="11" s="1"/>
  <c r="G196" i="12"/>
  <c r="Q196" i="11" s="1"/>
  <c r="G197" i="12"/>
  <c r="Q197" i="11" s="1"/>
  <c r="G198" i="12"/>
  <c r="Q198" i="11" s="1"/>
  <c r="G192" i="12"/>
  <c r="Q192" i="11" s="1"/>
  <c r="G191" i="12"/>
  <c r="Q191" i="11" s="1"/>
  <c r="G190" i="12"/>
  <c r="Q190" i="11" s="1"/>
  <c r="D190" i="12"/>
  <c r="P190" i="11" s="1"/>
  <c r="G181" i="12"/>
  <c r="Q181" i="11" s="1"/>
  <c r="G182" i="12"/>
  <c r="Q182" i="11" s="1"/>
  <c r="G183" i="12"/>
  <c r="Q183" i="11" s="1"/>
  <c r="G184" i="12"/>
  <c r="Q184" i="11" s="1"/>
  <c r="G185" i="12"/>
  <c r="Q185" i="11" s="1"/>
  <c r="G186" i="12"/>
  <c r="Q186" i="11" s="1"/>
  <c r="G187" i="12"/>
  <c r="Q187" i="11" s="1"/>
  <c r="G188" i="12"/>
  <c r="Q188" i="11" s="1"/>
  <c r="G189" i="12"/>
  <c r="Q189" i="11" s="1"/>
  <c r="G180" i="12"/>
  <c r="Q180" i="11" s="1"/>
  <c r="G175" i="12"/>
  <c r="Q175" i="11" s="1"/>
  <c r="D181" i="12"/>
  <c r="P181" i="11" s="1"/>
  <c r="D182" i="12"/>
  <c r="P182" i="11" s="1"/>
  <c r="D183" i="12"/>
  <c r="P183" i="11" s="1"/>
  <c r="D184" i="12"/>
  <c r="P184" i="11" s="1"/>
  <c r="D185" i="12"/>
  <c r="P185" i="11" s="1"/>
  <c r="D186" i="12"/>
  <c r="P186" i="11" s="1"/>
  <c r="D187" i="12"/>
  <c r="P187" i="11" s="1"/>
  <c r="D188" i="12"/>
  <c r="P188" i="11" s="1"/>
  <c r="D189" i="12"/>
  <c r="P189" i="11" s="1"/>
  <c r="D180" i="12"/>
  <c r="P180" i="11" s="1"/>
  <c r="G179" i="12"/>
  <c r="Q179" i="11" s="1"/>
  <c r="G178" i="12"/>
  <c r="Q178" i="11" s="1"/>
  <c r="G177" i="12"/>
  <c r="Q177" i="11" s="1"/>
  <c r="G176" i="12"/>
  <c r="Q176" i="11" s="1"/>
  <c r="G172" i="12"/>
  <c r="Q172" i="11" s="1"/>
  <c r="G173" i="12"/>
  <c r="Q173" i="11" s="1"/>
  <c r="G174" i="12"/>
  <c r="Q174" i="11" s="1"/>
  <c r="G171" i="12"/>
  <c r="Q171" i="11" s="1"/>
  <c r="D176" i="12"/>
  <c r="P176" i="11" s="1"/>
  <c r="D177" i="12"/>
  <c r="P177" i="11" s="1"/>
  <c r="D178" i="12"/>
  <c r="P178" i="11" s="1"/>
  <c r="D179" i="12"/>
  <c r="P179" i="11" s="1"/>
  <c r="D175" i="12"/>
  <c r="P175" i="11" s="1"/>
  <c r="D172" i="12"/>
  <c r="P172" i="11" s="1"/>
  <c r="D173" i="12"/>
  <c r="P173" i="11" s="1"/>
  <c r="D174" i="12"/>
  <c r="P174" i="11" s="1"/>
  <c r="D171" i="12"/>
  <c r="P171" i="11" s="1"/>
  <c r="D169" i="12"/>
  <c r="E169" i="12" s="1"/>
  <c r="G169" i="12"/>
  <c r="Q169" i="11" s="1"/>
  <c r="D170" i="12"/>
  <c r="E170" i="12" s="1"/>
  <c r="G170" i="12"/>
  <c r="Q170" i="11" s="1"/>
  <c r="G162" i="12"/>
  <c r="Q162" i="11" s="1"/>
  <c r="G163" i="12"/>
  <c r="Q163" i="11" s="1"/>
  <c r="G164" i="12"/>
  <c r="Q164" i="11" s="1"/>
  <c r="G165" i="12"/>
  <c r="Q165" i="11" s="1"/>
  <c r="G166" i="12"/>
  <c r="Q166" i="11" s="1"/>
  <c r="G167" i="12"/>
  <c r="Q167" i="11" s="1"/>
  <c r="G168" i="12"/>
  <c r="Q168" i="11" s="1"/>
  <c r="G161" i="12"/>
  <c r="Q161" i="11" s="1"/>
  <c r="D162" i="12"/>
  <c r="P162" i="11" s="1"/>
  <c r="D163" i="12"/>
  <c r="P163" i="11" s="1"/>
  <c r="D164" i="12"/>
  <c r="P164" i="11" s="1"/>
  <c r="D165" i="12"/>
  <c r="P165" i="11" s="1"/>
  <c r="D166" i="12"/>
  <c r="P166" i="11" s="1"/>
  <c r="D167" i="12"/>
  <c r="P167" i="11" s="1"/>
  <c r="D168" i="12"/>
  <c r="P168" i="11" s="1"/>
  <c r="D161" i="12"/>
  <c r="P161" i="11" s="1"/>
  <c r="G156" i="12"/>
  <c r="Q156" i="11" s="1"/>
  <c r="G157" i="12"/>
  <c r="Q157" i="11" s="1"/>
  <c r="G158" i="12"/>
  <c r="Q158" i="11" s="1"/>
  <c r="G159" i="12"/>
  <c r="Q159" i="11" s="1"/>
  <c r="G160" i="12"/>
  <c r="Q160" i="11" s="1"/>
  <c r="G155" i="12"/>
  <c r="Q155" i="11" s="1"/>
  <c r="D156" i="12"/>
  <c r="P156" i="11" s="1"/>
  <c r="D157" i="12"/>
  <c r="P157" i="11" s="1"/>
  <c r="D158" i="12"/>
  <c r="P158" i="11" s="1"/>
  <c r="D159" i="12"/>
  <c r="P159" i="11" s="1"/>
  <c r="D160" i="12"/>
  <c r="P160" i="11" s="1"/>
  <c r="D155" i="12"/>
  <c r="P155" i="11" s="1"/>
  <c r="G146" i="12"/>
  <c r="Q146" i="11" s="1"/>
  <c r="G147" i="12"/>
  <c r="Q147" i="11" s="1"/>
  <c r="G148" i="12"/>
  <c r="Q148" i="11" s="1"/>
  <c r="G149" i="12"/>
  <c r="Q149" i="11" s="1"/>
  <c r="G150" i="12"/>
  <c r="Q150" i="11" s="1"/>
  <c r="G151" i="12"/>
  <c r="Q151" i="11" s="1"/>
  <c r="G152" i="12"/>
  <c r="Q152" i="11" s="1"/>
  <c r="G153" i="12"/>
  <c r="Q153" i="11" s="1"/>
  <c r="G154" i="12"/>
  <c r="Q154" i="11" s="1"/>
  <c r="G145" i="12"/>
  <c r="Q145" i="11" s="1"/>
  <c r="D146" i="12"/>
  <c r="P146" i="11" s="1"/>
  <c r="D147" i="12"/>
  <c r="P147" i="11" s="1"/>
  <c r="D148" i="12"/>
  <c r="P148" i="11" s="1"/>
  <c r="D149" i="12"/>
  <c r="P149" i="11" s="1"/>
  <c r="D150" i="12"/>
  <c r="P150" i="11" s="1"/>
  <c r="D151" i="12"/>
  <c r="P151" i="11" s="1"/>
  <c r="D152" i="12"/>
  <c r="P152" i="11" s="1"/>
  <c r="D153" i="12"/>
  <c r="P153" i="11" s="1"/>
  <c r="D154" i="12"/>
  <c r="P154" i="11" s="1"/>
  <c r="D145" i="12"/>
  <c r="P145" i="11" s="1"/>
  <c r="G133" i="12"/>
  <c r="Q133" i="11" s="1"/>
  <c r="G134" i="12"/>
  <c r="Q134" i="11" s="1"/>
  <c r="G135" i="12"/>
  <c r="Q135" i="11" s="1"/>
  <c r="G136" i="12"/>
  <c r="Q136" i="11" s="1"/>
  <c r="G137" i="12"/>
  <c r="Q137" i="11" s="1"/>
  <c r="G138" i="12"/>
  <c r="Q138" i="11" s="1"/>
  <c r="G139" i="12"/>
  <c r="Q139" i="11" s="1"/>
  <c r="G140" i="12"/>
  <c r="Q140" i="11" s="1"/>
  <c r="G141" i="12"/>
  <c r="Q141" i="11" s="1"/>
  <c r="G142" i="12"/>
  <c r="Q142" i="11" s="1"/>
  <c r="G143" i="12"/>
  <c r="Q143" i="11" s="1"/>
  <c r="G144" i="12"/>
  <c r="Q144" i="11" s="1"/>
  <c r="G132" i="12"/>
  <c r="Q132" i="11" s="1"/>
  <c r="D133" i="12"/>
  <c r="P133" i="11" s="1"/>
  <c r="D134" i="12"/>
  <c r="P134" i="11" s="1"/>
  <c r="D135" i="12"/>
  <c r="P135" i="11" s="1"/>
  <c r="D136" i="12"/>
  <c r="P136" i="11" s="1"/>
  <c r="D137" i="12"/>
  <c r="P137" i="11" s="1"/>
  <c r="D138" i="12"/>
  <c r="P138" i="11" s="1"/>
  <c r="D139" i="12"/>
  <c r="P139" i="11" s="1"/>
  <c r="D140" i="12"/>
  <c r="P140" i="11" s="1"/>
  <c r="D141" i="12"/>
  <c r="P141" i="11" s="1"/>
  <c r="D142" i="12"/>
  <c r="P142" i="11" s="1"/>
  <c r="D143" i="12"/>
  <c r="P143" i="11" s="1"/>
  <c r="D144" i="12"/>
  <c r="P144" i="11" s="1"/>
  <c r="D132" i="12"/>
  <c r="P132" i="11" s="1"/>
  <c r="G129" i="12"/>
  <c r="Q129" i="11" s="1"/>
  <c r="G130" i="12"/>
  <c r="Q130" i="11" s="1"/>
  <c r="G131" i="12"/>
  <c r="Q131" i="11" s="1"/>
  <c r="G128" i="12"/>
  <c r="Q128" i="11" s="1"/>
  <c r="G126" i="12"/>
  <c r="Q126" i="11" s="1"/>
  <c r="G127" i="12"/>
  <c r="Q127" i="11" s="1"/>
  <c r="G125" i="12"/>
  <c r="Q125" i="11" s="1"/>
  <c r="D129" i="12"/>
  <c r="P129" i="11" s="1"/>
  <c r="D130" i="12"/>
  <c r="P130" i="11" s="1"/>
  <c r="D131" i="12"/>
  <c r="P131" i="11" s="1"/>
  <c r="D128" i="12"/>
  <c r="P128" i="11" s="1"/>
  <c r="D126" i="12"/>
  <c r="P126" i="11" s="1"/>
  <c r="D127" i="12"/>
  <c r="P127" i="11" s="1"/>
  <c r="D125" i="12"/>
  <c r="P125" i="11" s="1"/>
  <c r="D120" i="12"/>
  <c r="P120" i="11" s="1"/>
  <c r="D121" i="12"/>
  <c r="P121" i="11" s="1"/>
  <c r="D122" i="12"/>
  <c r="P122" i="11" s="1"/>
  <c r="D123" i="12"/>
  <c r="P123" i="11" s="1"/>
  <c r="D124" i="12"/>
  <c r="P124" i="11" s="1"/>
  <c r="D119" i="12"/>
  <c r="P119" i="11" s="1"/>
  <c r="G120" i="12"/>
  <c r="Q120" i="11" s="1"/>
  <c r="G121" i="12"/>
  <c r="Q121" i="11" s="1"/>
  <c r="G122" i="12"/>
  <c r="Q122" i="11" s="1"/>
  <c r="G123" i="12"/>
  <c r="Q123" i="11" s="1"/>
  <c r="G124" i="12"/>
  <c r="Q124" i="11" s="1"/>
  <c r="G119" i="12"/>
  <c r="Q119" i="11" s="1"/>
  <c r="G112" i="12"/>
  <c r="Q112" i="11" s="1"/>
  <c r="G113" i="12"/>
  <c r="Q113" i="11" s="1"/>
  <c r="G114" i="12"/>
  <c r="Q114" i="11" s="1"/>
  <c r="G115" i="12"/>
  <c r="Q115" i="11" s="1"/>
  <c r="G116" i="12"/>
  <c r="Q116" i="11" s="1"/>
  <c r="G117" i="12"/>
  <c r="Q117" i="11" s="1"/>
  <c r="G118" i="12"/>
  <c r="Q118" i="11" s="1"/>
  <c r="G111" i="12"/>
  <c r="Q111" i="11" s="1"/>
  <c r="D112" i="12"/>
  <c r="P112" i="11" s="1"/>
  <c r="D113" i="12"/>
  <c r="P113" i="11" s="1"/>
  <c r="D114" i="12"/>
  <c r="P114" i="11" s="1"/>
  <c r="D115" i="12"/>
  <c r="P115" i="11" s="1"/>
  <c r="D116" i="12"/>
  <c r="P116" i="11" s="1"/>
  <c r="D117" i="12"/>
  <c r="P117" i="11" s="1"/>
  <c r="D118" i="12"/>
  <c r="P118" i="11" s="1"/>
  <c r="D111" i="12"/>
  <c r="P111" i="11" s="1"/>
  <c r="G102" i="12"/>
  <c r="Q102" i="11" s="1"/>
  <c r="G103" i="12"/>
  <c r="Q103" i="11" s="1"/>
  <c r="G104" i="12"/>
  <c r="Q104" i="11" s="1"/>
  <c r="G105" i="12"/>
  <c r="Q105" i="11" s="1"/>
  <c r="G106" i="12"/>
  <c r="Q106" i="11" s="1"/>
  <c r="G107" i="12"/>
  <c r="Q107" i="11" s="1"/>
  <c r="G108" i="12"/>
  <c r="Q108" i="11" s="1"/>
  <c r="G109" i="12"/>
  <c r="Q109" i="11" s="1"/>
  <c r="G110" i="12"/>
  <c r="Q110" i="11" s="1"/>
  <c r="G101" i="12"/>
  <c r="Q101" i="11" s="1"/>
  <c r="D102" i="12"/>
  <c r="P102" i="11" s="1"/>
  <c r="D103" i="12"/>
  <c r="P103" i="11" s="1"/>
  <c r="D104" i="12"/>
  <c r="P104" i="11" s="1"/>
  <c r="D105" i="12"/>
  <c r="P105" i="11" s="1"/>
  <c r="D106" i="12"/>
  <c r="P106" i="11" s="1"/>
  <c r="D107" i="12"/>
  <c r="P107" i="11" s="1"/>
  <c r="D108" i="12"/>
  <c r="P108" i="11" s="1"/>
  <c r="D109" i="12"/>
  <c r="P109" i="11" s="1"/>
  <c r="D110" i="12"/>
  <c r="P110" i="11" s="1"/>
  <c r="D101" i="12"/>
  <c r="P101" i="11" s="1"/>
  <c r="D100" i="12"/>
  <c r="E100" i="12" s="1"/>
  <c r="G95" i="12"/>
  <c r="Q95" i="11" s="1"/>
  <c r="G96" i="12"/>
  <c r="Q96" i="11" s="1"/>
  <c r="G97" i="12"/>
  <c r="Q97" i="11" s="1"/>
  <c r="G98" i="12"/>
  <c r="Q98" i="11" s="1"/>
  <c r="G99" i="12"/>
  <c r="Q99" i="11" s="1"/>
  <c r="G100" i="12"/>
  <c r="Q100" i="11" s="1"/>
  <c r="G94" i="12"/>
  <c r="Q94" i="11" s="1"/>
  <c r="D95" i="12"/>
  <c r="P95" i="11" s="1"/>
  <c r="D96" i="12"/>
  <c r="P96" i="11" s="1"/>
  <c r="D97" i="12"/>
  <c r="P97" i="11" s="1"/>
  <c r="D98" i="12"/>
  <c r="P98" i="11" s="1"/>
  <c r="D99" i="12"/>
  <c r="P99" i="11" s="1"/>
  <c r="D94" i="12"/>
  <c r="P94" i="11" s="1"/>
  <c r="D93" i="12"/>
  <c r="P93" i="11" s="1"/>
  <c r="G79" i="12"/>
  <c r="Q79" i="11" s="1"/>
  <c r="G80" i="12"/>
  <c r="Q80" i="11" s="1"/>
  <c r="G81" i="12"/>
  <c r="Q81" i="11" s="1"/>
  <c r="G82" i="12"/>
  <c r="Q82" i="11" s="1"/>
  <c r="G83" i="12"/>
  <c r="Q83" i="11" s="1"/>
  <c r="G84" i="12"/>
  <c r="Q84" i="11" s="1"/>
  <c r="G85" i="12"/>
  <c r="Q85" i="11" s="1"/>
  <c r="G86" i="12"/>
  <c r="Q86" i="11" s="1"/>
  <c r="G87" i="12"/>
  <c r="Q87" i="11" s="1"/>
  <c r="G88" i="12"/>
  <c r="Q88" i="11" s="1"/>
  <c r="G89" i="12"/>
  <c r="Q89" i="11" s="1"/>
  <c r="G90" i="12"/>
  <c r="Q90" i="11" s="1"/>
  <c r="G91" i="12"/>
  <c r="Q91" i="11" s="1"/>
  <c r="G93" i="12"/>
  <c r="Q93" i="11" s="1"/>
  <c r="G78" i="12"/>
  <c r="Q78" i="11" s="1"/>
  <c r="D91" i="12"/>
  <c r="P91" i="11" s="1"/>
  <c r="D79" i="12"/>
  <c r="P79" i="11" s="1"/>
  <c r="D80" i="12"/>
  <c r="P80" i="11" s="1"/>
  <c r="D81" i="12"/>
  <c r="P81" i="11" s="1"/>
  <c r="D82" i="12"/>
  <c r="P82" i="11" s="1"/>
  <c r="D83" i="12"/>
  <c r="P83" i="11" s="1"/>
  <c r="D84" i="12"/>
  <c r="P84" i="11" s="1"/>
  <c r="D85" i="12"/>
  <c r="P85" i="11" s="1"/>
  <c r="D86" i="12"/>
  <c r="P86" i="11" s="1"/>
  <c r="D87" i="12"/>
  <c r="P87" i="11" s="1"/>
  <c r="D88" i="12"/>
  <c r="P88" i="11" s="1"/>
  <c r="D89" i="12"/>
  <c r="P89" i="11" s="1"/>
  <c r="D90" i="12"/>
  <c r="P90" i="11" s="1"/>
  <c r="D78" i="12"/>
  <c r="P78" i="11" s="1"/>
  <c r="D72" i="12"/>
  <c r="P72" i="11" s="1"/>
  <c r="D73" i="12"/>
  <c r="P73" i="11" s="1"/>
  <c r="D74" i="12"/>
  <c r="P74" i="11" s="1"/>
  <c r="D75" i="12"/>
  <c r="P75" i="11" s="1"/>
  <c r="D76" i="12"/>
  <c r="P76" i="11" s="1"/>
  <c r="D77" i="12"/>
  <c r="P77" i="11" s="1"/>
  <c r="D71" i="12"/>
  <c r="P71" i="11" s="1"/>
  <c r="D67" i="12"/>
  <c r="P67" i="11" s="1"/>
  <c r="D68" i="12"/>
  <c r="P68" i="11" s="1"/>
  <c r="D69" i="12"/>
  <c r="P69" i="11" s="1"/>
  <c r="D70" i="12"/>
  <c r="P70" i="11" s="1"/>
  <c r="D66" i="12"/>
  <c r="P66" i="11" s="1"/>
  <c r="D65" i="12"/>
  <c r="E65" i="12" s="1"/>
  <c r="G65" i="12"/>
  <c r="Q65" i="11" s="1"/>
  <c r="D64" i="12"/>
  <c r="P64" i="11" s="1"/>
  <c r="D63" i="12"/>
  <c r="P63" i="11" s="1"/>
  <c r="D62" i="12"/>
  <c r="P62" i="11" s="1"/>
  <c r="D61" i="12"/>
  <c r="P61" i="11" s="1"/>
  <c r="D56" i="12"/>
  <c r="P56" i="11" s="1"/>
  <c r="D57" i="12"/>
  <c r="P57" i="11" s="1"/>
  <c r="D58" i="12"/>
  <c r="P58" i="11" s="1"/>
  <c r="D59" i="12"/>
  <c r="P59" i="11" s="1"/>
  <c r="D60" i="12"/>
  <c r="P60" i="11" s="1"/>
  <c r="D55" i="12"/>
  <c r="P55" i="11" s="1"/>
  <c r="D50" i="12"/>
  <c r="P50" i="11" s="1"/>
  <c r="D51" i="12"/>
  <c r="P51" i="11" s="1"/>
  <c r="D52" i="12"/>
  <c r="P52" i="11" s="1"/>
  <c r="D53" i="12"/>
  <c r="P53" i="11" s="1"/>
  <c r="D54" i="12"/>
  <c r="P54" i="11" s="1"/>
  <c r="D49" i="12"/>
  <c r="P49" i="11" s="1"/>
  <c r="D47" i="12"/>
  <c r="P47" i="11" s="1"/>
  <c r="D48" i="12"/>
  <c r="P48" i="11" s="1"/>
  <c r="D46" i="12"/>
  <c r="P46" i="11" s="1"/>
  <c r="D40" i="12"/>
  <c r="P40" i="11" s="1"/>
  <c r="D41" i="12"/>
  <c r="P41" i="11" s="1"/>
  <c r="D42" i="12"/>
  <c r="P42" i="11" s="1"/>
  <c r="D43" i="12"/>
  <c r="P43" i="11" s="1"/>
  <c r="D44" i="12"/>
  <c r="P44" i="11" s="1"/>
  <c r="D45" i="12"/>
  <c r="P45" i="11" s="1"/>
  <c r="D39" i="12"/>
  <c r="P39" i="11" s="1"/>
  <c r="G36" i="12"/>
  <c r="Q36" i="11" s="1"/>
  <c r="G37" i="12"/>
  <c r="Q37" i="11" s="1"/>
  <c r="G38" i="12"/>
  <c r="Q38" i="11" s="1"/>
  <c r="D36" i="12"/>
  <c r="P36" i="11" s="1"/>
  <c r="D37" i="12"/>
  <c r="P37" i="11" s="1"/>
  <c r="D38" i="12"/>
  <c r="P38" i="11" s="1"/>
  <c r="D35" i="12"/>
  <c r="P35" i="11" s="1"/>
  <c r="G17" i="12"/>
  <c r="Q17" i="11" s="1"/>
  <c r="G18" i="12"/>
  <c r="Q18" i="11" s="1"/>
  <c r="G19" i="12"/>
  <c r="Q19" i="11" s="1"/>
  <c r="G20" i="12"/>
  <c r="Q20" i="11" s="1"/>
  <c r="G21" i="12"/>
  <c r="Q21" i="11" s="1"/>
  <c r="G22" i="12"/>
  <c r="Q22" i="11" s="1"/>
  <c r="G23" i="12"/>
  <c r="Q23" i="11" s="1"/>
  <c r="G24" i="12"/>
  <c r="G25" i="12"/>
  <c r="Q25" i="11" s="1"/>
  <c r="G26" i="12"/>
  <c r="Q26" i="11" s="1"/>
  <c r="G27" i="12"/>
  <c r="Q27" i="11" s="1"/>
  <c r="G28" i="12"/>
  <c r="Q28" i="11" s="1"/>
  <c r="G29" i="12"/>
  <c r="Q29" i="11" s="1"/>
  <c r="G30" i="12"/>
  <c r="Q30" i="11" s="1"/>
  <c r="G31" i="12"/>
  <c r="Q31" i="11" s="1"/>
  <c r="G32" i="12"/>
  <c r="Q32" i="11" s="1"/>
  <c r="G33" i="12"/>
  <c r="Q33" i="11" s="1"/>
  <c r="G34" i="12"/>
  <c r="Q34" i="11" s="1"/>
  <c r="D34" i="12"/>
  <c r="E34" i="12" s="1"/>
  <c r="D17" i="12"/>
  <c r="P17" i="11" s="1"/>
  <c r="D18" i="12"/>
  <c r="P18" i="11" s="1"/>
  <c r="D19" i="12"/>
  <c r="P19" i="11" s="1"/>
  <c r="D20" i="12"/>
  <c r="P20" i="11" s="1"/>
  <c r="D21" i="12"/>
  <c r="P21" i="11" s="1"/>
  <c r="D22" i="12"/>
  <c r="P22" i="11" s="1"/>
  <c r="D23" i="12"/>
  <c r="P23" i="11" s="1"/>
  <c r="D24" i="12"/>
  <c r="P24" i="11" s="1"/>
  <c r="D25" i="12"/>
  <c r="P25" i="11" s="1"/>
  <c r="D26" i="12"/>
  <c r="P26" i="11" s="1"/>
  <c r="D27" i="12"/>
  <c r="P27" i="11" s="1"/>
  <c r="D28" i="12"/>
  <c r="P28" i="11" s="1"/>
  <c r="D29" i="12"/>
  <c r="P29" i="11" s="1"/>
  <c r="D30" i="12"/>
  <c r="P30" i="11" s="1"/>
  <c r="D31" i="12"/>
  <c r="P31" i="11" s="1"/>
  <c r="D32" i="12"/>
  <c r="E32" i="12" s="1"/>
  <c r="D33" i="12"/>
  <c r="E33" i="12" s="1"/>
  <c r="D16" i="12"/>
  <c r="P16" i="11" s="1"/>
  <c r="D3" i="12"/>
  <c r="P3" i="11" s="1"/>
  <c r="D4" i="12"/>
  <c r="P4" i="11" s="1"/>
  <c r="D5" i="12"/>
  <c r="P5" i="11" s="1"/>
  <c r="D6" i="12"/>
  <c r="P6" i="11" s="1"/>
  <c r="D7" i="12"/>
  <c r="P7" i="11" s="1"/>
  <c r="D8" i="12"/>
  <c r="P8" i="11" s="1"/>
  <c r="D9" i="12"/>
  <c r="P9" i="11" s="1"/>
  <c r="D10" i="12"/>
  <c r="P10" i="11" s="1"/>
  <c r="D11" i="12"/>
  <c r="P11" i="11" s="1"/>
  <c r="D12" i="12"/>
  <c r="P12" i="11" s="1"/>
  <c r="D13" i="12"/>
  <c r="P13" i="11" s="1"/>
  <c r="D14" i="12"/>
  <c r="P14" i="11" s="1"/>
  <c r="D15" i="12"/>
  <c r="P15" i="11" s="1"/>
  <c r="D2" i="12"/>
  <c r="G2" i="12"/>
  <c r="G3" i="12"/>
  <c r="Q3" i="11" s="1"/>
  <c r="G4" i="12"/>
  <c r="Q4" i="11" s="1"/>
  <c r="G5" i="12"/>
  <c r="Q5" i="11" s="1"/>
  <c r="G6" i="12"/>
  <c r="Q6" i="11" s="1"/>
  <c r="G7" i="12"/>
  <c r="Q7" i="11" s="1"/>
  <c r="G8" i="12"/>
  <c r="Q8" i="11" s="1"/>
  <c r="G9" i="12"/>
  <c r="Q9" i="11" s="1"/>
  <c r="G10" i="12"/>
  <c r="Q10" i="11" s="1"/>
  <c r="G11" i="12"/>
  <c r="Q11" i="11" s="1"/>
  <c r="G12" i="12"/>
  <c r="Q12" i="11" s="1"/>
  <c r="G13" i="12"/>
  <c r="Q13" i="11" s="1"/>
  <c r="G14" i="12"/>
  <c r="Q14" i="11" s="1"/>
  <c r="G15" i="12"/>
  <c r="Q15" i="11" s="1"/>
  <c r="F23" i="16"/>
  <c r="O16" i="16"/>
  <c r="O17" i="16"/>
  <c r="O18" i="16"/>
  <c r="O19" i="16"/>
  <c r="O20" i="16"/>
  <c r="O21" i="16"/>
  <c r="O22" i="16"/>
  <c r="O23" i="16"/>
  <c r="O24" i="16"/>
  <c r="O25" i="16"/>
  <c r="O26" i="16"/>
  <c r="O27" i="16"/>
  <c r="O28" i="16"/>
  <c r="O29" i="16"/>
  <c r="O30" i="16"/>
  <c r="O31" i="16"/>
  <c r="O32" i="16"/>
  <c r="O33" i="16"/>
  <c r="O34" i="16"/>
  <c r="O35" i="16"/>
  <c r="O36" i="16"/>
  <c r="O37" i="16"/>
  <c r="O38" i="16"/>
  <c r="M16" i="16"/>
  <c r="M17" i="16"/>
  <c r="M18" i="16"/>
  <c r="M19" i="16"/>
  <c r="M20" i="16"/>
  <c r="M21" i="16"/>
  <c r="M22" i="16"/>
  <c r="M23" i="16"/>
  <c r="M24" i="16"/>
  <c r="M25" i="16"/>
  <c r="M26" i="16"/>
  <c r="M27" i="16"/>
  <c r="M28" i="16"/>
  <c r="M29" i="16"/>
  <c r="M30" i="16"/>
  <c r="M31" i="16"/>
  <c r="M32" i="16"/>
  <c r="M33" i="16"/>
  <c r="M34" i="16"/>
  <c r="M35" i="16"/>
  <c r="M36" i="16"/>
  <c r="M37" i="16"/>
  <c r="M38" i="16"/>
  <c r="F16" i="16"/>
  <c r="F17" i="16"/>
  <c r="F18" i="16"/>
  <c r="F19" i="16"/>
  <c r="F20" i="16"/>
  <c r="F21" i="16"/>
  <c r="F22" i="16"/>
  <c r="F24" i="16"/>
  <c r="F25" i="16"/>
  <c r="F26" i="16"/>
  <c r="F27" i="16"/>
  <c r="F28" i="16"/>
  <c r="F29" i="16"/>
  <c r="F30" i="16"/>
  <c r="F31" i="16"/>
  <c r="F32" i="16"/>
  <c r="F33" i="16"/>
  <c r="F34" i="16"/>
  <c r="F35" i="16"/>
  <c r="F36" i="16"/>
  <c r="F37" i="16"/>
  <c r="F38" i="16"/>
  <c r="E16" i="16"/>
  <c r="E17" i="16"/>
  <c r="E18" i="16"/>
  <c r="E19" i="16"/>
  <c r="E20" i="16"/>
  <c r="E21" i="16"/>
  <c r="E22" i="16"/>
  <c r="E23" i="16"/>
  <c r="E24" i="16"/>
  <c r="E25" i="16"/>
  <c r="E26" i="16"/>
  <c r="E27" i="16"/>
  <c r="E28" i="16"/>
  <c r="E29" i="16"/>
  <c r="E30" i="16"/>
  <c r="E31" i="16"/>
  <c r="E32" i="16"/>
  <c r="E33" i="16"/>
  <c r="E34" i="16"/>
  <c r="E35" i="16"/>
  <c r="E36" i="16"/>
  <c r="E37" i="16"/>
  <c r="E38" i="16"/>
  <c r="C16" i="16"/>
  <c r="C17" i="16"/>
  <c r="C18" i="16"/>
  <c r="C19" i="16"/>
  <c r="C20" i="16"/>
  <c r="C21" i="16"/>
  <c r="C22" i="16"/>
  <c r="C23" i="16"/>
  <c r="C24" i="16"/>
  <c r="C25" i="16"/>
  <c r="C26" i="16"/>
  <c r="C27" i="16"/>
  <c r="C28" i="16"/>
  <c r="C29" i="16"/>
  <c r="C30" i="16"/>
  <c r="C31" i="16"/>
  <c r="C32" i="16"/>
  <c r="C33" i="16"/>
  <c r="C34" i="16"/>
  <c r="C35" i="16"/>
  <c r="C36" i="16"/>
  <c r="C37" i="16"/>
  <c r="C38" i="16"/>
  <c r="A16" i="16"/>
  <c r="A17" i="16"/>
  <c r="A18" i="16"/>
  <c r="A19" i="16"/>
  <c r="A20" i="16"/>
  <c r="A21" i="16"/>
  <c r="A22" i="16"/>
  <c r="A23" i="16"/>
  <c r="A24" i="16"/>
  <c r="A25" i="16"/>
  <c r="A26" i="16"/>
  <c r="A27" i="16"/>
  <c r="A28" i="16"/>
  <c r="A29" i="16"/>
  <c r="A30" i="16"/>
  <c r="A31" i="16"/>
  <c r="A32" i="16"/>
  <c r="A33" i="16"/>
  <c r="A34" i="16"/>
  <c r="A35" i="16"/>
  <c r="A36" i="16"/>
  <c r="A37" i="16"/>
  <c r="A38" i="16"/>
  <c r="O15" i="16"/>
  <c r="M15" i="16"/>
  <c r="F15" i="16"/>
  <c r="E15" i="16"/>
  <c r="C15" i="16"/>
  <c r="A15" i="16"/>
  <c r="O8" i="16"/>
  <c r="J8" i="16"/>
  <c r="D8" i="16"/>
  <c r="A8" i="16"/>
  <c r="P47" i="16"/>
  <c r="O47" i="16"/>
  <c r="N47" i="16"/>
  <c r="M47" i="16"/>
  <c r="L47" i="16"/>
  <c r="K47" i="16"/>
  <c r="J47" i="16"/>
  <c r="E47" i="16"/>
  <c r="A47" i="16" s="1"/>
  <c r="D47" i="16" s="1"/>
  <c r="A40" i="16"/>
  <c r="A39" i="16"/>
  <c r="O12" i="16"/>
  <c r="M12" i="16"/>
  <c r="J12" i="16"/>
  <c r="D12" i="16"/>
  <c r="A12" i="16"/>
  <c r="O10" i="16"/>
  <c r="M10" i="16"/>
  <c r="J10" i="16"/>
  <c r="D10" i="16"/>
  <c r="A10" i="16"/>
  <c r="O38" i="15"/>
  <c r="M38" i="15"/>
  <c r="F38" i="15"/>
  <c r="E38" i="15"/>
  <c r="C38" i="15"/>
  <c r="A38" i="15"/>
  <c r="A37" i="15"/>
  <c r="C37" i="15"/>
  <c r="E37" i="15"/>
  <c r="F37" i="15"/>
  <c r="M37" i="15"/>
  <c r="O37" i="15"/>
  <c r="O16" i="15"/>
  <c r="O17" i="15"/>
  <c r="O18" i="15"/>
  <c r="O19" i="15"/>
  <c r="O20" i="15"/>
  <c r="O21" i="15"/>
  <c r="O22" i="15"/>
  <c r="O23" i="15"/>
  <c r="O24" i="15"/>
  <c r="O25" i="15"/>
  <c r="O26" i="15"/>
  <c r="O27" i="15"/>
  <c r="O28" i="15"/>
  <c r="O29" i="15"/>
  <c r="O30" i="15"/>
  <c r="O31" i="15"/>
  <c r="O32" i="15"/>
  <c r="O33" i="15"/>
  <c r="O34" i="15"/>
  <c r="O35" i="15"/>
  <c r="O36" i="15"/>
  <c r="F16" i="15"/>
  <c r="F17" i="15"/>
  <c r="F18" i="15"/>
  <c r="F19" i="15"/>
  <c r="F20" i="15"/>
  <c r="F21" i="15"/>
  <c r="F22" i="15"/>
  <c r="F23" i="15"/>
  <c r="F24" i="15"/>
  <c r="F25" i="15"/>
  <c r="F26" i="15"/>
  <c r="F27" i="15"/>
  <c r="F28" i="15"/>
  <c r="F29" i="15"/>
  <c r="F30" i="15"/>
  <c r="F31" i="15"/>
  <c r="F32" i="15"/>
  <c r="F33" i="15"/>
  <c r="F34" i="15"/>
  <c r="F35" i="15"/>
  <c r="F36" i="15"/>
  <c r="E16" i="15"/>
  <c r="E17" i="15"/>
  <c r="E18" i="15"/>
  <c r="E19" i="15"/>
  <c r="E20" i="15"/>
  <c r="E21" i="15"/>
  <c r="E22" i="15"/>
  <c r="E23" i="15"/>
  <c r="E24" i="15"/>
  <c r="E25" i="15"/>
  <c r="E26" i="15"/>
  <c r="E27" i="15"/>
  <c r="E28" i="15"/>
  <c r="E29" i="15"/>
  <c r="E30" i="15"/>
  <c r="E31" i="15"/>
  <c r="E32" i="15"/>
  <c r="E33" i="15"/>
  <c r="E34" i="15"/>
  <c r="E35" i="15"/>
  <c r="E36" i="15"/>
  <c r="C16" i="15"/>
  <c r="C17" i="15"/>
  <c r="C18" i="15"/>
  <c r="C19" i="15"/>
  <c r="C20" i="15"/>
  <c r="C21" i="15"/>
  <c r="C22" i="15"/>
  <c r="C23" i="15"/>
  <c r="C24" i="15"/>
  <c r="C25" i="15"/>
  <c r="C26" i="15"/>
  <c r="C27" i="15"/>
  <c r="C28" i="15"/>
  <c r="C29" i="15"/>
  <c r="C30" i="15"/>
  <c r="C31" i="15"/>
  <c r="C32" i="15"/>
  <c r="C33" i="15"/>
  <c r="C34" i="15"/>
  <c r="C35" i="15"/>
  <c r="C36" i="15"/>
  <c r="A16" i="15"/>
  <c r="A17" i="15"/>
  <c r="A18" i="15"/>
  <c r="A19" i="15"/>
  <c r="A20" i="15"/>
  <c r="A21" i="15"/>
  <c r="A22" i="15"/>
  <c r="A23" i="15"/>
  <c r="A24" i="15"/>
  <c r="A25" i="15"/>
  <c r="A26" i="15"/>
  <c r="A27" i="15"/>
  <c r="A28" i="15"/>
  <c r="A29" i="15"/>
  <c r="A30" i="15"/>
  <c r="A31" i="15"/>
  <c r="A32" i="15"/>
  <c r="A33" i="15"/>
  <c r="A34" i="15"/>
  <c r="A35" i="15"/>
  <c r="A36" i="15"/>
  <c r="M17" i="15"/>
  <c r="M18" i="15"/>
  <c r="M19" i="15"/>
  <c r="M20" i="15"/>
  <c r="M21" i="15"/>
  <c r="M22" i="15"/>
  <c r="M23" i="15"/>
  <c r="M24" i="15"/>
  <c r="M25" i="15"/>
  <c r="M26" i="15"/>
  <c r="M27" i="15"/>
  <c r="M28" i="15"/>
  <c r="M29" i="15"/>
  <c r="M30" i="15"/>
  <c r="M31" i="15"/>
  <c r="M32" i="15"/>
  <c r="M33" i="15"/>
  <c r="M34" i="15"/>
  <c r="M35" i="15"/>
  <c r="M36" i="15"/>
  <c r="M16" i="15"/>
  <c r="E93" i="12" l="1"/>
  <c r="E310" i="12"/>
  <c r="P260" i="11"/>
  <c r="P251" i="11"/>
  <c r="P34" i="11"/>
  <c r="P250" i="11"/>
  <c r="P170" i="11"/>
  <c r="P65" i="11"/>
  <c r="P33" i="11"/>
  <c r="P169" i="11"/>
  <c r="P32" i="11"/>
  <c r="P261" i="11"/>
  <c r="P252" i="11"/>
  <c r="P100" i="11"/>
  <c r="K139" i="2"/>
  <c r="K140" i="2"/>
  <c r="K141" i="2"/>
  <c r="K142" i="2"/>
  <c r="K120" i="2"/>
  <c r="K484" i="2"/>
  <c r="K485" i="2"/>
  <c r="K486" i="2"/>
  <c r="K487" i="2"/>
  <c r="K488" i="2"/>
  <c r="K446" i="2"/>
  <c r="K447" i="2"/>
  <c r="K448" i="2"/>
  <c r="K449" i="2"/>
  <c r="K450" i="2"/>
  <c r="K451" i="2"/>
  <c r="K452" i="2"/>
  <c r="I397" i="2"/>
  <c r="I398" i="2"/>
  <c r="I399" i="2"/>
  <c r="I396" i="2"/>
  <c r="I239" i="2"/>
  <c r="I240" i="2"/>
  <c r="I413" i="2" l="1"/>
  <c r="I414" i="2"/>
  <c r="I415" i="2"/>
  <c r="I408" i="2"/>
  <c r="I409" i="2"/>
  <c r="O142" i="2"/>
  <c r="T100" i="11" s="1"/>
  <c r="L142" i="2"/>
  <c r="I142" i="2"/>
  <c r="K121" i="2"/>
  <c r="K122" i="2"/>
  <c r="K123" i="2"/>
  <c r="K124" i="2"/>
  <c r="K125" i="2"/>
  <c r="K126" i="2"/>
  <c r="K127" i="2"/>
  <c r="K128" i="2"/>
  <c r="K129" i="2"/>
  <c r="K130" i="2"/>
  <c r="K131" i="2"/>
  <c r="K132" i="2"/>
  <c r="L120" i="2"/>
  <c r="K263" i="2"/>
  <c r="K264" i="2"/>
  <c r="K265" i="2"/>
  <c r="K266" i="2"/>
  <c r="K267" i="2"/>
  <c r="K268" i="2"/>
  <c r="K269" i="2"/>
  <c r="K270" i="2"/>
  <c r="K271" i="2"/>
  <c r="O484" i="2" l="1"/>
  <c r="T331" i="11" s="1"/>
  <c r="L484" i="2"/>
  <c r="O446" i="2"/>
  <c r="T302" i="11" s="1"/>
  <c r="L446" i="2"/>
  <c r="O378" i="2" l="1"/>
  <c r="T261" i="11" s="1"/>
  <c r="L378" i="2"/>
  <c r="K378" i="2"/>
  <c r="I378" i="2"/>
  <c r="O377" i="2"/>
  <c r="T260" i="11" s="1"/>
  <c r="L377" i="2"/>
  <c r="K377" i="2"/>
  <c r="I377" i="2"/>
  <c r="L360" i="2" l="1"/>
  <c r="K360" i="2"/>
  <c r="O359" i="2"/>
  <c r="T250" i="11" s="1"/>
  <c r="L359" i="2"/>
  <c r="K359" i="2"/>
  <c r="O357" i="2"/>
  <c r="T249" i="11" s="1"/>
  <c r="L357" i="2"/>
  <c r="K357" i="2"/>
  <c r="L240" i="2" l="1"/>
  <c r="K240" i="2"/>
  <c r="K239" i="2"/>
  <c r="L239" i="2"/>
  <c r="T5" i="2" l="1"/>
  <c r="N455" i="2" s="1"/>
  <c r="T20" i="11"/>
  <c r="T21" i="11"/>
  <c r="T19" i="11"/>
  <c r="T33" i="11"/>
  <c r="G74" i="12"/>
  <c r="Q74" i="11" s="1"/>
  <c r="E77" i="12"/>
  <c r="O111" i="2"/>
  <c r="T74" i="11" s="1"/>
  <c r="L111" i="2"/>
  <c r="K111" i="2"/>
  <c r="G72" i="12"/>
  <c r="Q72" i="11" s="1"/>
  <c r="G73" i="12"/>
  <c r="Q73" i="11" s="1"/>
  <c r="G75" i="12"/>
  <c r="Q75" i="11" s="1"/>
  <c r="G76" i="12"/>
  <c r="Q76" i="11" s="1"/>
  <c r="G77" i="12"/>
  <c r="Q77" i="11" s="1"/>
  <c r="G71" i="12"/>
  <c r="Q71" i="11" s="1"/>
  <c r="G67" i="12"/>
  <c r="Q67" i="11" s="1"/>
  <c r="G68" i="12"/>
  <c r="Q68" i="11" s="1"/>
  <c r="G69" i="12"/>
  <c r="Q69" i="11" s="1"/>
  <c r="G70" i="12"/>
  <c r="Q70" i="11" s="1"/>
  <c r="G66" i="12"/>
  <c r="Q66" i="11" s="1"/>
  <c r="G62" i="12"/>
  <c r="Q62" i="11" s="1"/>
  <c r="G63" i="12"/>
  <c r="Q63" i="11" s="1"/>
  <c r="G64" i="12"/>
  <c r="Q64" i="11" s="1"/>
  <c r="G61" i="12"/>
  <c r="Q61" i="11" s="1"/>
  <c r="G50" i="12"/>
  <c r="Q50" i="11" s="1"/>
  <c r="G51" i="12"/>
  <c r="Q51" i="11" s="1"/>
  <c r="G52" i="12"/>
  <c r="Q52" i="11" s="1"/>
  <c r="G53" i="12"/>
  <c r="Q53" i="11" s="1"/>
  <c r="G54" i="12"/>
  <c r="Q54" i="11" s="1"/>
  <c r="G55" i="12"/>
  <c r="Q55" i="11" s="1"/>
  <c r="G56" i="12"/>
  <c r="Q56" i="11" s="1"/>
  <c r="G57" i="12"/>
  <c r="Q57" i="11" s="1"/>
  <c r="G58" i="12"/>
  <c r="Q58" i="11" s="1"/>
  <c r="G59" i="12"/>
  <c r="Q59" i="11" s="1"/>
  <c r="G60" i="12"/>
  <c r="Q60" i="11" s="1"/>
  <c r="R2" i="11"/>
  <c r="C31" i="11"/>
  <c r="K31" i="11"/>
  <c r="L31" i="11"/>
  <c r="M31" i="11"/>
  <c r="P2" i="11"/>
  <c r="O95" i="2"/>
  <c r="T65" i="11" s="1"/>
  <c r="L95" i="2"/>
  <c r="K95" i="2"/>
  <c r="I95" i="2"/>
  <c r="E60" i="12"/>
  <c r="K84" i="2"/>
  <c r="L84" i="2"/>
  <c r="O84" i="2"/>
  <c r="T56" i="11" s="1"/>
  <c r="G49" i="12"/>
  <c r="Q49" i="11" s="1"/>
  <c r="G47" i="12"/>
  <c r="Q47" i="11" s="1"/>
  <c r="G48" i="12"/>
  <c r="Q48" i="11" s="1"/>
  <c r="G46" i="12"/>
  <c r="Q46" i="11" s="1"/>
  <c r="G40" i="12"/>
  <c r="Q40" i="11" s="1"/>
  <c r="G41" i="12"/>
  <c r="Q41" i="11" s="1"/>
  <c r="G42" i="12"/>
  <c r="Q42" i="11" s="1"/>
  <c r="G43" i="12"/>
  <c r="Q43" i="11" s="1"/>
  <c r="G44" i="12"/>
  <c r="Q44" i="11" s="1"/>
  <c r="G45" i="12"/>
  <c r="Q45" i="11" s="1"/>
  <c r="G39" i="12"/>
  <c r="Q39" i="11" s="1"/>
  <c r="G35" i="12"/>
  <c r="Q35" i="11" s="1"/>
  <c r="G16" i="12"/>
  <c r="Q16" i="11" s="1"/>
  <c r="Q2" i="11"/>
  <c r="C125" i="11"/>
  <c r="K125" i="11"/>
  <c r="L125" i="11"/>
  <c r="M125" i="11"/>
  <c r="C126" i="11"/>
  <c r="K126" i="11"/>
  <c r="L126" i="11"/>
  <c r="M126" i="11"/>
  <c r="C127" i="11"/>
  <c r="K127" i="11"/>
  <c r="L127" i="11"/>
  <c r="M127" i="11"/>
  <c r="C128" i="11"/>
  <c r="K128" i="11"/>
  <c r="L128" i="11"/>
  <c r="M128" i="11"/>
  <c r="C129" i="11"/>
  <c r="K129" i="11"/>
  <c r="L129" i="11"/>
  <c r="M129" i="11"/>
  <c r="C130" i="11"/>
  <c r="K130" i="11"/>
  <c r="L130" i="11"/>
  <c r="M130" i="11"/>
  <c r="C131" i="11"/>
  <c r="K131" i="11"/>
  <c r="L131" i="11"/>
  <c r="M131" i="11"/>
  <c r="C121" i="11"/>
  <c r="K121" i="11"/>
  <c r="L121" i="11"/>
  <c r="M121" i="11"/>
  <c r="C122" i="11"/>
  <c r="K122" i="11"/>
  <c r="L122" i="11"/>
  <c r="M122" i="11"/>
  <c r="C123" i="11"/>
  <c r="K123" i="11"/>
  <c r="L123" i="11"/>
  <c r="M123" i="11"/>
  <c r="C124" i="11"/>
  <c r="K124" i="11"/>
  <c r="L124" i="11"/>
  <c r="M124" i="11"/>
  <c r="C13" i="11"/>
  <c r="K13" i="11"/>
  <c r="L13" i="11"/>
  <c r="M13" i="11"/>
  <c r="C14" i="11"/>
  <c r="K14" i="11"/>
  <c r="L14" i="11"/>
  <c r="M14" i="11"/>
  <c r="C15" i="11"/>
  <c r="K15" i="11"/>
  <c r="L15" i="11"/>
  <c r="M15" i="11"/>
  <c r="E31" i="12"/>
  <c r="E13" i="12"/>
  <c r="E14" i="12"/>
  <c r="E15" i="12"/>
  <c r="O25" i="2"/>
  <c r="T15" i="11" s="1"/>
  <c r="O24" i="2"/>
  <c r="T14" i="11" s="1"/>
  <c r="O23" i="2"/>
  <c r="T13" i="11" s="1"/>
  <c r="O22" i="2"/>
  <c r="T12" i="11" s="1"/>
  <c r="O21" i="2"/>
  <c r="T11" i="11" s="1"/>
  <c r="O20" i="2"/>
  <c r="T10" i="11" s="1"/>
  <c r="O19" i="2"/>
  <c r="T9" i="11" s="1"/>
  <c r="O18" i="2"/>
  <c r="T8" i="11" s="1"/>
  <c r="O17" i="2"/>
  <c r="T7" i="11" s="1"/>
  <c r="O16" i="2"/>
  <c r="T6" i="11" s="1"/>
  <c r="O15" i="2"/>
  <c r="T5" i="11" s="1"/>
  <c r="O14" i="2"/>
  <c r="T4" i="11" s="1"/>
  <c r="O13" i="2"/>
  <c r="T3" i="11" s="1"/>
  <c r="K13" i="2"/>
  <c r="L13" i="2"/>
  <c r="K14" i="2"/>
  <c r="L14" i="2"/>
  <c r="K15" i="2"/>
  <c r="L15" i="2"/>
  <c r="K16" i="2"/>
  <c r="L16" i="2"/>
  <c r="K17" i="2"/>
  <c r="L17" i="2"/>
  <c r="K18" i="2"/>
  <c r="L18" i="2"/>
  <c r="K19" i="2"/>
  <c r="L19" i="2"/>
  <c r="K20" i="2"/>
  <c r="L20" i="2"/>
  <c r="K21" i="2"/>
  <c r="L21" i="2"/>
  <c r="K22" i="2"/>
  <c r="L22" i="2"/>
  <c r="K23" i="2"/>
  <c r="L23" i="2"/>
  <c r="K24" i="2"/>
  <c r="L24" i="2"/>
  <c r="K25" i="2"/>
  <c r="L25" i="2"/>
  <c r="M44" i="15"/>
  <c r="T34" i="11"/>
  <c r="A40" i="15"/>
  <c r="P44" i="15"/>
  <c r="J44" i="15"/>
  <c r="P47" i="15"/>
  <c r="O47" i="15"/>
  <c r="N47" i="15"/>
  <c r="M47" i="15"/>
  <c r="L47" i="15"/>
  <c r="K47" i="15"/>
  <c r="J47" i="15"/>
  <c r="A39" i="15"/>
  <c r="M10" i="15"/>
  <c r="A43" i="15"/>
  <c r="D8" i="15"/>
  <c r="D12" i="15"/>
  <c r="E3" i="12"/>
  <c r="E4" i="12"/>
  <c r="E5" i="12"/>
  <c r="E6" i="12"/>
  <c r="E7" i="12"/>
  <c r="E8" i="12"/>
  <c r="E9" i="12"/>
  <c r="E10" i="12"/>
  <c r="E11" i="12"/>
  <c r="E12" i="12"/>
  <c r="E16" i="12"/>
  <c r="E17" i="12"/>
  <c r="E18" i="12"/>
  <c r="E19" i="12"/>
  <c r="E20" i="12"/>
  <c r="E21" i="12"/>
  <c r="E22" i="12"/>
  <c r="E23" i="12"/>
  <c r="E24" i="12"/>
  <c r="E25" i="12"/>
  <c r="E26" i="12"/>
  <c r="E27" i="12"/>
  <c r="E28" i="12"/>
  <c r="E29" i="12"/>
  <c r="E30" i="12"/>
  <c r="E35" i="12"/>
  <c r="E36" i="12"/>
  <c r="E37" i="12"/>
  <c r="E38" i="12"/>
  <c r="E39" i="12"/>
  <c r="E40" i="12"/>
  <c r="E41" i="12"/>
  <c r="E42" i="12"/>
  <c r="E43" i="12"/>
  <c r="E44" i="12"/>
  <c r="E45" i="12"/>
  <c r="E46" i="12"/>
  <c r="E47" i="12"/>
  <c r="E48" i="12"/>
  <c r="E49" i="12"/>
  <c r="E50" i="12"/>
  <c r="E51" i="12"/>
  <c r="E52" i="12"/>
  <c r="E53" i="12"/>
  <c r="E54" i="12"/>
  <c r="E55" i="12"/>
  <c r="E56" i="12"/>
  <c r="E57" i="12"/>
  <c r="E58" i="12"/>
  <c r="E59" i="12"/>
  <c r="E61" i="12"/>
  <c r="E62" i="12"/>
  <c r="E63" i="12"/>
  <c r="E64" i="12"/>
  <c r="E66" i="12"/>
  <c r="E67" i="12"/>
  <c r="E68" i="12"/>
  <c r="E69" i="12"/>
  <c r="E70" i="12"/>
  <c r="E71" i="12"/>
  <c r="E72" i="12"/>
  <c r="E73" i="12"/>
  <c r="E74" i="12"/>
  <c r="E75" i="12"/>
  <c r="E76" i="12"/>
  <c r="E78" i="12"/>
  <c r="E79" i="12"/>
  <c r="E80" i="12"/>
  <c r="E81" i="12"/>
  <c r="E82" i="12"/>
  <c r="E83" i="12"/>
  <c r="E84" i="12"/>
  <c r="E85" i="12"/>
  <c r="E86" i="12"/>
  <c r="E87" i="12"/>
  <c r="E88" i="12"/>
  <c r="E89" i="12"/>
  <c r="E90" i="12"/>
  <c r="E91" i="12"/>
  <c r="E94" i="12"/>
  <c r="E95" i="12"/>
  <c r="E96" i="12"/>
  <c r="E97" i="12"/>
  <c r="E98" i="12"/>
  <c r="E99" i="12"/>
  <c r="E101" i="12"/>
  <c r="E102" i="12"/>
  <c r="E103" i="12"/>
  <c r="E104" i="12"/>
  <c r="E105" i="12"/>
  <c r="E106" i="12"/>
  <c r="E107" i="12"/>
  <c r="E108" i="12"/>
  <c r="E109" i="12"/>
  <c r="E110" i="12"/>
  <c r="E111" i="12"/>
  <c r="E112" i="12"/>
  <c r="E113" i="12"/>
  <c r="E114" i="12"/>
  <c r="E115" i="12"/>
  <c r="E116" i="12"/>
  <c r="E117" i="12"/>
  <c r="E118" i="12"/>
  <c r="E119" i="12"/>
  <c r="E120" i="12"/>
  <c r="E121" i="12"/>
  <c r="E122" i="12"/>
  <c r="E123" i="12"/>
  <c r="E124" i="12"/>
  <c r="E125" i="12"/>
  <c r="E126" i="12"/>
  <c r="E127" i="12"/>
  <c r="E128" i="12"/>
  <c r="E129" i="12"/>
  <c r="E130" i="12"/>
  <c r="E131" i="12"/>
  <c r="E132" i="12"/>
  <c r="E133" i="12"/>
  <c r="E134" i="12"/>
  <c r="E135" i="12"/>
  <c r="E136" i="12"/>
  <c r="E137" i="12"/>
  <c r="E138" i="12"/>
  <c r="E139" i="12"/>
  <c r="E140" i="12"/>
  <c r="E141" i="12"/>
  <c r="E142" i="12"/>
  <c r="E143" i="12"/>
  <c r="E144" i="12"/>
  <c r="E145" i="12"/>
  <c r="E146" i="12"/>
  <c r="E147" i="12"/>
  <c r="E148" i="12"/>
  <c r="E149" i="12"/>
  <c r="E150" i="12"/>
  <c r="E151" i="12"/>
  <c r="E152" i="12"/>
  <c r="E153" i="12"/>
  <c r="E154" i="12"/>
  <c r="E155" i="12"/>
  <c r="E156" i="12"/>
  <c r="E157" i="12"/>
  <c r="E158" i="12"/>
  <c r="E159" i="12"/>
  <c r="E160" i="12"/>
  <c r="E161" i="12"/>
  <c r="E162" i="12"/>
  <c r="E163" i="12"/>
  <c r="E164" i="12"/>
  <c r="E165" i="12"/>
  <c r="E166" i="12"/>
  <c r="E167" i="12"/>
  <c r="E168" i="12"/>
  <c r="E171" i="12"/>
  <c r="E172" i="12"/>
  <c r="E173" i="12"/>
  <c r="E174" i="12"/>
  <c r="E175" i="12"/>
  <c r="E176" i="12"/>
  <c r="E177" i="12"/>
  <c r="E178" i="12"/>
  <c r="E179" i="12"/>
  <c r="E180" i="12"/>
  <c r="E181" i="12"/>
  <c r="E182" i="12"/>
  <c r="E183" i="12"/>
  <c r="E184" i="12"/>
  <c r="E185" i="12"/>
  <c r="E186" i="12"/>
  <c r="E187" i="12"/>
  <c r="E188" i="12"/>
  <c r="E189" i="12"/>
  <c r="E190" i="12"/>
  <c r="E191" i="12"/>
  <c r="E192" i="12"/>
  <c r="E193" i="12"/>
  <c r="E194" i="12"/>
  <c r="E195" i="12"/>
  <c r="E196" i="12"/>
  <c r="E197" i="12"/>
  <c r="E198" i="12"/>
  <c r="E199" i="12"/>
  <c r="E200" i="12"/>
  <c r="E201" i="12"/>
  <c r="E202" i="12"/>
  <c r="E203" i="12"/>
  <c r="E204" i="12"/>
  <c r="E205" i="12"/>
  <c r="E206" i="12"/>
  <c r="E207" i="12"/>
  <c r="E208" i="12"/>
  <c r="E209" i="12"/>
  <c r="E210" i="12"/>
  <c r="E211" i="12"/>
  <c r="E212" i="12"/>
  <c r="E213" i="12"/>
  <c r="E214" i="12"/>
  <c r="E215" i="12"/>
  <c r="E216" i="12"/>
  <c r="E217" i="12"/>
  <c r="E218" i="12"/>
  <c r="E219" i="12"/>
  <c r="E220" i="12"/>
  <c r="E221" i="12"/>
  <c r="E222" i="12"/>
  <c r="E223" i="12"/>
  <c r="E224" i="12"/>
  <c r="E225" i="12"/>
  <c r="E226" i="12"/>
  <c r="E227" i="12"/>
  <c r="E228" i="12"/>
  <c r="E229" i="12"/>
  <c r="E230" i="12"/>
  <c r="E231" i="12"/>
  <c r="E232" i="12"/>
  <c r="E233" i="12"/>
  <c r="E234" i="12"/>
  <c r="E235" i="12"/>
  <c r="E236" i="12"/>
  <c r="E237" i="12"/>
  <c r="E238" i="12"/>
  <c r="E239" i="12"/>
  <c r="E240" i="12"/>
  <c r="E241" i="12"/>
  <c r="E242" i="12"/>
  <c r="E243" i="12"/>
  <c r="E244" i="12"/>
  <c r="E245" i="12"/>
  <c r="E246" i="12"/>
  <c r="E247" i="12"/>
  <c r="E248" i="12"/>
  <c r="E249" i="12"/>
  <c r="E253" i="12"/>
  <c r="E264" i="12"/>
  <c r="E265" i="12"/>
  <c r="E266" i="12"/>
  <c r="E267" i="12"/>
  <c r="E268" i="12"/>
  <c r="E269" i="12"/>
  <c r="E270" i="12"/>
  <c r="E271" i="12"/>
  <c r="E272" i="12"/>
  <c r="E273" i="12"/>
  <c r="E274" i="12"/>
  <c r="E275" i="12"/>
  <c r="E276" i="12"/>
  <c r="E277" i="12"/>
  <c r="E278" i="12"/>
  <c r="E279" i="12"/>
  <c r="E280" i="12"/>
  <c r="E281" i="12"/>
  <c r="E282" i="12"/>
  <c r="E283" i="12"/>
  <c r="E284" i="12"/>
  <c r="E285" i="12"/>
  <c r="E286" i="12"/>
  <c r="E287" i="12"/>
  <c r="E288" i="12"/>
  <c r="E289" i="12"/>
  <c r="E290" i="12"/>
  <c r="E291" i="12"/>
  <c r="E292" i="12"/>
  <c r="E293" i="12"/>
  <c r="E294" i="12"/>
  <c r="E295" i="12"/>
  <c r="E296" i="12"/>
  <c r="E297" i="12"/>
  <c r="E298" i="12"/>
  <c r="E299" i="12"/>
  <c r="E300" i="12"/>
  <c r="E301" i="12"/>
  <c r="E302" i="12"/>
  <c r="E303" i="12"/>
  <c r="E304" i="12"/>
  <c r="E305" i="12"/>
  <c r="E306" i="12"/>
  <c r="E307" i="12"/>
  <c r="E308" i="12"/>
  <c r="E309" i="12"/>
  <c r="E311" i="12"/>
  <c r="E312" i="12"/>
  <c r="E313" i="12"/>
  <c r="E314" i="12"/>
  <c r="E315" i="12"/>
  <c r="E316" i="12"/>
  <c r="E317" i="12"/>
  <c r="E318" i="12"/>
  <c r="E319" i="12"/>
  <c r="E320" i="12"/>
  <c r="E321" i="12"/>
  <c r="E322" i="12"/>
  <c r="E323" i="12"/>
  <c r="E324" i="12"/>
  <c r="E325" i="12"/>
  <c r="E326" i="12"/>
  <c r="E327" i="12"/>
  <c r="E328" i="12"/>
  <c r="E329" i="12"/>
  <c r="E330" i="12"/>
  <c r="E331" i="12"/>
  <c r="E332" i="12"/>
  <c r="E333" i="12"/>
  <c r="E334" i="12"/>
  <c r="E335" i="12"/>
  <c r="E336" i="12"/>
  <c r="E337" i="12"/>
  <c r="E2" i="12"/>
  <c r="A2" i="11"/>
  <c r="A8" i="15"/>
  <c r="E47" i="15"/>
  <c r="A47" i="15" s="1"/>
  <c r="D47" i="15" s="1"/>
  <c r="O15" i="15"/>
  <c r="M15" i="15"/>
  <c r="F15" i="15"/>
  <c r="E15" i="15"/>
  <c r="C15" i="15"/>
  <c r="A15" i="15"/>
  <c r="J10" i="15"/>
  <c r="O8" i="15"/>
  <c r="O10" i="15"/>
  <c r="J8" i="15"/>
  <c r="O12" i="15"/>
  <c r="M12" i="15"/>
  <c r="D10" i="15"/>
  <c r="A12" i="15"/>
  <c r="A10" i="15"/>
  <c r="J12" i="15"/>
  <c r="N2" i="11"/>
  <c r="M3" i="11"/>
  <c r="M4" i="11"/>
  <c r="M5" i="11"/>
  <c r="M6" i="11"/>
  <c r="M7" i="11"/>
  <c r="M8" i="11"/>
  <c r="M9" i="11"/>
  <c r="M10" i="11"/>
  <c r="M11" i="11"/>
  <c r="M12" i="11"/>
  <c r="M16" i="11"/>
  <c r="M17" i="11"/>
  <c r="M18" i="11"/>
  <c r="M19" i="11"/>
  <c r="M20" i="11"/>
  <c r="M21" i="11"/>
  <c r="M22" i="11"/>
  <c r="M23" i="11"/>
  <c r="M24" i="11"/>
  <c r="M26" i="11"/>
  <c r="M27" i="11"/>
  <c r="M28" i="11"/>
  <c r="M29" i="11"/>
  <c r="M30"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8" i="11"/>
  <c r="M59" i="11"/>
  <c r="M60" i="11"/>
  <c r="M61" i="11"/>
  <c r="M62" i="11"/>
  <c r="M63" i="11"/>
  <c r="M64" i="11"/>
  <c r="M65" i="11"/>
  <c r="M66" i="11"/>
  <c r="M67" i="11"/>
  <c r="M68" i="11"/>
  <c r="M69" i="11"/>
  <c r="M70" i="11"/>
  <c r="M71" i="11"/>
  <c r="M72" i="11"/>
  <c r="M73" i="11"/>
  <c r="M74" i="11"/>
  <c r="M75" i="11"/>
  <c r="M76" i="11"/>
  <c r="M77" i="11"/>
  <c r="M78" i="11"/>
  <c r="M79" i="11"/>
  <c r="M80" i="11"/>
  <c r="M81" i="11"/>
  <c r="M82" i="11"/>
  <c r="M83" i="11"/>
  <c r="M84" i="11"/>
  <c r="M85" i="11"/>
  <c r="M86" i="11"/>
  <c r="M87" i="11"/>
  <c r="M88" i="11"/>
  <c r="M89" i="11"/>
  <c r="M90" i="11"/>
  <c r="M91" i="11"/>
  <c r="M93" i="11"/>
  <c r="M94" i="11"/>
  <c r="M95" i="11"/>
  <c r="M96" i="11"/>
  <c r="M97" i="11"/>
  <c r="M98" i="11"/>
  <c r="M99" i="11"/>
  <c r="M100" i="11"/>
  <c r="M101" i="11"/>
  <c r="M102" i="11"/>
  <c r="M103" i="11"/>
  <c r="M104" i="11"/>
  <c r="M105" i="11"/>
  <c r="M106" i="11"/>
  <c r="M107" i="11"/>
  <c r="M108" i="11"/>
  <c r="M109" i="11"/>
  <c r="M110" i="11"/>
  <c r="M111" i="11"/>
  <c r="M112" i="11"/>
  <c r="M113" i="11"/>
  <c r="M114" i="11"/>
  <c r="M115" i="11"/>
  <c r="M116" i="11"/>
  <c r="M117" i="11"/>
  <c r="M118" i="11"/>
  <c r="M119" i="11"/>
  <c r="M120" i="11"/>
  <c r="M132" i="11"/>
  <c r="M133" i="11"/>
  <c r="M134" i="11"/>
  <c r="M135" i="11"/>
  <c r="M136" i="11"/>
  <c r="M137" i="11"/>
  <c r="M138" i="11"/>
  <c r="M139" i="11"/>
  <c r="M140" i="11"/>
  <c r="M141" i="11"/>
  <c r="M142" i="11"/>
  <c r="M143" i="11"/>
  <c r="M144" i="11"/>
  <c r="M145" i="11"/>
  <c r="M146" i="11"/>
  <c r="M147" i="11"/>
  <c r="M148" i="11"/>
  <c r="M149" i="11"/>
  <c r="M150" i="11"/>
  <c r="M151" i="11"/>
  <c r="M152" i="11"/>
  <c r="M153" i="11"/>
  <c r="M154" i="11"/>
  <c r="M155" i="11"/>
  <c r="M156" i="11"/>
  <c r="M157" i="11"/>
  <c r="M158" i="11"/>
  <c r="M159" i="11"/>
  <c r="M160" i="11"/>
  <c r="M161" i="11"/>
  <c r="M162" i="11"/>
  <c r="M163" i="11"/>
  <c r="M164" i="11"/>
  <c r="M165" i="11"/>
  <c r="M166" i="11"/>
  <c r="M167" i="11"/>
  <c r="M168" i="11"/>
  <c r="M169" i="11"/>
  <c r="M170" i="11"/>
  <c r="M171" i="11"/>
  <c r="M172" i="11"/>
  <c r="M173" i="11"/>
  <c r="M174" i="11"/>
  <c r="M175" i="11"/>
  <c r="M176" i="11"/>
  <c r="M177" i="11"/>
  <c r="M178" i="11"/>
  <c r="M179" i="11"/>
  <c r="M180" i="11"/>
  <c r="M181" i="11"/>
  <c r="M182" i="11"/>
  <c r="M183" i="11"/>
  <c r="M184" i="11"/>
  <c r="M185" i="11"/>
  <c r="M186" i="11"/>
  <c r="M187" i="11"/>
  <c r="M188" i="11"/>
  <c r="M189" i="11"/>
  <c r="M190" i="11"/>
  <c r="M191" i="11"/>
  <c r="M192" i="11"/>
  <c r="M193" i="11"/>
  <c r="M194" i="11"/>
  <c r="M195" i="11"/>
  <c r="M196" i="11"/>
  <c r="M197" i="11"/>
  <c r="M198" i="11"/>
  <c r="M199" i="11"/>
  <c r="M200" i="11"/>
  <c r="M201" i="11"/>
  <c r="M202" i="11"/>
  <c r="M203" i="11"/>
  <c r="M204" i="11"/>
  <c r="M205" i="11"/>
  <c r="M206" i="11"/>
  <c r="M207" i="11"/>
  <c r="M208" i="11"/>
  <c r="M209" i="11"/>
  <c r="M210" i="11"/>
  <c r="M211" i="11"/>
  <c r="M212" i="11"/>
  <c r="M213" i="11"/>
  <c r="M214" i="11"/>
  <c r="M215" i="11"/>
  <c r="M216" i="11"/>
  <c r="M217" i="11"/>
  <c r="M218" i="11"/>
  <c r="M219" i="11"/>
  <c r="M220" i="11"/>
  <c r="M221" i="11"/>
  <c r="M222" i="11"/>
  <c r="M223" i="11"/>
  <c r="M224" i="11"/>
  <c r="M225" i="11"/>
  <c r="M226" i="11"/>
  <c r="M227" i="11"/>
  <c r="M228" i="11"/>
  <c r="M229" i="11"/>
  <c r="M230" i="11"/>
  <c r="M231" i="11"/>
  <c r="M232" i="11"/>
  <c r="M233" i="11"/>
  <c r="M234" i="11"/>
  <c r="M235" i="11"/>
  <c r="M236" i="11"/>
  <c r="M237" i="11"/>
  <c r="M238" i="11"/>
  <c r="M239" i="11"/>
  <c r="M240" i="11"/>
  <c r="M241" i="11"/>
  <c r="M242" i="11"/>
  <c r="M243" i="11"/>
  <c r="M244" i="11"/>
  <c r="M245" i="11"/>
  <c r="M246" i="11"/>
  <c r="M247" i="11"/>
  <c r="M248" i="11"/>
  <c r="M249" i="11"/>
  <c r="M250" i="11"/>
  <c r="M251" i="11"/>
  <c r="M252" i="11"/>
  <c r="M253" i="11"/>
  <c r="M254" i="11"/>
  <c r="M255" i="11"/>
  <c r="M256" i="11"/>
  <c r="M257" i="11"/>
  <c r="M258" i="11"/>
  <c r="M259" i="11"/>
  <c r="M260" i="11"/>
  <c r="M261" i="11"/>
  <c r="M262" i="11"/>
  <c r="M263" i="11"/>
  <c r="M264" i="11"/>
  <c r="M265" i="11"/>
  <c r="M266" i="11"/>
  <c r="M267" i="11"/>
  <c r="M268" i="11"/>
  <c r="M269" i="11"/>
  <c r="M270" i="11"/>
  <c r="M271" i="11"/>
  <c r="M272" i="11"/>
  <c r="M273" i="11"/>
  <c r="M274" i="11"/>
  <c r="M275" i="11"/>
  <c r="M276" i="11"/>
  <c r="M277" i="11"/>
  <c r="M278" i="11"/>
  <c r="M279" i="11"/>
  <c r="M280" i="11"/>
  <c r="M281" i="11"/>
  <c r="M282" i="11"/>
  <c r="M283" i="11"/>
  <c r="M284" i="11"/>
  <c r="M285" i="11"/>
  <c r="M286" i="11"/>
  <c r="M287" i="11"/>
  <c r="M288" i="11"/>
  <c r="M289" i="11"/>
  <c r="M290" i="11"/>
  <c r="M291" i="11"/>
  <c r="M292" i="11"/>
  <c r="M293" i="11"/>
  <c r="M294" i="11"/>
  <c r="M295" i="11"/>
  <c r="M296" i="11"/>
  <c r="M297" i="11"/>
  <c r="M298" i="11"/>
  <c r="M299" i="11"/>
  <c r="M300" i="11"/>
  <c r="M301" i="11"/>
  <c r="M302" i="11"/>
  <c r="M303" i="11"/>
  <c r="M304" i="11"/>
  <c r="M305" i="11"/>
  <c r="M306" i="11"/>
  <c r="M307" i="11"/>
  <c r="M308" i="11"/>
  <c r="M309" i="11"/>
  <c r="M310" i="11"/>
  <c r="M311" i="11"/>
  <c r="M312" i="11"/>
  <c r="M313" i="11"/>
  <c r="M314" i="11"/>
  <c r="M315" i="11"/>
  <c r="M316" i="11"/>
  <c r="M317" i="11"/>
  <c r="M318" i="11"/>
  <c r="M319" i="11"/>
  <c r="M320" i="11"/>
  <c r="M321" i="11"/>
  <c r="M322" i="11"/>
  <c r="M323" i="11"/>
  <c r="M324" i="11"/>
  <c r="M325" i="11"/>
  <c r="M326" i="11"/>
  <c r="M327" i="11"/>
  <c r="M328" i="11"/>
  <c r="M329" i="11"/>
  <c r="M330" i="11"/>
  <c r="M331" i="11"/>
  <c r="M2" i="11"/>
  <c r="L3" i="11"/>
  <c r="L4" i="11"/>
  <c r="L5" i="11"/>
  <c r="L6" i="11"/>
  <c r="L7" i="11"/>
  <c r="L8" i="11"/>
  <c r="L9" i="11"/>
  <c r="L10" i="11"/>
  <c r="L11" i="11"/>
  <c r="L12" i="11"/>
  <c r="L16" i="11"/>
  <c r="L17" i="11"/>
  <c r="L18" i="11"/>
  <c r="L19" i="11"/>
  <c r="L20" i="11"/>
  <c r="L21" i="11"/>
  <c r="L22" i="11"/>
  <c r="L23" i="11"/>
  <c r="L24" i="11"/>
  <c r="L25" i="11"/>
  <c r="L26" i="11"/>
  <c r="L27" i="11"/>
  <c r="L28" i="11"/>
  <c r="L29" i="11"/>
  <c r="L30"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3" i="11"/>
  <c r="L94" i="11"/>
  <c r="L95" i="11"/>
  <c r="L96" i="11"/>
  <c r="L97" i="11"/>
  <c r="L98" i="11"/>
  <c r="L99" i="11"/>
  <c r="L100" i="11"/>
  <c r="L101" i="11"/>
  <c r="L102" i="11"/>
  <c r="L103" i="11"/>
  <c r="L104" i="11"/>
  <c r="L105" i="11"/>
  <c r="L106" i="11"/>
  <c r="L107" i="11"/>
  <c r="L108" i="11"/>
  <c r="L109" i="11"/>
  <c r="L110" i="11"/>
  <c r="L111" i="11"/>
  <c r="L112" i="11"/>
  <c r="L113" i="11"/>
  <c r="L114" i="11"/>
  <c r="L115" i="11"/>
  <c r="L116" i="11"/>
  <c r="L117" i="11"/>
  <c r="L118" i="11"/>
  <c r="L119" i="11"/>
  <c r="L120" i="11"/>
  <c r="L132" i="11"/>
  <c r="L133" i="11"/>
  <c r="L134" i="11"/>
  <c r="L135" i="11"/>
  <c r="L136" i="11"/>
  <c r="L137" i="11"/>
  <c r="L138" i="11"/>
  <c r="L139" i="11"/>
  <c r="L140" i="11"/>
  <c r="L141" i="11"/>
  <c r="L142" i="11"/>
  <c r="L143" i="11"/>
  <c r="L144" i="11"/>
  <c r="L145" i="11"/>
  <c r="L146" i="11"/>
  <c r="L147" i="11"/>
  <c r="L148" i="11"/>
  <c r="L149" i="11"/>
  <c r="L150" i="11"/>
  <c r="L151" i="11"/>
  <c r="L152" i="11"/>
  <c r="L153" i="11"/>
  <c r="L154" i="11"/>
  <c r="L155" i="11"/>
  <c r="L156" i="11"/>
  <c r="L157" i="11"/>
  <c r="L158" i="11"/>
  <c r="L159" i="11"/>
  <c r="L160" i="11"/>
  <c r="L161" i="11"/>
  <c r="L162" i="11"/>
  <c r="L163" i="11"/>
  <c r="L164" i="11"/>
  <c r="L165" i="11"/>
  <c r="L166" i="11"/>
  <c r="L167" i="11"/>
  <c r="L168" i="11"/>
  <c r="L169" i="11"/>
  <c r="L170" i="11"/>
  <c r="L171" i="11"/>
  <c r="L172" i="11"/>
  <c r="L173" i="11"/>
  <c r="L174" i="11"/>
  <c r="L175" i="11"/>
  <c r="L176" i="11"/>
  <c r="L177" i="11"/>
  <c r="L178" i="11"/>
  <c r="L179" i="11"/>
  <c r="L180" i="11"/>
  <c r="L181" i="11"/>
  <c r="L182" i="11"/>
  <c r="L183" i="11"/>
  <c r="L184" i="11"/>
  <c r="L185" i="11"/>
  <c r="L186" i="11"/>
  <c r="L187" i="11"/>
  <c r="L188" i="11"/>
  <c r="L189" i="11"/>
  <c r="L190" i="11"/>
  <c r="L191" i="11"/>
  <c r="L192" i="11"/>
  <c r="L193" i="11"/>
  <c r="L194" i="11"/>
  <c r="L195" i="11"/>
  <c r="L196" i="11"/>
  <c r="L197" i="11"/>
  <c r="L198" i="11"/>
  <c r="L199" i="11"/>
  <c r="L200" i="11"/>
  <c r="L201" i="11"/>
  <c r="L202" i="11"/>
  <c r="L203" i="11"/>
  <c r="L204" i="11"/>
  <c r="L205" i="11"/>
  <c r="L206" i="11"/>
  <c r="L207" i="11"/>
  <c r="L208" i="11"/>
  <c r="L209" i="11"/>
  <c r="L210" i="11"/>
  <c r="L211" i="11"/>
  <c r="L212" i="11"/>
  <c r="L213" i="11"/>
  <c r="L214" i="11"/>
  <c r="L215" i="11"/>
  <c r="L216" i="11"/>
  <c r="L217" i="11"/>
  <c r="L218" i="11"/>
  <c r="L219" i="11"/>
  <c r="L220" i="11"/>
  <c r="L221" i="11"/>
  <c r="L222" i="11"/>
  <c r="L223" i="11"/>
  <c r="L224" i="11"/>
  <c r="L225" i="11"/>
  <c r="L226" i="11"/>
  <c r="L227" i="11"/>
  <c r="L228" i="11"/>
  <c r="L229" i="11"/>
  <c r="L230" i="11"/>
  <c r="L231" i="11"/>
  <c r="L232" i="11"/>
  <c r="L233" i="11"/>
  <c r="L234" i="11"/>
  <c r="L235" i="11"/>
  <c r="L236" i="11"/>
  <c r="L237" i="11"/>
  <c r="L238" i="11"/>
  <c r="L239" i="11"/>
  <c r="L240" i="11"/>
  <c r="L241" i="11"/>
  <c r="L242" i="11"/>
  <c r="L243" i="11"/>
  <c r="L244" i="11"/>
  <c r="L245" i="11"/>
  <c r="L246" i="11"/>
  <c r="L247" i="11"/>
  <c r="L248" i="11"/>
  <c r="L249" i="11"/>
  <c r="L250" i="11"/>
  <c r="L251" i="11"/>
  <c r="L252" i="11"/>
  <c r="L253" i="11"/>
  <c r="L254" i="11"/>
  <c r="L255" i="11"/>
  <c r="L256" i="11"/>
  <c r="L257" i="11"/>
  <c r="L258" i="11"/>
  <c r="L259" i="11"/>
  <c r="L260" i="11"/>
  <c r="L261" i="11"/>
  <c r="L262" i="11"/>
  <c r="L263" i="11"/>
  <c r="L264" i="11"/>
  <c r="L265" i="11"/>
  <c r="L266" i="11"/>
  <c r="L267" i="11"/>
  <c r="L268" i="11"/>
  <c r="L269" i="11"/>
  <c r="L270" i="11"/>
  <c r="L271" i="11"/>
  <c r="L272" i="11"/>
  <c r="L273" i="11"/>
  <c r="L274" i="11"/>
  <c r="L275" i="11"/>
  <c r="L276" i="11"/>
  <c r="L277" i="11"/>
  <c r="L278" i="11"/>
  <c r="L279" i="11"/>
  <c r="L280" i="11"/>
  <c r="L281" i="11"/>
  <c r="L282" i="11"/>
  <c r="L283" i="11"/>
  <c r="L284" i="11"/>
  <c r="L285" i="11"/>
  <c r="L286" i="11"/>
  <c r="L287" i="11"/>
  <c r="L288" i="11"/>
  <c r="L289" i="11"/>
  <c r="L290" i="11"/>
  <c r="L291" i="11"/>
  <c r="L292" i="11"/>
  <c r="L293" i="11"/>
  <c r="L294" i="11"/>
  <c r="L295" i="11"/>
  <c r="L296" i="11"/>
  <c r="L297" i="11"/>
  <c r="L298" i="11"/>
  <c r="L299" i="11"/>
  <c r="L300" i="11"/>
  <c r="L301" i="11"/>
  <c r="L302" i="11"/>
  <c r="L303" i="11"/>
  <c r="L304" i="11"/>
  <c r="L305" i="11"/>
  <c r="L306" i="11"/>
  <c r="L307" i="11"/>
  <c r="L308" i="11"/>
  <c r="L309" i="11"/>
  <c r="L310" i="11"/>
  <c r="L311" i="11"/>
  <c r="L312" i="11"/>
  <c r="L313" i="11"/>
  <c r="L314" i="11"/>
  <c r="L315" i="11"/>
  <c r="L316" i="11"/>
  <c r="L317" i="11"/>
  <c r="L318" i="11"/>
  <c r="L319" i="11"/>
  <c r="L320" i="11"/>
  <c r="L321" i="11"/>
  <c r="L322" i="11"/>
  <c r="L323" i="11"/>
  <c r="L324" i="11"/>
  <c r="L325" i="11"/>
  <c r="L326" i="11"/>
  <c r="L327" i="11"/>
  <c r="L328" i="11"/>
  <c r="L329" i="11"/>
  <c r="L330" i="11"/>
  <c r="L331" i="11"/>
  <c r="L2" i="11"/>
  <c r="K3" i="11"/>
  <c r="K4" i="11"/>
  <c r="K5" i="11"/>
  <c r="K6" i="11"/>
  <c r="K7" i="11"/>
  <c r="K8" i="11"/>
  <c r="K9" i="11"/>
  <c r="K10" i="11"/>
  <c r="K11" i="11"/>
  <c r="K12" i="11"/>
  <c r="K16" i="11"/>
  <c r="K17" i="11"/>
  <c r="K18" i="11"/>
  <c r="K19" i="11"/>
  <c r="K20" i="11"/>
  <c r="K21" i="11"/>
  <c r="K22" i="11"/>
  <c r="K23" i="11"/>
  <c r="K24" i="11"/>
  <c r="K25" i="11"/>
  <c r="K26" i="11"/>
  <c r="K27" i="11"/>
  <c r="K28" i="11"/>
  <c r="K29" i="11"/>
  <c r="K30" i="11"/>
  <c r="K32" i="11"/>
  <c r="K33" i="11"/>
  <c r="K34" i="11"/>
  <c r="K35" i="11"/>
  <c r="K36" i="11"/>
  <c r="K37" i="11"/>
  <c r="K38" i="11"/>
  <c r="K39" i="11"/>
  <c r="K40" i="11"/>
  <c r="K41" i="11"/>
  <c r="K42" i="11"/>
  <c r="K43" i="11"/>
  <c r="K44" i="11"/>
  <c r="K45" i="11"/>
  <c r="K46" i="11"/>
  <c r="K47" i="11"/>
  <c r="K48" i="11"/>
  <c r="K49" i="11"/>
  <c r="K50" i="11"/>
  <c r="K51" i="11"/>
  <c r="K52" i="11"/>
  <c r="K53" i="11"/>
  <c r="K54" i="11"/>
  <c r="K55" i="11"/>
  <c r="K56" i="11"/>
  <c r="K58" i="11"/>
  <c r="K59" i="11"/>
  <c r="K60" i="11"/>
  <c r="K61" i="11"/>
  <c r="K62" i="11"/>
  <c r="K63" i="11"/>
  <c r="K64" i="11"/>
  <c r="K65" i="11"/>
  <c r="K66" i="11"/>
  <c r="K67" i="11"/>
  <c r="K68" i="11"/>
  <c r="K69" i="11"/>
  <c r="K70" i="11"/>
  <c r="K71" i="11"/>
  <c r="K72" i="11"/>
  <c r="K73" i="11"/>
  <c r="K74" i="11"/>
  <c r="K75" i="11"/>
  <c r="K76" i="11"/>
  <c r="K77" i="11"/>
  <c r="K78" i="11"/>
  <c r="K79" i="11"/>
  <c r="K80" i="11"/>
  <c r="K81" i="11"/>
  <c r="K82" i="11"/>
  <c r="K83" i="11"/>
  <c r="K84" i="11"/>
  <c r="K85" i="11"/>
  <c r="K86" i="11"/>
  <c r="K87" i="11"/>
  <c r="K88" i="11"/>
  <c r="K89" i="11"/>
  <c r="K90" i="11"/>
  <c r="K91" i="11"/>
  <c r="K93" i="11"/>
  <c r="K94" i="11"/>
  <c r="K95" i="11"/>
  <c r="K96" i="11"/>
  <c r="K97" i="11"/>
  <c r="K98" i="11"/>
  <c r="K99" i="11"/>
  <c r="K100" i="11"/>
  <c r="K101" i="11"/>
  <c r="K102" i="11"/>
  <c r="K103" i="11"/>
  <c r="K104" i="11"/>
  <c r="K105" i="11"/>
  <c r="K106" i="11"/>
  <c r="K107" i="11"/>
  <c r="K108" i="11"/>
  <c r="K109" i="11"/>
  <c r="K110" i="11"/>
  <c r="K111" i="11"/>
  <c r="K112" i="11"/>
  <c r="K113" i="11"/>
  <c r="K114" i="11"/>
  <c r="K115" i="11"/>
  <c r="K116" i="11"/>
  <c r="K117" i="11"/>
  <c r="K118" i="11"/>
  <c r="K119" i="11"/>
  <c r="K120" i="11"/>
  <c r="K132" i="11"/>
  <c r="K133" i="11"/>
  <c r="K134" i="11"/>
  <c r="K135" i="11"/>
  <c r="K136" i="11"/>
  <c r="K137" i="11"/>
  <c r="K138" i="11"/>
  <c r="K139" i="11"/>
  <c r="K140" i="11"/>
  <c r="K141" i="11"/>
  <c r="K142" i="11"/>
  <c r="K143" i="11"/>
  <c r="K144" i="11"/>
  <c r="K145" i="11"/>
  <c r="K146" i="11"/>
  <c r="K147" i="11"/>
  <c r="K148" i="11"/>
  <c r="K149" i="11"/>
  <c r="K150" i="11"/>
  <c r="K151" i="11"/>
  <c r="K152" i="11"/>
  <c r="K153" i="11"/>
  <c r="K154" i="11"/>
  <c r="K155" i="11"/>
  <c r="K156" i="11"/>
  <c r="K157" i="11"/>
  <c r="K158" i="11"/>
  <c r="K159" i="11"/>
  <c r="K160" i="11"/>
  <c r="K161" i="11"/>
  <c r="K162" i="11"/>
  <c r="K163" i="11"/>
  <c r="K164" i="11"/>
  <c r="K165" i="11"/>
  <c r="K166" i="11"/>
  <c r="K167" i="11"/>
  <c r="K168" i="11"/>
  <c r="K169" i="11"/>
  <c r="K170" i="11"/>
  <c r="K171" i="11"/>
  <c r="K172" i="11"/>
  <c r="K173" i="11"/>
  <c r="K174" i="11"/>
  <c r="K175" i="11"/>
  <c r="K176" i="11"/>
  <c r="K177" i="11"/>
  <c r="K178" i="11"/>
  <c r="K179" i="11"/>
  <c r="K180" i="11"/>
  <c r="K181" i="11"/>
  <c r="K182" i="11"/>
  <c r="K183" i="11"/>
  <c r="K184" i="11"/>
  <c r="K185" i="11"/>
  <c r="K186" i="11"/>
  <c r="K187" i="11"/>
  <c r="K188" i="11"/>
  <c r="K189" i="11"/>
  <c r="K190" i="11"/>
  <c r="K191" i="11"/>
  <c r="K192" i="11"/>
  <c r="K193" i="11"/>
  <c r="K194" i="11"/>
  <c r="K195" i="11"/>
  <c r="K196" i="11"/>
  <c r="K197" i="11"/>
  <c r="K198" i="11"/>
  <c r="K199" i="11"/>
  <c r="K200" i="11"/>
  <c r="K201" i="11"/>
  <c r="K202" i="11"/>
  <c r="K203" i="11"/>
  <c r="K204" i="11"/>
  <c r="K205" i="11"/>
  <c r="K206" i="11"/>
  <c r="K207" i="11"/>
  <c r="K208" i="11"/>
  <c r="K209" i="11"/>
  <c r="K210" i="11"/>
  <c r="K211" i="11"/>
  <c r="K212" i="11"/>
  <c r="K213" i="11"/>
  <c r="K214" i="11"/>
  <c r="K215" i="11"/>
  <c r="K216" i="11"/>
  <c r="K217" i="11"/>
  <c r="K218" i="11"/>
  <c r="K219" i="11"/>
  <c r="K220" i="11"/>
  <c r="K221" i="11"/>
  <c r="K222" i="11"/>
  <c r="K223" i="11"/>
  <c r="K224" i="11"/>
  <c r="K225" i="11"/>
  <c r="K226" i="11"/>
  <c r="K227" i="11"/>
  <c r="K228" i="11"/>
  <c r="K229" i="11"/>
  <c r="K230" i="11"/>
  <c r="K231" i="11"/>
  <c r="K232" i="11"/>
  <c r="K233" i="11"/>
  <c r="K234" i="11"/>
  <c r="K235" i="11"/>
  <c r="K236" i="11"/>
  <c r="K237" i="11"/>
  <c r="K238" i="11"/>
  <c r="K239" i="11"/>
  <c r="K240" i="11"/>
  <c r="K241" i="11"/>
  <c r="K242" i="11"/>
  <c r="K243" i="11"/>
  <c r="K244" i="11"/>
  <c r="K245" i="11"/>
  <c r="K246" i="11"/>
  <c r="K247" i="11"/>
  <c r="K248" i="11"/>
  <c r="K249" i="11"/>
  <c r="K250" i="11"/>
  <c r="K251" i="11"/>
  <c r="K252" i="11"/>
  <c r="K253" i="11"/>
  <c r="K254" i="11"/>
  <c r="K255" i="11"/>
  <c r="K256" i="11"/>
  <c r="K257" i="11"/>
  <c r="K258" i="11"/>
  <c r="K259" i="11"/>
  <c r="K260" i="11"/>
  <c r="K261" i="11"/>
  <c r="K262" i="11"/>
  <c r="K263" i="11"/>
  <c r="K264" i="11"/>
  <c r="K265" i="11"/>
  <c r="K266" i="11"/>
  <c r="K267" i="11"/>
  <c r="K268" i="11"/>
  <c r="K269" i="11"/>
  <c r="K270" i="11"/>
  <c r="K271" i="11"/>
  <c r="K272" i="11"/>
  <c r="K273" i="11"/>
  <c r="K274" i="11"/>
  <c r="K275" i="11"/>
  <c r="K276" i="11"/>
  <c r="K277" i="11"/>
  <c r="K278" i="11"/>
  <c r="K279" i="11"/>
  <c r="K280" i="11"/>
  <c r="K281" i="11"/>
  <c r="K282" i="11"/>
  <c r="K283" i="11"/>
  <c r="K284" i="11"/>
  <c r="K285" i="11"/>
  <c r="K286" i="11"/>
  <c r="K287" i="11"/>
  <c r="K288" i="11"/>
  <c r="K289" i="11"/>
  <c r="K290" i="11"/>
  <c r="K291" i="11"/>
  <c r="K292" i="11"/>
  <c r="K293" i="11"/>
  <c r="K294" i="11"/>
  <c r="K295" i="11"/>
  <c r="K296" i="11"/>
  <c r="K297" i="11"/>
  <c r="K298" i="11"/>
  <c r="K299" i="11"/>
  <c r="K300" i="11"/>
  <c r="K301" i="11"/>
  <c r="K302" i="11"/>
  <c r="K303" i="11"/>
  <c r="K304" i="11"/>
  <c r="K305" i="11"/>
  <c r="K306" i="11"/>
  <c r="K307" i="11"/>
  <c r="K308" i="11"/>
  <c r="K309" i="11"/>
  <c r="K310" i="11"/>
  <c r="K311" i="11"/>
  <c r="K312" i="11"/>
  <c r="K313" i="11"/>
  <c r="K314" i="11"/>
  <c r="K315" i="11"/>
  <c r="K316" i="11"/>
  <c r="K317" i="11"/>
  <c r="K318" i="11"/>
  <c r="K319" i="11"/>
  <c r="K320" i="11"/>
  <c r="K321" i="11"/>
  <c r="K322" i="11"/>
  <c r="K323" i="11"/>
  <c r="K324" i="11"/>
  <c r="K325" i="11"/>
  <c r="K326" i="11"/>
  <c r="K327" i="11"/>
  <c r="K328" i="11"/>
  <c r="K329" i="11"/>
  <c r="K330" i="11"/>
  <c r="K331" i="11"/>
  <c r="K2" i="11"/>
  <c r="J2" i="11"/>
  <c r="I2" i="11"/>
  <c r="H2" i="11"/>
  <c r="G2" i="11"/>
  <c r="F2" i="11"/>
  <c r="E2" i="11"/>
  <c r="D2" i="11"/>
  <c r="B2" i="11"/>
  <c r="C3" i="11"/>
  <c r="C4" i="11"/>
  <c r="C5" i="11"/>
  <c r="C6" i="11"/>
  <c r="C7" i="11"/>
  <c r="C8" i="11"/>
  <c r="C9" i="11"/>
  <c r="C10" i="11"/>
  <c r="C11" i="11"/>
  <c r="C12" i="11"/>
  <c r="C16" i="11"/>
  <c r="C17" i="11"/>
  <c r="C18" i="11"/>
  <c r="C19" i="11"/>
  <c r="C20" i="11"/>
  <c r="C21" i="11"/>
  <c r="C22" i="11"/>
  <c r="C23" i="11"/>
  <c r="C24" i="11"/>
  <c r="C25" i="11"/>
  <c r="C26" i="11"/>
  <c r="C27" i="11"/>
  <c r="C28" i="11"/>
  <c r="C29" i="11"/>
  <c r="C30"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2" i="11"/>
  <c r="U2" i="11"/>
  <c r="V2" i="11"/>
  <c r="X2" i="11"/>
  <c r="Y2" i="11"/>
  <c r="K467" i="2"/>
  <c r="L467" i="2"/>
  <c r="K468" i="2"/>
  <c r="L468" i="2"/>
  <c r="K469" i="2"/>
  <c r="L469" i="2"/>
  <c r="K470" i="2"/>
  <c r="L470" i="2"/>
  <c r="K471" i="2"/>
  <c r="L471" i="2"/>
  <c r="K472" i="2"/>
  <c r="L472" i="2"/>
  <c r="K473" i="2"/>
  <c r="L473" i="2"/>
  <c r="K475" i="2"/>
  <c r="L475" i="2"/>
  <c r="K476" i="2"/>
  <c r="L476" i="2"/>
  <c r="K477" i="2"/>
  <c r="L477" i="2"/>
  <c r="K478" i="2"/>
  <c r="L478" i="2"/>
  <c r="K479" i="2"/>
  <c r="L479" i="2"/>
  <c r="K481" i="2"/>
  <c r="L481" i="2"/>
  <c r="K482" i="2"/>
  <c r="L482" i="2"/>
  <c r="K483" i="2"/>
  <c r="L483" i="2"/>
  <c r="L485" i="2"/>
  <c r="L486" i="2"/>
  <c r="L487" i="2"/>
  <c r="L488" i="2"/>
  <c r="L466" i="2"/>
  <c r="K466" i="2"/>
  <c r="K456" i="2"/>
  <c r="L456" i="2"/>
  <c r="K457" i="2"/>
  <c r="L457" i="2"/>
  <c r="K458" i="2"/>
  <c r="L458" i="2"/>
  <c r="K459" i="2"/>
  <c r="L459" i="2"/>
  <c r="K460" i="2"/>
  <c r="L460" i="2"/>
  <c r="L455" i="2"/>
  <c r="K455" i="2"/>
  <c r="K434" i="2"/>
  <c r="L434" i="2"/>
  <c r="K435" i="2"/>
  <c r="L435" i="2"/>
  <c r="K436" i="2"/>
  <c r="L436" i="2"/>
  <c r="K438" i="2"/>
  <c r="L438" i="2"/>
  <c r="K439" i="2"/>
  <c r="L439" i="2"/>
  <c r="K440" i="2"/>
  <c r="L440" i="2"/>
  <c r="K441" i="2"/>
  <c r="L441" i="2"/>
  <c r="K442" i="2"/>
  <c r="L442" i="2"/>
  <c r="K443" i="2"/>
  <c r="L443" i="2"/>
  <c r="K444" i="2"/>
  <c r="L444" i="2"/>
  <c r="K445" i="2"/>
  <c r="L445" i="2"/>
  <c r="L447" i="2"/>
  <c r="L448" i="2"/>
  <c r="L449" i="2"/>
  <c r="L450" i="2"/>
  <c r="L451" i="2"/>
  <c r="L452" i="2"/>
  <c r="L433" i="2"/>
  <c r="K433" i="2"/>
  <c r="K422" i="2"/>
  <c r="L422" i="2"/>
  <c r="K423" i="2"/>
  <c r="L423" i="2"/>
  <c r="K424" i="2"/>
  <c r="L424" i="2"/>
  <c r="K425" i="2"/>
  <c r="L425" i="2"/>
  <c r="K426" i="2"/>
  <c r="L426" i="2"/>
  <c r="K427" i="2"/>
  <c r="L427" i="2"/>
  <c r="K428" i="2"/>
  <c r="L428" i="2"/>
  <c r="K429" i="2"/>
  <c r="L429" i="2"/>
  <c r="L421" i="2"/>
  <c r="K421" i="2"/>
  <c r="K404" i="2"/>
  <c r="L404" i="2"/>
  <c r="K405" i="2"/>
  <c r="L405" i="2"/>
  <c r="K406" i="2"/>
  <c r="L406" i="2"/>
  <c r="K407" i="2"/>
  <c r="L407" i="2"/>
  <c r="K410" i="2"/>
  <c r="L410" i="2"/>
  <c r="K411" i="2"/>
  <c r="L411" i="2"/>
  <c r="K412" i="2"/>
  <c r="L412" i="2"/>
  <c r="L403" i="2"/>
  <c r="K403" i="2"/>
  <c r="K397" i="2"/>
  <c r="L397" i="2"/>
  <c r="K398" i="2"/>
  <c r="L398" i="2"/>
  <c r="K399" i="2"/>
  <c r="L399" i="2"/>
  <c r="L396" i="2"/>
  <c r="K396" i="2"/>
  <c r="K382" i="2"/>
  <c r="L382" i="2"/>
  <c r="K383" i="2"/>
  <c r="L383" i="2"/>
  <c r="K384" i="2"/>
  <c r="L384" i="2"/>
  <c r="K385" i="2"/>
  <c r="L385" i="2"/>
  <c r="K386" i="2"/>
  <c r="L386" i="2"/>
  <c r="K387" i="2"/>
  <c r="L387" i="2"/>
  <c r="L381" i="2"/>
  <c r="K381" i="2"/>
  <c r="K369" i="2"/>
  <c r="L369" i="2"/>
  <c r="K370" i="2"/>
  <c r="L370" i="2"/>
  <c r="K371" i="2"/>
  <c r="L371" i="2"/>
  <c r="K372" i="2"/>
  <c r="L372" i="2"/>
  <c r="K375" i="2"/>
  <c r="L375" i="2"/>
  <c r="I382" i="2"/>
  <c r="K376" i="2"/>
  <c r="L376" i="2"/>
  <c r="L368" i="2"/>
  <c r="K368" i="2"/>
  <c r="K352" i="2"/>
  <c r="L352" i="2"/>
  <c r="K353" i="2"/>
  <c r="L353" i="2"/>
  <c r="K354" i="2"/>
  <c r="L354" i="2"/>
  <c r="K355" i="2"/>
  <c r="L355" i="2"/>
  <c r="K356" i="2"/>
  <c r="L356" i="2"/>
  <c r="K361" i="2"/>
  <c r="L361" i="2"/>
  <c r="L351" i="2"/>
  <c r="K351" i="2"/>
  <c r="K343" i="2"/>
  <c r="L343" i="2"/>
  <c r="K344" i="2"/>
  <c r="L344" i="2"/>
  <c r="K345" i="2"/>
  <c r="L345" i="2"/>
  <c r="K346" i="2"/>
  <c r="L346" i="2"/>
  <c r="K347" i="2"/>
  <c r="L347" i="2"/>
  <c r="K348" i="2"/>
  <c r="L348" i="2"/>
  <c r="L342" i="2"/>
  <c r="K342" i="2"/>
  <c r="K331" i="2"/>
  <c r="L331" i="2"/>
  <c r="K332" i="2"/>
  <c r="L332" i="2"/>
  <c r="K333" i="2"/>
  <c r="L333" i="2"/>
  <c r="K334" i="2"/>
  <c r="L334" i="2"/>
  <c r="K335" i="2"/>
  <c r="L335" i="2"/>
  <c r="K336" i="2"/>
  <c r="L336" i="2"/>
  <c r="K337" i="2"/>
  <c r="L337" i="2"/>
  <c r="K338" i="2"/>
  <c r="L338" i="2"/>
  <c r="L330" i="2"/>
  <c r="K330" i="2"/>
  <c r="K325" i="2"/>
  <c r="L325" i="2"/>
  <c r="K326" i="2"/>
  <c r="L326" i="2"/>
  <c r="K327" i="2"/>
  <c r="L327" i="2"/>
  <c r="L324" i="2"/>
  <c r="K324" i="2"/>
  <c r="I324" i="2"/>
  <c r="K315" i="2"/>
  <c r="L315" i="2"/>
  <c r="K316" i="2"/>
  <c r="L316" i="2"/>
  <c r="K317" i="2"/>
  <c r="L317" i="2"/>
  <c r="K318" i="2"/>
  <c r="L318" i="2"/>
  <c r="K319" i="2"/>
  <c r="L319" i="2"/>
  <c r="K320" i="2"/>
  <c r="L320" i="2"/>
  <c r="L314" i="2"/>
  <c r="K314" i="2"/>
  <c r="K300" i="2"/>
  <c r="L300" i="2"/>
  <c r="K301" i="2"/>
  <c r="L301" i="2"/>
  <c r="K302" i="2"/>
  <c r="L302" i="2"/>
  <c r="K303" i="2"/>
  <c r="L303" i="2"/>
  <c r="K304" i="2"/>
  <c r="L304" i="2"/>
  <c r="K305" i="2"/>
  <c r="L305" i="2"/>
  <c r="K306" i="2"/>
  <c r="L306" i="2"/>
  <c r="L299" i="2"/>
  <c r="K299" i="2"/>
  <c r="K289" i="2"/>
  <c r="L289" i="2"/>
  <c r="K290" i="2"/>
  <c r="L290" i="2"/>
  <c r="K291" i="2"/>
  <c r="L291" i="2"/>
  <c r="K292" i="2"/>
  <c r="L292" i="2"/>
  <c r="K293" i="2"/>
  <c r="L293" i="2"/>
  <c r="K294" i="2"/>
  <c r="L294" i="2"/>
  <c r="K295" i="2"/>
  <c r="L295" i="2"/>
  <c r="L288" i="2"/>
  <c r="K288" i="2"/>
  <c r="I288" i="2"/>
  <c r="K280" i="2"/>
  <c r="L280" i="2"/>
  <c r="K281" i="2"/>
  <c r="L281" i="2"/>
  <c r="K282" i="2"/>
  <c r="L282" i="2"/>
  <c r="K283" i="2"/>
  <c r="L283" i="2"/>
  <c r="K284" i="2"/>
  <c r="L284" i="2"/>
  <c r="I289" i="2"/>
  <c r="K285" i="2"/>
  <c r="L285" i="2"/>
  <c r="L279" i="2"/>
  <c r="K279" i="2"/>
  <c r="K276" i="2"/>
  <c r="L276" i="2"/>
  <c r="L275" i="2"/>
  <c r="K275" i="2"/>
  <c r="L263" i="2"/>
  <c r="L264" i="2"/>
  <c r="L265" i="2"/>
  <c r="L266" i="2"/>
  <c r="L267" i="2"/>
  <c r="L268" i="2"/>
  <c r="L269" i="2"/>
  <c r="L270" i="2"/>
  <c r="L271" i="2"/>
  <c r="L261" i="2"/>
  <c r="K261" i="2"/>
  <c r="K250" i="2"/>
  <c r="L250" i="2"/>
  <c r="K251" i="2"/>
  <c r="L251" i="2"/>
  <c r="K252" i="2"/>
  <c r="L252" i="2"/>
  <c r="K253" i="2"/>
  <c r="L253" i="2"/>
  <c r="L249" i="2"/>
  <c r="K249" i="2"/>
  <c r="K244" i="2"/>
  <c r="L244" i="2"/>
  <c r="K245" i="2"/>
  <c r="L245" i="2"/>
  <c r="K246" i="2"/>
  <c r="L246" i="2"/>
  <c r="L243" i="2"/>
  <c r="K243" i="2"/>
  <c r="K232" i="2"/>
  <c r="L232" i="2"/>
  <c r="K233" i="2"/>
  <c r="L233" i="2"/>
  <c r="K234" i="2"/>
  <c r="L234" i="2"/>
  <c r="K235" i="2"/>
  <c r="L235" i="2"/>
  <c r="K236" i="2"/>
  <c r="L236" i="2"/>
  <c r="K237" i="2"/>
  <c r="L237" i="2"/>
  <c r="K238" i="2"/>
  <c r="L238" i="2"/>
  <c r="L231" i="2"/>
  <c r="K231" i="2"/>
  <c r="K224" i="2"/>
  <c r="L224" i="2"/>
  <c r="K225" i="2"/>
  <c r="L225" i="2"/>
  <c r="K226" i="2"/>
  <c r="L226" i="2"/>
  <c r="K227" i="2"/>
  <c r="L227" i="2"/>
  <c r="I231" i="2"/>
  <c r="K228" i="2"/>
  <c r="L228" i="2"/>
  <c r="L223" i="2"/>
  <c r="K223" i="2"/>
  <c r="K211" i="2"/>
  <c r="L211" i="2"/>
  <c r="K212" i="2"/>
  <c r="L212" i="2"/>
  <c r="K213" i="2"/>
  <c r="L213" i="2"/>
  <c r="K214" i="2"/>
  <c r="L214" i="2"/>
  <c r="K215" i="2"/>
  <c r="L215" i="2"/>
  <c r="K216" i="2"/>
  <c r="L216" i="2"/>
  <c r="K217" i="2"/>
  <c r="L217" i="2"/>
  <c r="K218" i="2"/>
  <c r="L218" i="2"/>
  <c r="K219" i="2"/>
  <c r="L219" i="2"/>
  <c r="L210" i="2"/>
  <c r="K210" i="2"/>
  <c r="K193" i="2"/>
  <c r="L193" i="2"/>
  <c r="K194" i="2"/>
  <c r="L194" i="2"/>
  <c r="K195" i="2"/>
  <c r="L195" i="2"/>
  <c r="K196" i="2"/>
  <c r="L196" i="2"/>
  <c r="K197" i="2"/>
  <c r="L197" i="2"/>
  <c r="K198" i="2"/>
  <c r="L198" i="2"/>
  <c r="K199" i="2"/>
  <c r="L199" i="2"/>
  <c r="K200" i="2"/>
  <c r="L200" i="2"/>
  <c r="K201" i="2"/>
  <c r="L201" i="2"/>
  <c r="K202" i="2"/>
  <c r="L202" i="2"/>
  <c r="K203" i="2"/>
  <c r="L203" i="2"/>
  <c r="I211" i="2"/>
  <c r="K204" i="2"/>
  <c r="L204" i="2"/>
  <c r="L192" i="2"/>
  <c r="K192" i="2"/>
  <c r="K184" i="2"/>
  <c r="L184" i="2"/>
  <c r="K185" i="2"/>
  <c r="L185" i="2"/>
  <c r="K188" i="2"/>
  <c r="L188" i="2"/>
  <c r="L183" i="2"/>
  <c r="K183" i="2"/>
  <c r="L179" i="2"/>
  <c r="L180" i="2"/>
  <c r="L178" i="2"/>
  <c r="K179" i="2"/>
  <c r="K180" i="2"/>
  <c r="K178" i="2"/>
  <c r="L171" i="2"/>
  <c r="L172" i="2"/>
  <c r="L173" i="2"/>
  <c r="L174" i="2"/>
  <c r="L175" i="2"/>
  <c r="L170" i="2"/>
  <c r="K171" i="2"/>
  <c r="K172" i="2"/>
  <c r="K173" i="2"/>
  <c r="K174" i="2"/>
  <c r="K175" i="2"/>
  <c r="K170" i="2"/>
  <c r="L161" i="2"/>
  <c r="L162" i="2"/>
  <c r="L163" i="2"/>
  <c r="L164" i="2"/>
  <c r="L165" i="2"/>
  <c r="L166" i="2"/>
  <c r="L167" i="2"/>
  <c r="L160" i="2"/>
  <c r="K161" i="2"/>
  <c r="K162" i="2"/>
  <c r="K163" i="2"/>
  <c r="K164" i="2"/>
  <c r="K165" i="2"/>
  <c r="K166" i="2"/>
  <c r="K167" i="2"/>
  <c r="K160" i="2"/>
  <c r="L146" i="2"/>
  <c r="L147" i="2"/>
  <c r="L148" i="2"/>
  <c r="L149" i="2"/>
  <c r="L150" i="2"/>
  <c r="L151" i="2"/>
  <c r="L152" i="2"/>
  <c r="L153" i="2"/>
  <c r="L154" i="2"/>
  <c r="L145" i="2"/>
  <c r="K146" i="2"/>
  <c r="K147" i="2"/>
  <c r="K148" i="2"/>
  <c r="K149" i="2"/>
  <c r="K150" i="2"/>
  <c r="K151" i="2"/>
  <c r="K152" i="2"/>
  <c r="K153" i="2"/>
  <c r="K154" i="2"/>
  <c r="K145" i="2"/>
  <c r="L137" i="2"/>
  <c r="L138" i="2"/>
  <c r="L139" i="2"/>
  <c r="L140" i="2"/>
  <c r="L141" i="2"/>
  <c r="L136" i="2"/>
  <c r="K137" i="2"/>
  <c r="K138" i="2"/>
  <c r="K136" i="2"/>
  <c r="L121" i="2"/>
  <c r="L122" i="2"/>
  <c r="L123" i="2"/>
  <c r="L124" i="2"/>
  <c r="L125" i="2"/>
  <c r="L126" i="2"/>
  <c r="L127" i="2"/>
  <c r="L128" i="2"/>
  <c r="L129" i="2"/>
  <c r="L130" i="2"/>
  <c r="L131" i="2"/>
  <c r="L132" i="2"/>
  <c r="L119" i="2"/>
  <c r="K119" i="2"/>
  <c r="I138" i="2"/>
  <c r="L109" i="2"/>
  <c r="L110" i="2"/>
  <c r="L112" i="2"/>
  <c r="L113" i="2"/>
  <c r="L108" i="2"/>
  <c r="K109" i="2"/>
  <c r="K110" i="2"/>
  <c r="K112" i="2"/>
  <c r="K113" i="2"/>
  <c r="K108" i="2"/>
  <c r="L99" i="2"/>
  <c r="L100" i="2"/>
  <c r="L101" i="2"/>
  <c r="L102" i="2"/>
  <c r="L98" i="2"/>
  <c r="K99" i="2"/>
  <c r="K100" i="2"/>
  <c r="K101" i="2"/>
  <c r="K102" i="2"/>
  <c r="K98" i="2"/>
  <c r="L92" i="2"/>
  <c r="L93" i="2"/>
  <c r="L94" i="2"/>
  <c r="L91" i="2"/>
  <c r="K92" i="2"/>
  <c r="K93" i="2"/>
  <c r="K94" i="2"/>
  <c r="K91" i="2"/>
  <c r="L85" i="2"/>
  <c r="L86" i="2"/>
  <c r="L87" i="2"/>
  <c r="L88" i="2"/>
  <c r="L83" i="2"/>
  <c r="K85" i="2"/>
  <c r="K86" i="2"/>
  <c r="K87" i="2"/>
  <c r="K88" i="2"/>
  <c r="K83" i="2"/>
  <c r="I91" i="2"/>
  <c r="L75" i="2"/>
  <c r="L76" i="2"/>
  <c r="L77" i="2"/>
  <c r="L78" i="2"/>
  <c r="L79" i="2"/>
  <c r="L74" i="2"/>
  <c r="K75" i="2"/>
  <c r="K76" i="2"/>
  <c r="K77" i="2"/>
  <c r="K78" i="2"/>
  <c r="K79" i="2"/>
  <c r="K74" i="2"/>
  <c r="L70" i="2"/>
  <c r="L71" i="2"/>
  <c r="L69" i="2"/>
  <c r="K70" i="2"/>
  <c r="K71" i="2"/>
  <c r="K69" i="2"/>
  <c r="L61" i="2"/>
  <c r="L62" i="2"/>
  <c r="L63" i="2"/>
  <c r="L64" i="2"/>
  <c r="L65" i="2"/>
  <c r="L66" i="2"/>
  <c r="L60" i="2"/>
  <c r="K61" i="2"/>
  <c r="K62" i="2"/>
  <c r="K63" i="2"/>
  <c r="K64" i="2"/>
  <c r="K65" i="2"/>
  <c r="K66" i="2"/>
  <c r="K60" i="2"/>
  <c r="I61" i="2"/>
  <c r="I62" i="2"/>
  <c r="I64" i="2"/>
  <c r="I65" i="2"/>
  <c r="I66" i="2"/>
  <c r="L55" i="2"/>
  <c r="L56" i="2"/>
  <c r="L57" i="2"/>
  <c r="L54" i="2"/>
  <c r="K55" i="2"/>
  <c r="K56" i="2"/>
  <c r="K57" i="2"/>
  <c r="K54" i="2"/>
  <c r="I63" i="2"/>
  <c r="O488" i="2"/>
  <c r="T335" i="11" s="1"/>
  <c r="O487" i="2"/>
  <c r="T334" i="11" s="1"/>
  <c r="O486" i="2"/>
  <c r="T333" i="11" s="1"/>
  <c r="O485" i="2"/>
  <c r="T332" i="11" s="1"/>
  <c r="O483" i="2"/>
  <c r="T330" i="11" s="1"/>
  <c r="O482" i="2"/>
  <c r="T329" i="11" s="1"/>
  <c r="O481" i="2"/>
  <c r="T328" i="11" s="1"/>
  <c r="O479" i="2"/>
  <c r="T327" i="11" s="1"/>
  <c r="O478" i="2"/>
  <c r="T326" i="11" s="1"/>
  <c r="O477" i="2"/>
  <c r="T325" i="11" s="1"/>
  <c r="O476" i="2"/>
  <c r="T324" i="11" s="1"/>
  <c r="O475" i="2"/>
  <c r="T323" i="11" s="1"/>
  <c r="O473" i="2"/>
  <c r="T322" i="11" s="1"/>
  <c r="O472" i="2"/>
  <c r="T321" i="11" s="1"/>
  <c r="O471" i="2"/>
  <c r="T320" i="11" s="1"/>
  <c r="O470" i="2"/>
  <c r="T319" i="11" s="1"/>
  <c r="O469" i="2"/>
  <c r="T318" i="11" s="1"/>
  <c r="O468" i="2"/>
  <c r="T317" i="11" s="1"/>
  <c r="O467" i="2"/>
  <c r="T316" i="11" s="1"/>
  <c r="O466" i="2"/>
  <c r="T315" i="11" s="1"/>
  <c r="O460" i="2"/>
  <c r="T314" i="11" s="1"/>
  <c r="O459" i="2"/>
  <c r="T313" i="11" s="1"/>
  <c r="O458" i="2"/>
  <c r="T312" i="11" s="1"/>
  <c r="O457" i="2"/>
  <c r="T311" i="11" s="1"/>
  <c r="O456" i="2"/>
  <c r="T310" i="11" s="1"/>
  <c r="O455" i="2"/>
  <c r="T309" i="11" s="1"/>
  <c r="O452" i="2"/>
  <c r="T308" i="11" s="1"/>
  <c r="O451" i="2"/>
  <c r="T307" i="11" s="1"/>
  <c r="O450" i="2"/>
  <c r="T306" i="11" s="1"/>
  <c r="O449" i="2"/>
  <c r="T305" i="11" s="1"/>
  <c r="O448" i="2"/>
  <c r="T304" i="11" s="1"/>
  <c r="O447" i="2"/>
  <c r="T303" i="11" s="1"/>
  <c r="O445" i="2"/>
  <c r="T301" i="11" s="1"/>
  <c r="O444" i="2"/>
  <c r="T300" i="11" s="1"/>
  <c r="O443" i="2"/>
  <c r="T299" i="11" s="1"/>
  <c r="O442" i="2"/>
  <c r="T298" i="11" s="1"/>
  <c r="O441" i="2"/>
  <c r="T297" i="11" s="1"/>
  <c r="O440" i="2"/>
  <c r="T296" i="11" s="1"/>
  <c r="O439" i="2"/>
  <c r="T295" i="11" s="1"/>
  <c r="O438" i="2"/>
  <c r="T294" i="11" s="1"/>
  <c r="O436" i="2"/>
  <c r="T293" i="11" s="1"/>
  <c r="O435" i="2"/>
  <c r="T292" i="11" s="1"/>
  <c r="O434" i="2"/>
  <c r="T291" i="11" s="1"/>
  <c r="O433" i="2"/>
  <c r="T290" i="11" s="1"/>
  <c r="O429" i="2"/>
  <c r="T289" i="11" s="1"/>
  <c r="O428" i="2"/>
  <c r="T288" i="11" s="1"/>
  <c r="O427" i="2"/>
  <c r="T287" i="11" s="1"/>
  <c r="O426" i="2"/>
  <c r="T286" i="11" s="1"/>
  <c r="O425" i="2"/>
  <c r="T285" i="11" s="1"/>
  <c r="O424" i="2"/>
  <c r="T284" i="11" s="1"/>
  <c r="O423" i="2"/>
  <c r="T283" i="11" s="1"/>
  <c r="O422" i="2"/>
  <c r="T282" i="11" s="1"/>
  <c r="O421" i="2"/>
  <c r="T281" i="11" s="1"/>
  <c r="O412" i="2"/>
  <c r="T280" i="11" s="1"/>
  <c r="O411" i="2"/>
  <c r="T279" i="11" s="1"/>
  <c r="O410" i="2"/>
  <c r="T278" i="11" s="1"/>
  <c r="O407" i="2"/>
  <c r="T277" i="11" s="1"/>
  <c r="O406" i="2"/>
  <c r="T276" i="11" s="1"/>
  <c r="O405" i="2"/>
  <c r="T275" i="11" s="1"/>
  <c r="O404" i="2"/>
  <c r="T274" i="11" s="1"/>
  <c r="O403" i="2"/>
  <c r="T273" i="11" s="1"/>
  <c r="O399" i="2"/>
  <c r="T272" i="11" s="1"/>
  <c r="O398" i="2"/>
  <c r="T271" i="11" s="1"/>
  <c r="O397" i="2"/>
  <c r="T270" i="11" s="1"/>
  <c r="O396" i="2"/>
  <c r="T269" i="11" s="1"/>
  <c r="O387" i="2"/>
  <c r="T268" i="11" s="1"/>
  <c r="O386" i="2"/>
  <c r="T267" i="11" s="1"/>
  <c r="O385" i="2"/>
  <c r="T266" i="11" s="1"/>
  <c r="O384" i="2"/>
  <c r="T265" i="11" s="1"/>
  <c r="O383" i="2"/>
  <c r="T264" i="11" s="1"/>
  <c r="O382" i="2"/>
  <c r="T263" i="11" s="1"/>
  <c r="O381" i="2"/>
  <c r="T262" i="11" s="1"/>
  <c r="O376" i="2"/>
  <c r="T259" i="11" s="1"/>
  <c r="O375" i="2"/>
  <c r="T258" i="11" s="1"/>
  <c r="O372" i="2"/>
  <c r="T257" i="11" s="1"/>
  <c r="O371" i="2"/>
  <c r="T256" i="11" s="1"/>
  <c r="O370" i="2"/>
  <c r="T255" i="11" s="1"/>
  <c r="O369" i="2"/>
  <c r="T254" i="11" s="1"/>
  <c r="O368" i="2"/>
  <c r="T253" i="11" s="1"/>
  <c r="O361" i="2"/>
  <c r="T252" i="11" s="1"/>
  <c r="O356" i="2"/>
  <c r="T248" i="11" s="1"/>
  <c r="O355" i="2"/>
  <c r="T247" i="11" s="1"/>
  <c r="O354" i="2"/>
  <c r="T246" i="11" s="1"/>
  <c r="O353" i="2"/>
  <c r="T245" i="11" s="1"/>
  <c r="O352" i="2"/>
  <c r="T244" i="11" s="1"/>
  <c r="O351" i="2"/>
  <c r="T243" i="11" s="1"/>
  <c r="O348" i="2"/>
  <c r="T242" i="11" s="1"/>
  <c r="O347" i="2"/>
  <c r="T241" i="11" s="1"/>
  <c r="O346" i="2"/>
  <c r="T240" i="11" s="1"/>
  <c r="O345" i="2"/>
  <c r="T239" i="11" s="1"/>
  <c r="O344" i="2"/>
  <c r="T238" i="11" s="1"/>
  <c r="O343" i="2"/>
  <c r="T237" i="11" s="1"/>
  <c r="O342" i="2"/>
  <c r="T236" i="11" s="1"/>
  <c r="O338" i="2"/>
  <c r="T235" i="11" s="1"/>
  <c r="O337" i="2"/>
  <c r="T234" i="11" s="1"/>
  <c r="O336" i="2"/>
  <c r="T233" i="11" s="1"/>
  <c r="O335" i="2"/>
  <c r="T232" i="11" s="1"/>
  <c r="O334" i="2"/>
  <c r="T231" i="11" s="1"/>
  <c r="O333" i="2"/>
  <c r="T230" i="11" s="1"/>
  <c r="O332" i="2"/>
  <c r="T229" i="11" s="1"/>
  <c r="O331" i="2"/>
  <c r="T228" i="11" s="1"/>
  <c r="O330" i="2"/>
  <c r="T227" i="11" s="1"/>
  <c r="O327" i="2"/>
  <c r="T226" i="11" s="1"/>
  <c r="O326" i="2"/>
  <c r="T225" i="11" s="1"/>
  <c r="O325" i="2"/>
  <c r="T224" i="11" s="1"/>
  <c r="T223" i="11"/>
  <c r="O324" i="2"/>
  <c r="T222" i="11" s="1"/>
  <c r="O320" i="2"/>
  <c r="T221" i="11" s="1"/>
  <c r="O319" i="2"/>
  <c r="T220" i="11" s="1"/>
  <c r="O318" i="2"/>
  <c r="T219" i="11" s="1"/>
  <c r="O317" i="2"/>
  <c r="T218" i="11" s="1"/>
  <c r="O316" i="2"/>
  <c r="T217" i="11" s="1"/>
  <c r="O315" i="2"/>
  <c r="T216" i="11" s="1"/>
  <c r="O314" i="2"/>
  <c r="T215" i="11" s="1"/>
  <c r="O306" i="2"/>
  <c r="T214" i="11" s="1"/>
  <c r="O305" i="2"/>
  <c r="T213" i="11" s="1"/>
  <c r="O304" i="2"/>
  <c r="T212" i="11" s="1"/>
  <c r="O303" i="2"/>
  <c r="T211" i="11" s="1"/>
  <c r="O302" i="2"/>
  <c r="T210" i="11" s="1"/>
  <c r="O301" i="2"/>
  <c r="T209" i="11" s="1"/>
  <c r="O300" i="2"/>
  <c r="T208" i="11" s="1"/>
  <c r="O299" i="2"/>
  <c r="T207" i="11" s="1"/>
  <c r="O295" i="2"/>
  <c r="T206" i="11" s="1"/>
  <c r="O294" i="2"/>
  <c r="T205" i="11" s="1"/>
  <c r="O293" i="2"/>
  <c r="T204" i="11" s="1"/>
  <c r="O292" i="2"/>
  <c r="T203" i="11" s="1"/>
  <c r="O291" i="2"/>
  <c r="T202" i="11" s="1"/>
  <c r="O290" i="2"/>
  <c r="T201" i="11" s="1"/>
  <c r="O289" i="2"/>
  <c r="T200" i="11" s="1"/>
  <c r="O288" i="2"/>
  <c r="T199" i="11" s="1"/>
  <c r="O285" i="2"/>
  <c r="T198" i="11" s="1"/>
  <c r="O284" i="2"/>
  <c r="T197" i="11" s="1"/>
  <c r="O283" i="2"/>
  <c r="T196" i="11" s="1"/>
  <c r="O282" i="2"/>
  <c r="T195" i="11" s="1"/>
  <c r="O281" i="2"/>
  <c r="T194" i="11" s="1"/>
  <c r="O280" i="2"/>
  <c r="T193" i="11" s="1"/>
  <c r="O279" i="2"/>
  <c r="T192" i="11" s="1"/>
  <c r="O276" i="2"/>
  <c r="T191" i="11" s="1"/>
  <c r="O275" i="2"/>
  <c r="T190" i="11" s="1"/>
  <c r="O271" i="2"/>
  <c r="T189" i="11" s="1"/>
  <c r="O270" i="2"/>
  <c r="T188" i="11" s="1"/>
  <c r="O269" i="2"/>
  <c r="T187" i="11" s="1"/>
  <c r="O268" i="2"/>
  <c r="T186" i="11" s="1"/>
  <c r="O267" i="2"/>
  <c r="T185" i="11" s="1"/>
  <c r="O266" i="2"/>
  <c r="T184" i="11" s="1"/>
  <c r="O265" i="2"/>
  <c r="T183" i="11" s="1"/>
  <c r="O264" i="2"/>
  <c r="T182" i="11" s="1"/>
  <c r="O263" i="2"/>
  <c r="T181" i="11" s="1"/>
  <c r="O261" i="2"/>
  <c r="T180" i="11" s="1"/>
  <c r="O253" i="2"/>
  <c r="T179" i="11" s="1"/>
  <c r="O252" i="2"/>
  <c r="T178" i="11" s="1"/>
  <c r="O251" i="2"/>
  <c r="T177" i="11" s="1"/>
  <c r="O250" i="2"/>
  <c r="T176" i="11" s="1"/>
  <c r="O249" i="2"/>
  <c r="T175" i="11" s="1"/>
  <c r="O238" i="2"/>
  <c r="T168" i="11" s="1"/>
  <c r="O237" i="2"/>
  <c r="T167" i="11" s="1"/>
  <c r="O236" i="2"/>
  <c r="T166" i="11" s="1"/>
  <c r="O235" i="2"/>
  <c r="T165" i="11" s="1"/>
  <c r="O234" i="2"/>
  <c r="T164" i="11" s="1"/>
  <c r="O233" i="2"/>
  <c r="T163" i="11" s="1"/>
  <c r="O232" i="2"/>
  <c r="T162" i="11" s="1"/>
  <c r="O231" i="2"/>
  <c r="T161" i="11" s="1"/>
  <c r="O228" i="2"/>
  <c r="T160" i="11" s="1"/>
  <c r="O227" i="2"/>
  <c r="T159" i="11" s="1"/>
  <c r="O226" i="2"/>
  <c r="T158" i="11" s="1"/>
  <c r="O225" i="2"/>
  <c r="T157" i="11" s="1"/>
  <c r="O224" i="2"/>
  <c r="T156" i="11" s="1"/>
  <c r="O223" i="2"/>
  <c r="T155" i="11" s="1"/>
  <c r="O219" i="2"/>
  <c r="T154" i="11" s="1"/>
  <c r="O218" i="2"/>
  <c r="T153" i="11" s="1"/>
  <c r="O217" i="2"/>
  <c r="T152" i="11" s="1"/>
  <c r="O216" i="2"/>
  <c r="T151" i="11" s="1"/>
  <c r="O215" i="2"/>
  <c r="T150" i="11" s="1"/>
  <c r="O214" i="2"/>
  <c r="T149" i="11" s="1"/>
  <c r="O213" i="2"/>
  <c r="T148" i="11" s="1"/>
  <c r="O212" i="2"/>
  <c r="T147" i="11" s="1"/>
  <c r="O211" i="2"/>
  <c r="T146" i="11" s="1"/>
  <c r="O210" i="2"/>
  <c r="T145" i="11" s="1"/>
  <c r="O204" i="2"/>
  <c r="T144" i="11" s="1"/>
  <c r="O203" i="2"/>
  <c r="T143" i="11" s="1"/>
  <c r="O202" i="2"/>
  <c r="T142" i="11" s="1"/>
  <c r="O201" i="2"/>
  <c r="T141" i="11" s="1"/>
  <c r="O200" i="2"/>
  <c r="T140" i="11" s="1"/>
  <c r="O199" i="2"/>
  <c r="T139" i="11" s="1"/>
  <c r="O198" i="2"/>
  <c r="T138" i="11" s="1"/>
  <c r="O197" i="2"/>
  <c r="T137" i="11" s="1"/>
  <c r="O196" i="2"/>
  <c r="T136" i="11" s="1"/>
  <c r="O195" i="2"/>
  <c r="T135" i="11" s="1"/>
  <c r="O194" i="2"/>
  <c r="T134" i="11" s="1"/>
  <c r="O193" i="2"/>
  <c r="T133" i="11" s="1"/>
  <c r="O192" i="2"/>
  <c r="T132" i="11" s="1"/>
  <c r="O188" i="2"/>
  <c r="T131" i="11" s="1"/>
  <c r="O185" i="2"/>
  <c r="T130" i="11" s="1"/>
  <c r="O184" i="2"/>
  <c r="T129" i="11" s="1"/>
  <c r="O183" i="2"/>
  <c r="T128" i="11" s="1"/>
  <c r="O180" i="2"/>
  <c r="T127" i="11" s="1"/>
  <c r="O179" i="2"/>
  <c r="T126" i="11" s="1"/>
  <c r="O178" i="2"/>
  <c r="T125" i="11" s="1"/>
  <c r="O175" i="2"/>
  <c r="T124" i="11" s="1"/>
  <c r="O174" i="2"/>
  <c r="T123" i="11" s="1"/>
  <c r="O173" i="2"/>
  <c r="T122" i="11" s="1"/>
  <c r="O172" i="2"/>
  <c r="T121" i="11" s="1"/>
  <c r="O171" i="2"/>
  <c r="T120" i="11" s="1"/>
  <c r="O170" i="2"/>
  <c r="T119" i="11" s="1"/>
  <c r="O167" i="2"/>
  <c r="T118" i="11" s="1"/>
  <c r="O166" i="2"/>
  <c r="T117" i="11" s="1"/>
  <c r="O165" i="2"/>
  <c r="T116" i="11" s="1"/>
  <c r="O164" i="2"/>
  <c r="T115" i="11" s="1"/>
  <c r="O163" i="2"/>
  <c r="T114" i="11" s="1"/>
  <c r="O162" i="2"/>
  <c r="T113" i="11" s="1"/>
  <c r="O161" i="2"/>
  <c r="T112" i="11" s="1"/>
  <c r="O160" i="2"/>
  <c r="T111" i="11" s="1"/>
  <c r="O154" i="2"/>
  <c r="T110" i="11" s="1"/>
  <c r="O153" i="2"/>
  <c r="T109" i="11" s="1"/>
  <c r="O152" i="2"/>
  <c r="T108" i="11" s="1"/>
  <c r="O151" i="2"/>
  <c r="T107" i="11" s="1"/>
  <c r="O150" i="2"/>
  <c r="T106" i="11" s="1"/>
  <c r="O149" i="2"/>
  <c r="T105" i="11" s="1"/>
  <c r="O148" i="2"/>
  <c r="T104" i="11" s="1"/>
  <c r="O147" i="2"/>
  <c r="T103" i="11" s="1"/>
  <c r="O146" i="2"/>
  <c r="T102" i="11" s="1"/>
  <c r="O145" i="2"/>
  <c r="T101" i="11" s="1"/>
  <c r="O141" i="2"/>
  <c r="T99" i="11" s="1"/>
  <c r="O140" i="2"/>
  <c r="T98" i="11" s="1"/>
  <c r="O139" i="2"/>
  <c r="T97" i="11" s="1"/>
  <c r="O138" i="2"/>
  <c r="T96" i="11" s="1"/>
  <c r="O137" i="2"/>
  <c r="T95" i="11" s="1"/>
  <c r="O136" i="2"/>
  <c r="T94" i="11" s="1"/>
  <c r="T93" i="11"/>
  <c r="O132" i="2"/>
  <c r="T91" i="11" s="1"/>
  <c r="O131" i="2"/>
  <c r="T90" i="11" s="1"/>
  <c r="O130" i="2"/>
  <c r="T89" i="11" s="1"/>
  <c r="O129" i="2"/>
  <c r="T88" i="11" s="1"/>
  <c r="O128" i="2"/>
  <c r="T87" i="11" s="1"/>
  <c r="O127" i="2"/>
  <c r="T86" i="11" s="1"/>
  <c r="O126" i="2"/>
  <c r="T85" i="11" s="1"/>
  <c r="O125" i="2"/>
  <c r="T84" i="11" s="1"/>
  <c r="O124" i="2"/>
  <c r="T83" i="11" s="1"/>
  <c r="O123" i="2"/>
  <c r="T82" i="11" s="1"/>
  <c r="O122" i="2"/>
  <c r="T81" i="11" s="1"/>
  <c r="O121" i="2"/>
  <c r="T80" i="11" s="1"/>
  <c r="O119" i="2"/>
  <c r="T78" i="11" s="1"/>
  <c r="T77" i="11"/>
  <c r="O113" i="2"/>
  <c r="T76" i="11" s="1"/>
  <c r="O112" i="2"/>
  <c r="T75" i="11" s="1"/>
  <c r="O110" i="2"/>
  <c r="T73" i="11" s="1"/>
  <c r="O109" i="2"/>
  <c r="T72" i="11" s="1"/>
  <c r="O108" i="2"/>
  <c r="T71" i="11" s="1"/>
  <c r="O102" i="2"/>
  <c r="T70" i="11" s="1"/>
  <c r="O101" i="2"/>
  <c r="T69" i="11" s="1"/>
  <c r="O100" i="2"/>
  <c r="T68" i="11" s="1"/>
  <c r="O99" i="2"/>
  <c r="T67" i="11" s="1"/>
  <c r="O98" i="2"/>
  <c r="T66" i="11" s="1"/>
  <c r="O94" i="2"/>
  <c r="T64" i="11" s="1"/>
  <c r="O93" i="2"/>
  <c r="T63" i="11" s="1"/>
  <c r="O92" i="2"/>
  <c r="T62" i="11" s="1"/>
  <c r="O91" i="2"/>
  <c r="T61" i="11" s="1"/>
  <c r="O88" i="2"/>
  <c r="T60" i="11" s="1"/>
  <c r="O87" i="2"/>
  <c r="T59" i="11" s="1"/>
  <c r="O86" i="2"/>
  <c r="T58" i="11" s="1"/>
  <c r="O85" i="2"/>
  <c r="T57" i="11" s="1"/>
  <c r="O83" i="2"/>
  <c r="T55" i="11" s="1"/>
  <c r="O79" i="2"/>
  <c r="T54" i="11" s="1"/>
  <c r="O78" i="2"/>
  <c r="T53" i="11" s="1"/>
  <c r="O77" i="2"/>
  <c r="T52" i="11" s="1"/>
  <c r="O76" i="2"/>
  <c r="T51" i="11" s="1"/>
  <c r="O75" i="2"/>
  <c r="T50" i="11" s="1"/>
  <c r="O74" i="2"/>
  <c r="T49" i="11" s="1"/>
  <c r="O71" i="2"/>
  <c r="T48" i="11" s="1"/>
  <c r="O70" i="2"/>
  <c r="T47" i="11" s="1"/>
  <c r="O69" i="2"/>
  <c r="T46" i="11" s="1"/>
  <c r="O66" i="2"/>
  <c r="T45" i="11" s="1"/>
  <c r="O65" i="2"/>
  <c r="T44" i="11" s="1"/>
  <c r="O64" i="2"/>
  <c r="T43" i="11" s="1"/>
  <c r="O63" i="2"/>
  <c r="T42" i="11" s="1"/>
  <c r="O62" i="2"/>
  <c r="T41" i="11" s="1"/>
  <c r="O61" i="2"/>
  <c r="T40" i="11" s="1"/>
  <c r="O60" i="2"/>
  <c r="T39" i="11" s="1"/>
  <c r="O57" i="2"/>
  <c r="T38" i="11" s="1"/>
  <c r="O56" i="2"/>
  <c r="T37" i="11" s="1"/>
  <c r="O55" i="2"/>
  <c r="T36" i="11" s="1"/>
  <c r="O54" i="2"/>
  <c r="T35" i="11" s="1"/>
  <c r="I92" i="2"/>
  <c r="I210" i="2"/>
  <c r="I94" i="2"/>
  <c r="I93" i="2"/>
  <c r="I219" i="2"/>
  <c r="I218" i="2"/>
  <c r="I217" i="2"/>
  <c r="I216" i="2"/>
  <c r="I215" i="2"/>
  <c r="I214" i="2"/>
  <c r="I213" i="2"/>
  <c r="I212" i="2"/>
  <c r="I232" i="2"/>
  <c r="I233" i="2"/>
  <c r="I234" i="2"/>
  <c r="I235" i="2"/>
  <c r="I238" i="2"/>
  <c r="I245" i="2" s="1"/>
  <c r="I237" i="2"/>
  <c r="I236" i="2"/>
  <c r="I381" i="2"/>
  <c r="I295" i="2"/>
  <c r="I358" i="2" s="1"/>
  <c r="I294" i="2"/>
  <c r="I293" i="2"/>
  <c r="I292" i="2"/>
  <c r="I291" i="2"/>
  <c r="I290" i="2"/>
  <c r="I327" i="2"/>
  <c r="I326" i="2"/>
  <c r="I325" i="2"/>
  <c r="I387" i="2"/>
  <c r="I386" i="2"/>
  <c r="I385" i="2"/>
  <c r="I384" i="2"/>
  <c r="I383" i="2"/>
  <c r="I141" i="2"/>
  <c r="I152" i="2" s="1"/>
  <c r="I140" i="2"/>
  <c r="I137" i="2"/>
  <c r="I139" i="2"/>
  <c r="I60" i="2"/>
  <c r="I71" i="2" s="1"/>
  <c r="I136" i="2"/>
  <c r="T2" i="11"/>
  <c r="T17" i="11"/>
  <c r="T18" i="11"/>
  <c r="T22" i="11"/>
  <c r="T23" i="11"/>
  <c r="T24" i="11"/>
  <c r="T25" i="11"/>
  <c r="T26" i="11"/>
  <c r="T27" i="11"/>
  <c r="T28" i="11"/>
  <c r="T29" i="11"/>
  <c r="T30" i="11"/>
  <c r="T31" i="11"/>
  <c r="T32" i="11"/>
  <c r="T16" i="11"/>
  <c r="I407" i="2"/>
  <c r="I405" i="2"/>
  <c r="N240" i="2" l="1"/>
  <c r="N413" i="2"/>
  <c r="M413" i="2" s="1"/>
  <c r="N414" i="2"/>
  <c r="M414" i="2" s="1"/>
  <c r="N252" i="2"/>
  <c r="N415" i="2"/>
  <c r="M415" i="2" s="1"/>
  <c r="N339" i="2"/>
  <c r="M339" i="2" s="1"/>
  <c r="N338" i="2"/>
  <c r="N253" i="2"/>
  <c r="N262" i="2"/>
  <c r="M262" i="2" s="1"/>
  <c r="N250" i="2"/>
  <c r="N100" i="2"/>
  <c r="N101" i="2"/>
  <c r="N102" i="2"/>
  <c r="N307" i="2"/>
  <c r="M307" i="2" s="1"/>
  <c r="N254" i="2"/>
  <c r="M254" i="2" s="1"/>
  <c r="N255" i="2"/>
  <c r="M255" i="2" s="1"/>
  <c r="N288" i="2"/>
  <c r="N186" i="2"/>
  <c r="M186" i="2" s="1"/>
  <c r="N99" i="2"/>
  <c r="N251" i="2"/>
  <c r="N295" i="2"/>
  <c r="N48" i="2"/>
  <c r="M48" i="2" s="1"/>
  <c r="N40" i="2"/>
  <c r="M40" i="2" s="1"/>
  <c r="N32" i="2"/>
  <c r="M32" i="2" s="1"/>
  <c r="N19" i="2"/>
  <c r="N39" i="2"/>
  <c r="N31" i="2"/>
  <c r="M31" i="2" s="1"/>
  <c r="N20" i="2"/>
  <c r="S10" i="11" s="1"/>
  <c r="N38" i="2"/>
  <c r="M38" i="2" s="1"/>
  <c r="N30" i="2"/>
  <c r="M30" i="2" s="1"/>
  <c r="N21" i="2"/>
  <c r="N37" i="2"/>
  <c r="M37" i="2" s="1"/>
  <c r="N14" i="2"/>
  <c r="N22" i="2"/>
  <c r="N16" i="2"/>
  <c r="N24" i="2"/>
  <c r="N17" i="2"/>
  <c r="N33" i="2"/>
  <c r="M33" i="2" s="1"/>
  <c r="N47" i="2"/>
  <c r="M47" i="2" s="1"/>
  <c r="N46" i="2"/>
  <c r="M46" i="2" s="1"/>
  <c r="N45" i="2"/>
  <c r="N44" i="2"/>
  <c r="M44" i="2" s="1"/>
  <c r="N36" i="2"/>
  <c r="M36" i="2" s="1"/>
  <c r="N15" i="2"/>
  <c r="N23" i="2"/>
  <c r="N35" i="2"/>
  <c r="M35" i="2" s="1"/>
  <c r="N34" i="2"/>
  <c r="M34" i="2" s="1"/>
  <c r="N25" i="2"/>
  <c r="N18" i="2"/>
  <c r="N43" i="2"/>
  <c r="N42" i="2"/>
  <c r="M42" i="2" s="1"/>
  <c r="N41" i="2"/>
  <c r="M41" i="2" s="1"/>
  <c r="M491" i="2"/>
  <c r="M492" i="2"/>
  <c r="M493" i="2"/>
  <c r="N474" i="2"/>
  <c r="M474" i="2" s="1"/>
  <c r="N437" i="2"/>
  <c r="M437" i="2" s="1"/>
  <c r="N480" i="2"/>
  <c r="M480" i="2" s="1"/>
  <c r="N430" i="2"/>
  <c r="M430" i="2" s="1"/>
  <c r="N426" i="2"/>
  <c r="S286" i="11" s="1"/>
  <c r="N428" i="2"/>
  <c r="S288" i="11" s="1"/>
  <c r="N429" i="2"/>
  <c r="N400" i="2"/>
  <c r="M400" i="2" s="1"/>
  <c r="N409" i="2"/>
  <c r="M409" i="2" s="1"/>
  <c r="N408" i="2"/>
  <c r="M408" i="2" s="1"/>
  <c r="N391" i="2"/>
  <c r="M391" i="2" s="1"/>
  <c r="N393" i="2"/>
  <c r="M393" i="2" s="1"/>
  <c r="N390" i="2"/>
  <c r="M390" i="2" s="1"/>
  <c r="N392" i="2"/>
  <c r="M392" i="2" s="1"/>
  <c r="N321" i="2"/>
  <c r="M321" i="2" s="1"/>
  <c r="N358" i="2"/>
  <c r="M358" i="2" s="1"/>
  <c r="N296" i="2"/>
  <c r="M296" i="2" s="1"/>
  <c r="I333" i="2"/>
  <c r="I339" i="2"/>
  <c r="I302" i="2"/>
  <c r="I307" i="2"/>
  <c r="N228" i="2"/>
  <c r="N314" i="2"/>
  <c r="N180" i="2"/>
  <c r="M180" i="2" s="1"/>
  <c r="N187" i="2"/>
  <c r="M187" i="2" s="1"/>
  <c r="I101" i="2"/>
  <c r="I114" i="2"/>
  <c r="N115" i="2"/>
  <c r="M115" i="2" s="1"/>
  <c r="N114" i="2"/>
  <c r="M114" i="2" s="1"/>
  <c r="N29" i="2"/>
  <c r="M29" i="2" s="1"/>
  <c r="M43" i="2"/>
  <c r="M45" i="2"/>
  <c r="M39" i="2"/>
  <c r="I110" i="2"/>
  <c r="I111" i="2"/>
  <c r="N373" i="2"/>
  <c r="M373" i="2" s="1"/>
  <c r="N374" i="2"/>
  <c r="M374" i="2" s="1"/>
  <c r="N488" i="2"/>
  <c r="S335" i="11" s="1"/>
  <c r="N466" i="2"/>
  <c r="S315" i="11" s="1"/>
  <c r="N79" i="2"/>
  <c r="S54" i="11" s="1"/>
  <c r="N133" i="2"/>
  <c r="N132" i="2"/>
  <c r="N119" i="2"/>
  <c r="I108" i="2"/>
  <c r="I336" i="2"/>
  <c r="I102" i="2"/>
  <c r="I330" i="2"/>
  <c r="I335" i="2"/>
  <c r="I338" i="2"/>
  <c r="I346" i="2" s="1"/>
  <c r="I332" i="2"/>
  <c r="I331" i="2"/>
  <c r="I337" i="2"/>
  <c r="I334" i="2"/>
  <c r="N120" i="2"/>
  <c r="N142" i="2"/>
  <c r="N446" i="2"/>
  <c r="N484" i="2"/>
  <c r="I98" i="2"/>
  <c r="I403" i="2"/>
  <c r="I410" i="2"/>
  <c r="I412" i="2"/>
  <c r="I112" i="2"/>
  <c r="I99" i="2"/>
  <c r="I404" i="2"/>
  <c r="I113" i="2"/>
  <c r="I109" i="2"/>
  <c r="I100" i="2"/>
  <c r="I150" i="2"/>
  <c r="N438" i="2"/>
  <c r="N377" i="2"/>
  <c r="N378" i="2"/>
  <c r="N184" i="2"/>
  <c r="N124" i="2"/>
  <c r="N238" i="2"/>
  <c r="N268" i="2"/>
  <c r="N111" i="2"/>
  <c r="N435" i="2"/>
  <c r="N353" i="2"/>
  <c r="N54" i="2"/>
  <c r="N170" i="2"/>
  <c r="N92" i="2"/>
  <c r="N75" i="2"/>
  <c r="N128" i="2"/>
  <c r="N153" i="2"/>
  <c r="N178" i="2"/>
  <c r="N459" i="2"/>
  <c r="N60" i="2"/>
  <c r="N319" i="2"/>
  <c r="N359" i="2"/>
  <c r="N360" i="2"/>
  <c r="I153" i="2"/>
  <c r="N371" i="2"/>
  <c r="N301" i="2"/>
  <c r="N246" i="2"/>
  <c r="N290" i="2"/>
  <c r="N87" i="2"/>
  <c r="N344" i="2"/>
  <c r="N447" i="2"/>
  <c r="S303" i="11" s="1"/>
  <c r="I146" i="2"/>
  <c r="I149" i="2"/>
  <c r="I145" i="2"/>
  <c r="N326" i="2"/>
  <c r="N471" i="2"/>
  <c r="S320" i="11" s="1"/>
  <c r="N332" i="2"/>
  <c r="N179" i="2"/>
  <c r="N460" i="2"/>
  <c r="N175" i="2"/>
  <c r="I151" i="2"/>
  <c r="I148" i="2"/>
  <c r="N399" i="2"/>
  <c r="M210" i="2"/>
  <c r="N476" i="2"/>
  <c r="N234" i="2"/>
  <c r="N149" i="2"/>
  <c r="N424" i="2"/>
  <c r="N125" i="2"/>
  <c r="S84" i="11" s="1"/>
  <c r="N281" i="2"/>
  <c r="N244" i="2"/>
  <c r="S172" i="11" s="1"/>
  <c r="I243" i="2"/>
  <c r="I246" i="2"/>
  <c r="I253" i="2" s="1"/>
  <c r="I265" i="2" s="1"/>
  <c r="I244" i="2"/>
  <c r="N448" i="2"/>
  <c r="S304" i="11" s="1"/>
  <c r="N361" i="2"/>
  <c r="N357" i="2"/>
  <c r="S12" i="11"/>
  <c r="S141" i="11"/>
  <c r="N381" i="2"/>
  <c r="N294" i="2"/>
  <c r="N145" i="2"/>
  <c r="N263" i="2"/>
  <c r="S181" i="11" s="1"/>
  <c r="N412" i="2"/>
  <c r="N224" i="2"/>
  <c r="N57" i="2"/>
  <c r="N316" i="2"/>
  <c r="S217" i="11" s="1"/>
  <c r="N444" i="2"/>
  <c r="N76" i="2"/>
  <c r="N129" i="2"/>
  <c r="N306" i="2"/>
  <c r="N77" i="2"/>
  <c r="N282" i="2"/>
  <c r="N95" i="2"/>
  <c r="N352" i="2"/>
  <c r="I154" i="2"/>
  <c r="I162" i="2" s="1"/>
  <c r="I147" i="2"/>
  <c r="S9" i="11"/>
  <c r="N320" i="2"/>
  <c r="S221" i="11" s="1"/>
  <c r="N138" i="2"/>
  <c r="N280" i="2"/>
  <c r="N406" i="2"/>
  <c r="N86" i="2"/>
  <c r="N166" i="2"/>
  <c r="N305" i="2"/>
  <c r="S213" i="11" s="1"/>
  <c r="N440" i="2"/>
  <c r="S70" i="11"/>
  <c r="N336" i="2"/>
  <c r="S233" i="11" s="1"/>
  <c r="N486" i="2"/>
  <c r="S333" i="11" s="1"/>
  <c r="N83" i="2"/>
  <c r="N150" i="2"/>
  <c r="S106" i="11" s="1"/>
  <c r="N243" i="2"/>
  <c r="N333" i="2"/>
  <c r="N88" i="2"/>
  <c r="N369" i="2"/>
  <c r="N171" i="2"/>
  <c r="N427" i="2"/>
  <c r="N63" i="2"/>
  <c r="N271" i="2"/>
  <c r="N449" i="2"/>
  <c r="N69" i="2"/>
  <c r="N162" i="2"/>
  <c r="N347" i="2"/>
  <c r="N343" i="2"/>
  <c r="S237" i="11" s="1"/>
  <c r="N98" i="2"/>
  <c r="S66" i="11" s="1"/>
  <c r="N284" i="2"/>
  <c r="N385" i="2"/>
  <c r="N481" i="2"/>
  <c r="S328" i="11" s="1"/>
  <c r="N172" i="2"/>
  <c r="N267" i="2"/>
  <c r="N64" i="2"/>
  <c r="N154" i="2"/>
  <c r="N235" i="2"/>
  <c r="S165" i="11" s="1"/>
  <c r="N302" i="2"/>
  <c r="N164" i="2"/>
  <c r="N74" i="2"/>
  <c r="N233" i="2"/>
  <c r="S163" i="11" s="1"/>
  <c r="I411" i="2"/>
  <c r="I305" i="2"/>
  <c r="I303" i="2"/>
  <c r="N239" i="2"/>
  <c r="N108" i="2"/>
  <c r="S71" i="11" s="1"/>
  <c r="N167" i="2"/>
  <c r="S118" i="11" s="1"/>
  <c r="S134" i="11"/>
  <c r="N285" i="2"/>
  <c r="S198" i="11" s="1"/>
  <c r="N317" i="2"/>
  <c r="N386" i="2"/>
  <c r="S267" i="11" s="1"/>
  <c r="N472" i="2"/>
  <c r="S321" i="11" s="1"/>
  <c r="N113" i="2"/>
  <c r="S76" i="11" s="1"/>
  <c r="S147" i="11"/>
  <c r="N292" i="2"/>
  <c r="S203" i="11" s="1"/>
  <c r="N383" i="2"/>
  <c r="N478" i="2"/>
  <c r="S326" i="11" s="1"/>
  <c r="N123" i="2"/>
  <c r="S132" i="11"/>
  <c r="N283" i="2"/>
  <c r="S196" i="11" s="1"/>
  <c r="N370" i="2"/>
  <c r="S255" i="11" s="1"/>
  <c r="N458" i="2"/>
  <c r="N112" i="2"/>
  <c r="N146" i="2"/>
  <c r="N173" i="2"/>
  <c r="S161" i="11"/>
  <c r="N264" i="2"/>
  <c r="S182" i="11" s="1"/>
  <c r="N291" i="2"/>
  <c r="N327" i="2"/>
  <c r="S226" i="11" s="1"/>
  <c r="N421" i="2"/>
  <c r="S281" i="11" s="1"/>
  <c r="N482" i="2"/>
  <c r="N130" i="2"/>
  <c r="S162" i="11"/>
  <c r="N318" i="2"/>
  <c r="N137" i="2"/>
  <c r="S95" i="11" s="1"/>
  <c r="N223" i="2"/>
  <c r="S155" i="11" s="1"/>
  <c r="N304" i="2"/>
  <c r="N384" i="2"/>
  <c r="N13" i="2"/>
  <c r="N70" i="2"/>
  <c r="S47" i="11" s="1"/>
  <c r="N93" i="2"/>
  <c r="S63" i="11" s="1"/>
  <c r="N121" i="2"/>
  <c r="N139" i="2"/>
  <c r="N163" i="2"/>
  <c r="N185" i="2"/>
  <c r="S130" i="11" s="1"/>
  <c r="S142" i="11"/>
  <c r="S157" i="11"/>
  <c r="N249" i="2"/>
  <c r="S175" i="11" s="1"/>
  <c r="S190" i="11"/>
  <c r="S206" i="11"/>
  <c r="N324" i="2"/>
  <c r="N372" i="2"/>
  <c r="S257" i="11" s="1"/>
  <c r="N441" i="2"/>
  <c r="S297" i="11" s="1"/>
  <c r="N65" i="2"/>
  <c r="S44" i="11" s="1"/>
  <c r="N122" i="2"/>
  <c r="N188" i="2"/>
  <c r="S131" i="11" s="1"/>
  <c r="N269" i="2"/>
  <c r="N330" i="2"/>
  <c r="N397" i="2"/>
  <c r="N469" i="2"/>
  <c r="S318" i="11" s="1"/>
  <c r="N85" i="2"/>
  <c r="S57" i="11" s="1"/>
  <c r="N148" i="2"/>
  <c r="S148" i="11"/>
  <c r="N270" i="2"/>
  <c r="S188" i="11" s="1"/>
  <c r="N331" i="2"/>
  <c r="S228" i="11" s="1"/>
  <c r="N411" i="2"/>
  <c r="S279" i="11" s="1"/>
  <c r="N479" i="2"/>
  <c r="S327" i="11" s="1"/>
  <c r="I300" i="2"/>
  <c r="I301" i="2"/>
  <c r="I69" i="2"/>
  <c r="I304" i="2"/>
  <c r="I406" i="2"/>
  <c r="I299" i="2"/>
  <c r="I306" i="2"/>
  <c r="I70" i="2"/>
  <c r="N354" i="2"/>
  <c r="S246" i="11" s="1"/>
  <c r="N403" i="2"/>
  <c r="S273" i="11" s="1"/>
  <c r="N450" i="2"/>
  <c r="S306" i="11" s="1"/>
  <c r="N55" i="2"/>
  <c r="S36" i="11" s="1"/>
  <c r="S68" i="11"/>
  <c r="N147" i="2"/>
  <c r="S103" i="11" s="1"/>
  <c r="N261" i="2"/>
  <c r="N303" i="2"/>
  <c r="S211" i="11" s="1"/>
  <c r="N351" i="2"/>
  <c r="N410" i="2"/>
  <c r="S278" i="11" s="1"/>
  <c r="N457" i="2"/>
  <c r="S311" i="11" s="1"/>
  <c r="N62" i="2"/>
  <c r="S41" i="11" s="1"/>
  <c r="N110" i="2"/>
  <c r="S73" i="11" s="1"/>
  <c r="N152" i="2"/>
  <c r="S140" i="11"/>
  <c r="N245" i="2"/>
  <c r="S173" i="11" s="1"/>
  <c r="N293" i="2"/>
  <c r="S204" i="11" s="1"/>
  <c r="N342" i="2"/>
  <c r="S236" i="11" s="1"/>
  <c r="N398" i="2"/>
  <c r="S271" i="11" s="1"/>
  <c r="N439" i="2"/>
  <c r="N470" i="2"/>
  <c r="S319" i="11" s="1"/>
  <c r="M201" i="2"/>
  <c r="N337" i="2"/>
  <c r="S234" i="11" s="1"/>
  <c r="N348" i="2"/>
  <c r="S242" i="11" s="1"/>
  <c r="N368" i="2"/>
  <c r="S253" i="11" s="1"/>
  <c r="N382" i="2"/>
  <c r="S263" i="11" s="1"/>
  <c r="N396" i="2"/>
  <c r="S269" i="11" s="1"/>
  <c r="N407" i="2"/>
  <c r="S277" i="11" s="1"/>
  <c r="N425" i="2"/>
  <c r="S285" i="11" s="1"/>
  <c r="N436" i="2"/>
  <c r="S293" i="11" s="1"/>
  <c r="N445" i="2"/>
  <c r="S301" i="11" s="1"/>
  <c r="N456" i="2"/>
  <c r="S310" i="11" s="1"/>
  <c r="N468" i="2"/>
  <c r="S317" i="11" s="1"/>
  <c r="N477" i="2"/>
  <c r="S325" i="11" s="1"/>
  <c r="N487" i="2"/>
  <c r="S334" i="11" s="1"/>
  <c r="N61" i="2"/>
  <c r="S40" i="11" s="1"/>
  <c r="N71" i="2"/>
  <c r="S48" i="11" s="1"/>
  <c r="N84" i="2"/>
  <c r="N94" i="2"/>
  <c r="S64" i="11" s="1"/>
  <c r="N109" i="2"/>
  <c r="S72" i="11" s="1"/>
  <c r="N136" i="2"/>
  <c r="N151" i="2"/>
  <c r="S107" i="11" s="1"/>
  <c r="N174" i="2"/>
  <c r="S123" i="11" s="1"/>
  <c r="N127" i="2"/>
  <c r="S86" i="11" s="1"/>
  <c r="N141" i="2"/>
  <c r="N161" i="2"/>
  <c r="S112" i="11" s="1"/>
  <c r="N126" i="2"/>
  <c r="S85" i="11" s="1"/>
  <c r="N140" i="2"/>
  <c r="N160" i="2"/>
  <c r="S111" i="11" s="1"/>
  <c r="S135" i="11"/>
  <c r="S143" i="11"/>
  <c r="S151" i="11"/>
  <c r="S158" i="11"/>
  <c r="N236" i="2"/>
  <c r="S166" i="11" s="1"/>
  <c r="S176" i="11"/>
  <c r="N265" i="2"/>
  <c r="S183" i="11" s="1"/>
  <c r="S191" i="11"/>
  <c r="N299" i="2"/>
  <c r="S223" i="11"/>
  <c r="N334" i="2"/>
  <c r="S231" i="11" s="1"/>
  <c r="N345" i="2"/>
  <c r="S239" i="11" s="1"/>
  <c r="N355" i="2"/>
  <c r="S247" i="11" s="1"/>
  <c r="N375" i="2"/>
  <c r="S258" i="11" s="1"/>
  <c r="N387" i="2"/>
  <c r="S268" i="11" s="1"/>
  <c r="S274" i="11"/>
  <c r="N422" i="2"/>
  <c r="S282" i="11" s="1"/>
  <c r="N433" i="2"/>
  <c r="S290" i="11" s="1"/>
  <c r="N442" i="2"/>
  <c r="S298" i="11" s="1"/>
  <c r="N451" i="2"/>
  <c r="S307" i="11" s="1"/>
  <c r="N473" i="2"/>
  <c r="S322" i="11" s="1"/>
  <c r="N483" i="2"/>
  <c r="S330" i="11" s="1"/>
  <c r="N56" i="2"/>
  <c r="S37" i="11" s="1"/>
  <c r="N66" i="2"/>
  <c r="S45" i="11" s="1"/>
  <c r="N78" i="2"/>
  <c r="S53" i="11" s="1"/>
  <c r="N91" i="2"/>
  <c r="S61" i="11" s="1"/>
  <c r="S69" i="11"/>
  <c r="N131" i="2"/>
  <c r="N165" i="2"/>
  <c r="N183" i="2"/>
  <c r="S128" i="11" s="1"/>
  <c r="S136" i="11"/>
  <c r="S144" i="11"/>
  <c r="S152" i="11"/>
  <c r="S159" i="11"/>
  <c r="N237" i="2"/>
  <c r="S167" i="11" s="1"/>
  <c r="S177" i="11"/>
  <c r="N266" i="2"/>
  <c r="S184" i="11" s="1"/>
  <c r="N279" i="2"/>
  <c r="N289" i="2"/>
  <c r="S200" i="11" s="1"/>
  <c r="N300" i="2"/>
  <c r="S208" i="11" s="1"/>
  <c r="N315" i="2"/>
  <c r="S216" i="11" s="1"/>
  <c r="N325" i="2"/>
  <c r="S224" i="11" s="1"/>
  <c r="N335" i="2"/>
  <c r="S232" i="11" s="1"/>
  <c r="N346" i="2"/>
  <c r="S240" i="11" s="1"/>
  <c r="N356" i="2"/>
  <c r="S248" i="11" s="1"/>
  <c r="N376" i="2"/>
  <c r="S259" i="11" s="1"/>
  <c r="N405" i="2"/>
  <c r="S275" i="11" s="1"/>
  <c r="N423" i="2"/>
  <c r="S283" i="11" s="1"/>
  <c r="N434" i="2"/>
  <c r="S291" i="11" s="1"/>
  <c r="N443" i="2"/>
  <c r="S299" i="11" s="1"/>
  <c r="N452" i="2"/>
  <c r="S308" i="11" s="1"/>
  <c r="N467" i="2"/>
  <c r="S316" i="11" s="1"/>
  <c r="N475" i="2"/>
  <c r="S323" i="11" s="1"/>
  <c r="N485" i="2"/>
  <c r="S332" i="11" s="1"/>
  <c r="I424" i="2" l="1"/>
  <c r="I430" i="2"/>
  <c r="S77" i="11"/>
  <c r="S127" i="11"/>
  <c r="I263" i="2"/>
  <c r="I262" i="2"/>
  <c r="I342" i="2"/>
  <c r="S32" i="11"/>
  <c r="S21" i="11"/>
  <c r="S18" i="11"/>
  <c r="I163" i="2"/>
  <c r="I345" i="2"/>
  <c r="S28" i="11"/>
  <c r="I423" i="2"/>
  <c r="I165" i="2"/>
  <c r="I426" i="2"/>
  <c r="I425" i="2"/>
  <c r="I429" i="2"/>
  <c r="I421" i="2"/>
  <c r="I428" i="2"/>
  <c r="I422" i="2"/>
  <c r="M133" i="2"/>
  <c r="S92" i="11"/>
  <c r="M19" i="2"/>
  <c r="M447" i="2"/>
  <c r="S93" i="11"/>
  <c r="I343" i="2"/>
  <c r="M316" i="2"/>
  <c r="M20" i="2"/>
  <c r="M244" i="2"/>
  <c r="I347" i="2"/>
  <c r="I344" i="2"/>
  <c r="I348" i="2"/>
  <c r="I354" i="2" s="1"/>
  <c r="M448" i="2"/>
  <c r="M320" i="2"/>
  <c r="M291" i="2"/>
  <c r="S202" i="11"/>
  <c r="M193" i="2"/>
  <c r="S133" i="11"/>
  <c r="M162" i="2"/>
  <c r="S113" i="11"/>
  <c r="M427" i="2"/>
  <c r="S287" i="11"/>
  <c r="M381" i="2"/>
  <c r="S262" i="11"/>
  <c r="M357" i="2"/>
  <c r="S249" i="11"/>
  <c r="M399" i="2"/>
  <c r="S272" i="11"/>
  <c r="M332" i="2"/>
  <c r="S229" i="11"/>
  <c r="M371" i="2"/>
  <c r="S256" i="11"/>
  <c r="M178" i="2"/>
  <c r="S125" i="11"/>
  <c r="M353" i="2"/>
  <c r="S245" i="11"/>
  <c r="M140" i="2"/>
  <c r="S98" i="11"/>
  <c r="M269" i="2"/>
  <c r="S187" i="11"/>
  <c r="M338" i="2"/>
  <c r="S235" i="11"/>
  <c r="M267" i="2"/>
  <c r="S185" i="11"/>
  <c r="M171" i="2"/>
  <c r="S120" i="11"/>
  <c r="M306" i="2"/>
  <c r="S214" i="11"/>
  <c r="M224" i="2"/>
  <c r="S156" i="11"/>
  <c r="M228" i="2"/>
  <c r="S160" i="11"/>
  <c r="M361" i="2"/>
  <c r="S252" i="11"/>
  <c r="M424" i="2"/>
  <c r="S284" i="11"/>
  <c r="M344" i="2"/>
  <c r="S238" i="11"/>
  <c r="M153" i="2"/>
  <c r="S109" i="11"/>
  <c r="M435" i="2"/>
  <c r="S292" i="11"/>
  <c r="M318" i="2"/>
  <c r="S219" i="11"/>
  <c r="M164" i="2"/>
  <c r="S115" i="11"/>
  <c r="M172" i="2"/>
  <c r="S121" i="11"/>
  <c r="M449" i="2"/>
  <c r="S305" i="11"/>
  <c r="M369" i="2"/>
  <c r="S254" i="11"/>
  <c r="M218" i="2"/>
  <c r="S153" i="11"/>
  <c r="M215" i="2"/>
  <c r="S150" i="11"/>
  <c r="M412" i="2"/>
  <c r="S280" i="11"/>
  <c r="M149" i="2"/>
  <c r="S105" i="11"/>
  <c r="M326" i="2"/>
  <c r="S225" i="11"/>
  <c r="M211" i="2"/>
  <c r="S146" i="11"/>
  <c r="M484" i="2"/>
  <c r="S331" i="11"/>
  <c r="M317" i="2"/>
  <c r="S218" i="11"/>
  <c r="M290" i="2"/>
  <c r="S201" i="11"/>
  <c r="M360" i="2"/>
  <c r="S251" i="11"/>
  <c r="M268" i="2"/>
  <c r="S186" i="11"/>
  <c r="M165" i="2"/>
  <c r="S116" i="11"/>
  <c r="M152" i="2"/>
  <c r="S108" i="11"/>
  <c r="M199" i="2"/>
  <c r="S139" i="11"/>
  <c r="M148" i="2"/>
  <c r="S104" i="11"/>
  <c r="M384" i="2"/>
  <c r="S265" i="11"/>
  <c r="M173" i="2"/>
  <c r="S122" i="11"/>
  <c r="S169" i="11"/>
  <c r="M302" i="2"/>
  <c r="S210" i="11"/>
  <c r="M333" i="2"/>
  <c r="S230" i="11"/>
  <c r="M280" i="2"/>
  <c r="S193" i="11"/>
  <c r="M145" i="2"/>
  <c r="S101" i="11"/>
  <c r="S164" i="11"/>
  <c r="M175" i="2"/>
  <c r="S124" i="11"/>
  <c r="M359" i="2"/>
  <c r="S250" i="11"/>
  <c r="S168" i="11"/>
  <c r="M378" i="2"/>
  <c r="S261" i="11"/>
  <c r="M446" i="2"/>
  <c r="S302" i="11"/>
  <c r="M261" i="2"/>
  <c r="S180" i="11"/>
  <c r="M198" i="2"/>
  <c r="S138" i="11"/>
  <c r="M271" i="2"/>
  <c r="S189" i="11"/>
  <c r="M406" i="2"/>
  <c r="S276" i="11"/>
  <c r="M141" i="2"/>
  <c r="S99" i="11"/>
  <c r="M304" i="2"/>
  <c r="S212" i="11"/>
  <c r="M482" i="2"/>
  <c r="S329" i="11"/>
  <c r="M146" i="2"/>
  <c r="S102" i="11"/>
  <c r="M383" i="2"/>
  <c r="S264" i="11"/>
  <c r="M253" i="2"/>
  <c r="S179" i="11"/>
  <c r="M455" i="2"/>
  <c r="S309" i="11"/>
  <c r="M243" i="2"/>
  <c r="S171" i="11"/>
  <c r="M440" i="2"/>
  <c r="S296" i="11"/>
  <c r="M138" i="2"/>
  <c r="S96" i="11"/>
  <c r="M352" i="2"/>
  <c r="S244" i="11"/>
  <c r="M444" i="2"/>
  <c r="S300" i="11"/>
  <c r="M460" i="2"/>
  <c r="S314" i="11"/>
  <c r="M214" i="2"/>
  <c r="S149" i="11"/>
  <c r="M319" i="2"/>
  <c r="S220" i="11"/>
  <c r="M377" i="2"/>
  <c r="S260" i="11"/>
  <c r="M142" i="2"/>
  <c r="S100" i="11"/>
  <c r="S170" i="11"/>
  <c r="M439" i="2"/>
  <c r="S295" i="11"/>
  <c r="M163" i="2"/>
  <c r="S114" i="11"/>
  <c r="M219" i="2"/>
  <c r="S154" i="11"/>
  <c r="M154" i="2"/>
  <c r="S110" i="11"/>
  <c r="M385" i="2"/>
  <c r="S266" i="11"/>
  <c r="M347" i="2"/>
  <c r="S241" i="11"/>
  <c r="M294" i="2"/>
  <c r="S205" i="11"/>
  <c r="M476" i="2"/>
  <c r="S324" i="11"/>
  <c r="M179" i="2"/>
  <c r="S126" i="11"/>
  <c r="M246" i="2"/>
  <c r="S174" i="11"/>
  <c r="M170" i="2"/>
  <c r="S119" i="11"/>
  <c r="M184" i="2"/>
  <c r="S129" i="11"/>
  <c r="M438" i="2"/>
  <c r="S294" i="11"/>
  <c r="M429" i="2"/>
  <c r="S289" i="11"/>
  <c r="M397" i="2"/>
  <c r="S270" i="11"/>
  <c r="M139" i="2"/>
  <c r="S97" i="11"/>
  <c r="M458" i="2"/>
  <c r="S312" i="11"/>
  <c r="M284" i="2"/>
  <c r="S197" i="11"/>
  <c r="M252" i="2"/>
  <c r="S178" i="11"/>
  <c r="M166" i="2"/>
  <c r="S117" i="11"/>
  <c r="M282" i="2"/>
  <c r="S195" i="11"/>
  <c r="M197" i="2"/>
  <c r="S137" i="11"/>
  <c r="M281" i="2"/>
  <c r="S194" i="11"/>
  <c r="M301" i="2"/>
  <c r="S209" i="11"/>
  <c r="M459" i="2"/>
  <c r="S313" i="11"/>
  <c r="S19" i="11"/>
  <c r="M13" i="2"/>
  <c r="S3" i="11"/>
  <c r="M123" i="2"/>
  <c r="S82" i="11"/>
  <c r="M69" i="2"/>
  <c r="S46" i="11"/>
  <c r="M95" i="2"/>
  <c r="S65" i="11"/>
  <c r="M60" i="2"/>
  <c r="S39" i="11"/>
  <c r="M120" i="2"/>
  <c r="S79" i="11"/>
  <c r="S33" i="11"/>
  <c r="M130" i="2"/>
  <c r="S89" i="11"/>
  <c r="S27" i="11"/>
  <c r="M83" i="2"/>
  <c r="S55" i="11"/>
  <c r="S29" i="11"/>
  <c r="S16" i="11"/>
  <c r="M54" i="2"/>
  <c r="S35" i="11"/>
  <c r="M23" i="2"/>
  <c r="S13" i="11"/>
  <c r="M84" i="2"/>
  <c r="S56" i="11"/>
  <c r="S17" i="11"/>
  <c r="S34" i="11"/>
  <c r="M77" i="2"/>
  <c r="S52" i="11"/>
  <c r="M57" i="2"/>
  <c r="S38" i="11"/>
  <c r="M131" i="2"/>
  <c r="S90" i="11"/>
  <c r="M112" i="2"/>
  <c r="S75" i="11"/>
  <c r="S26" i="11"/>
  <c r="M132" i="2"/>
  <c r="S91" i="11"/>
  <c r="M63" i="2"/>
  <c r="S42" i="11"/>
  <c r="S14" i="11"/>
  <c r="M21" i="2"/>
  <c r="S11" i="11"/>
  <c r="M14" i="2"/>
  <c r="S4" i="11"/>
  <c r="M121" i="2"/>
  <c r="S80" i="11"/>
  <c r="M17" i="2"/>
  <c r="S7" i="11"/>
  <c r="M86" i="2"/>
  <c r="S58" i="11"/>
  <c r="M119" i="2"/>
  <c r="S78" i="11"/>
  <c r="M87" i="2"/>
  <c r="S59" i="11"/>
  <c r="M111" i="2"/>
  <c r="S74" i="11"/>
  <c r="M16" i="2"/>
  <c r="S6" i="11"/>
  <c r="M88" i="2"/>
  <c r="S60" i="11"/>
  <c r="M129" i="2"/>
  <c r="S88" i="11"/>
  <c r="S25" i="11"/>
  <c r="S24" i="11"/>
  <c r="M128" i="2"/>
  <c r="S87" i="11"/>
  <c r="M99" i="2"/>
  <c r="S67" i="11"/>
  <c r="M15" i="2"/>
  <c r="S5" i="11"/>
  <c r="S30" i="11"/>
  <c r="M76" i="2"/>
  <c r="S51" i="11"/>
  <c r="M18" i="2"/>
  <c r="S8" i="11"/>
  <c r="S22" i="11"/>
  <c r="M75" i="2"/>
  <c r="S50" i="11"/>
  <c r="S20" i="11"/>
  <c r="M136" i="2"/>
  <c r="S94" i="11"/>
  <c r="M122" i="2"/>
  <c r="S81" i="11"/>
  <c r="M74" i="2"/>
  <c r="S49" i="11"/>
  <c r="M64" i="2"/>
  <c r="S43" i="11"/>
  <c r="S23" i="11"/>
  <c r="S15" i="11"/>
  <c r="S31" i="11"/>
  <c r="M92" i="2"/>
  <c r="S62" i="11"/>
  <c r="M124" i="2"/>
  <c r="S83" i="11"/>
  <c r="M125" i="2"/>
  <c r="S145" i="11"/>
  <c r="M22" i="2"/>
  <c r="I427" i="2"/>
  <c r="M488" i="2"/>
  <c r="M150" i="2"/>
  <c r="M233" i="2"/>
  <c r="I252" i="2"/>
  <c r="I270" i="2"/>
  <c r="I249" i="2"/>
  <c r="I264" i="2"/>
  <c r="I261" i="2"/>
  <c r="M411" i="2"/>
  <c r="I251" i="2"/>
  <c r="I266" i="2"/>
  <c r="I250" i="2"/>
  <c r="I269" i="2"/>
  <c r="I267" i="2"/>
  <c r="I271" i="2"/>
  <c r="I268" i="2"/>
  <c r="M192" i="2"/>
  <c r="M426" i="2"/>
  <c r="M471" i="2"/>
  <c r="M213" i="2"/>
  <c r="M102" i="2"/>
  <c r="M486" i="2"/>
  <c r="M336" i="2"/>
  <c r="M428" i="2"/>
  <c r="M263" i="2"/>
  <c r="M469" i="2"/>
  <c r="M305" i="2"/>
  <c r="I160" i="2"/>
  <c r="I161" i="2"/>
  <c r="I167" i="2"/>
  <c r="I164" i="2"/>
  <c r="I166" i="2"/>
  <c r="M98" i="2"/>
  <c r="M79" i="2"/>
  <c r="M343" i="2"/>
  <c r="M481" i="2"/>
  <c r="S2" i="11"/>
  <c r="M327" i="2"/>
  <c r="M194" i="2"/>
  <c r="M370" i="2"/>
  <c r="M478" i="2"/>
  <c r="M113" i="2"/>
  <c r="M285" i="2"/>
  <c r="M167" i="2"/>
  <c r="M264" i="2"/>
  <c r="M283" i="2"/>
  <c r="M472" i="2"/>
  <c r="M232" i="2"/>
  <c r="M212" i="2"/>
  <c r="M137" i="2"/>
  <c r="M223" i="2"/>
  <c r="M421" i="2"/>
  <c r="M231" i="2"/>
  <c r="M292" i="2"/>
  <c r="M386" i="2"/>
  <c r="M108" i="2"/>
  <c r="M202" i="2"/>
  <c r="M331" i="2"/>
  <c r="M85" i="2"/>
  <c r="M441" i="2"/>
  <c r="M275" i="2"/>
  <c r="M185" i="2"/>
  <c r="M93" i="2"/>
  <c r="M270" i="2"/>
  <c r="M188" i="2"/>
  <c r="M372" i="2"/>
  <c r="M249" i="2"/>
  <c r="M70" i="2"/>
  <c r="M479" i="2"/>
  <c r="M324" i="2"/>
  <c r="S222" i="11"/>
  <c r="M225" i="2"/>
  <c r="M330" i="2"/>
  <c r="S227" i="11"/>
  <c r="M65" i="2"/>
  <c r="M295" i="2"/>
  <c r="M450" i="2"/>
  <c r="I75" i="2"/>
  <c r="I77" i="2"/>
  <c r="I74" i="2"/>
  <c r="I76" i="2"/>
  <c r="I79" i="2"/>
  <c r="I78" i="2"/>
  <c r="M293" i="2"/>
  <c r="M110" i="2"/>
  <c r="M351" i="2"/>
  <c r="S243" i="11"/>
  <c r="M147" i="2"/>
  <c r="M403" i="2"/>
  <c r="M342" i="2"/>
  <c r="M245" i="2"/>
  <c r="M62" i="2"/>
  <c r="M303" i="2"/>
  <c r="M100" i="2"/>
  <c r="M354" i="2"/>
  <c r="M410" i="2"/>
  <c r="M470" i="2"/>
  <c r="M398" i="2"/>
  <c r="M200" i="2"/>
  <c r="M457" i="2"/>
  <c r="M55" i="2"/>
  <c r="M467" i="2"/>
  <c r="M423" i="2"/>
  <c r="M356" i="2"/>
  <c r="M315" i="2"/>
  <c r="M266" i="2"/>
  <c r="M217" i="2"/>
  <c r="M91" i="2"/>
  <c r="M483" i="2"/>
  <c r="M442" i="2"/>
  <c r="M387" i="2"/>
  <c r="M334" i="2"/>
  <c r="M288" i="2"/>
  <c r="S199" i="11"/>
  <c r="M195" i="2"/>
  <c r="M126" i="2"/>
  <c r="M161" i="2"/>
  <c r="M151" i="2"/>
  <c r="M477" i="2"/>
  <c r="M436" i="2"/>
  <c r="M382" i="2"/>
  <c r="M452" i="2"/>
  <c r="M405" i="2"/>
  <c r="M346" i="2"/>
  <c r="M300" i="2"/>
  <c r="M251" i="2"/>
  <c r="M204" i="2"/>
  <c r="M78" i="2"/>
  <c r="M473" i="2"/>
  <c r="M433" i="2"/>
  <c r="M375" i="2"/>
  <c r="M276" i="2"/>
  <c r="M226" i="2"/>
  <c r="M71" i="2"/>
  <c r="M468" i="2"/>
  <c r="M425" i="2"/>
  <c r="M368" i="2"/>
  <c r="M485" i="2"/>
  <c r="M443" i="2"/>
  <c r="M335" i="2"/>
  <c r="M289" i="2"/>
  <c r="M196" i="2"/>
  <c r="M66" i="2"/>
  <c r="M466" i="2"/>
  <c r="M422" i="2"/>
  <c r="M355" i="2"/>
  <c r="M314" i="2"/>
  <c r="S215" i="11"/>
  <c r="M265" i="2"/>
  <c r="M216" i="2"/>
  <c r="M160" i="2"/>
  <c r="M127" i="2"/>
  <c r="M109" i="2"/>
  <c r="M61" i="2"/>
  <c r="M456" i="2"/>
  <c r="M407" i="2"/>
  <c r="M348" i="2"/>
  <c r="M475" i="2"/>
  <c r="M434" i="2"/>
  <c r="M376" i="2"/>
  <c r="M325" i="2"/>
  <c r="M279" i="2"/>
  <c r="S192" i="11"/>
  <c r="M227" i="2"/>
  <c r="M183" i="2"/>
  <c r="M101" i="2"/>
  <c r="M56" i="2"/>
  <c r="M451" i="2"/>
  <c r="M404" i="2"/>
  <c r="M345" i="2"/>
  <c r="M299" i="2"/>
  <c r="S207" i="11"/>
  <c r="M250" i="2"/>
  <c r="M203" i="2"/>
  <c r="M174" i="2"/>
  <c r="M94" i="2"/>
  <c r="M487" i="2"/>
  <c r="M445" i="2"/>
  <c r="M396" i="2"/>
  <c r="M337" i="2"/>
  <c r="I359" i="2" l="1"/>
  <c r="I357" i="2"/>
  <c r="I351" i="2"/>
  <c r="I356" i="2"/>
  <c r="I361" i="2"/>
  <c r="I352" i="2"/>
  <c r="I353" i="2"/>
  <c r="I355" i="2"/>
  <c r="I360" i="2"/>
  <c r="I172" i="2"/>
  <c r="I170" i="2"/>
  <c r="I174" i="2"/>
  <c r="I173" i="2"/>
  <c r="I175" i="2"/>
  <c r="I171" i="2"/>
  <c r="I179" i="2" l="1"/>
  <c r="I180" i="2"/>
  <c r="I178" i="2"/>
  <c r="I186" i="2" l="1"/>
  <c r="I187" i="2"/>
  <c r="I188" i="2"/>
  <c r="I183" i="2"/>
  <c r="I185" i="2"/>
  <c r="I184"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<sst xmlns="http://schemas.openxmlformats.org/spreadsheetml/2006/main" count="3060" uniqueCount="720">
  <si>
    <t>SISTEMA DE GESTIÓN DE CALIDAD</t>
  </si>
  <si>
    <t>Código: F-140-1</t>
  </si>
  <si>
    <t xml:space="preserve">INFORME DE INSPECCIÓN TÉCNICA DE EQUIPOS Y VEHÍCULOS QUE INGRESAN AL LADO AÉREO </t>
  </si>
  <si>
    <t>Versión: 4</t>
  </si>
  <si>
    <t>Página: 1 de 12</t>
  </si>
  <si>
    <t>Número de equipo:</t>
  </si>
  <si>
    <t>Tipo de equipo:</t>
  </si>
  <si>
    <t>Categoría:</t>
  </si>
  <si>
    <t>Número de Inspección:</t>
  </si>
  <si>
    <t>Aire acondicionado</t>
  </si>
  <si>
    <t>Marca:</t>
  </si>
  <si>
    <t>Modelo:</t>
  </si>
  <si>
    <t>Año Modelo:</t>
  </si>
  <si>
    <t>Antigüedad:</t>
  </si>
  <si>
    <t>Empresa GSE propietaria del equipo:</t>
  </si>
  <si>
    <t>Desconocida</t>
  </si>
  <si>
    <t>Desconocido</t>
  </si>
  <si>
    <t>Fecha de la inspección:</t>
  </si>
  <si>
    <t>Motivo de la inspección:</t>
  </si>
  <si>
    <t>Fecha máxima para la reinspección:</t>
  </si>
  <si>
    <t>Número de inspección anterior:</t>
  </si>
  <si>
    <t>Fecha en que se genera el Informe:</t>
  </si>
  <si>
    <t>INSPECCION ANUAL</t>
  </si>
  <si>
    <t>N/A</t>
  </si>
  <si>
    <t>IDENTIFICACION Y SEÑALIZACIÓN</t>
  </si>
  <si>
    <t>Interpretación de defectos</t>
  </si>
  <si>
    <t>Lista de defectos</t>
  </si>
  <si>
    <t>Código</t>
  </si>
  <si>
    <t>Subcódigo</t>
  </si>
  <si>
    <t>Índice</t>
  </si>
  <si>
    <t>Gravedad</t>
  </si>
  <si>
    <t>Condición</t>
  </si>
  <si>
    <t>Observaciones</t>
  </si>
  <si>
    <t>a</t>
  </si>
  <si>
    <t>Número de Marchamo Aeris registrado no coincide con el que porta</t>
  </si>
  <si>
    <t>1 IDENTIFICACION</t>
  </si>
  <si>
    <t>b</t>
  </si>
  <si>
    <t>Número de identificación no coincide con registros de AERIS o esta duplicado con otro equipo del mismo tipo</t>
  </si>
  <si>
    <t>c</t>
  </si>
  <si>
    <t xml:space="preserve">Inexistencia de alguna de las señalización obligatorias como los logotipo de la compañía, bandera a cuadros o numero de identificación.  </t>
  </si>
  <si>
    <t>d</t>
  </si>
  <si>
    <t xml:space="preserve">Defectos del estado de alguno de los logotipos de la compañía, banderas a cuadros o números de identificación que afecta o impida su visibilidad     </t>
  </si>
  <si>
    <t>e</t>
  </si>
  <si>
    <t xml:space="preserve">Defectos del estado de alguno de los logotipos de la compañía, banderas a cuadros o números de identificación que no afecte o impida su visibilidad     </t>
  </si>
  <si>
    <t>f</t>
  </si>
  <si>
    <t>Banderas a cuadros, logotipos o números de identificación con dimensiones diferentes a 30 x 30 cm</t>
  </si>
  <si>
    <t>g</t>
  </si>
  <si>
    <t xml:space="preserve">Banderas a cuadros, logotipos o números de identificación con dimensiones inferior a 30 x 30 cm (cuando es el máximo tamaño que permite la estructura del equipo) </t>
  </si>
  <si>
    <t>h</t>
  </si>
  <si>
    <t>Bandera de cuadros de color o diseño no reglamentario</t>
  </si>
  <si>
    <t>i</t>
  </si>
  <si>
    <t>Inexistencia o deterioro de cinta reflectiva o cantidad insuficiente para demarcar el tipo de equipo</t>
  </si>
  <si>
    <t>j</t>
  </si>
  <si>
    <t xml:space="preserve">Ilegibilidad o deterioro avanzado del estado del marchamo Aeris </t>
  </si>
  <si>
    <t>k</t>
  </si>
  <si>
    <t xml:space="preserve">Defectos leves de estado en el marchamo Aeris     </t>
  </si>
  <si>
    <t>l</t>
  </si>
  <si>
    <t>Ubicación de la pegatina Derecho de circulación, Revisión Técnica Vehicular o Matricula no permite su visibilidad o no esta colocado dentro de la cabina de conducción</t>
  </si>
  <si>
    <t>m</t>
  </si>
  <si>
    <t>Pegatina Derecho de circulación, Revisión Técnica Vehicular o Matrícula vencida o inexistente (vehículos con placas que le permiten circular en vías públicas)</t>
  </si>
  <si>
    <t>CARROCERIA Y CHASIS</t>
  </si>
  <si>
    <t>Generalidades de estructura, remolque, Interfaz de enganche, calzas y extintor</t>
  </si>
  <si>
    <t>Defectos de estado en la carrocería, estructura, timón o chasis que no afecten la seguridad</t>
  </si>
  <si>
    <t>2 CARROCERIA Y CHASIS</t>
  </si>
  <si>
    <t>2.1 Generalidades de estructura, remolque, Interfaz de enganche, calzas y extintor</t>
  </si>
  <si>
    <t>Defectos de estado en la carrocería, estructura, timón o chasis que entrañen peligro</t>
  </si>
  <si>
    <t>Defectos de estado en los sujeciones de la carrocería, cajón o estructura general al chasis o base de la estructura</t>
  </si>
  <si>
    <t>Presencia de corrosión avanzada o estado deteriorado avanzado de la pintura de la carrocería o estructura en general</t>
  </si>
  <si>
    <t>Presencia de óxido o estado deteriorado leve de la pintura de la carrocería o estructura en general</t>
  </si>
  <si>
    <t>Interfaz de enganche diferente al "E" o el conocido como "Pico de Lora"</t>
  </si>
  <si>
    <t>Interfaz de enganche no cumple con medidas mínimas, fallas de sujeción, defecto de estado de la estructura y/o componentes</t>
  </si>
  <si>
    <t>Pasador vertical del enganche (pegadero) no están sujetas al vehículo con cadena o similar</t>
  </si>
  <si>
    <t>Sistema de seguridad anti desprendimiento del pasador del pegadero inexistes (si este es original de fabricación)</t>
  </si>
  <si>
    <t>Estructura y/o componentes del enganche (pegadero) presenta oxidación</t>
  </si>
  <si>
    <t>Ausencia, mal sujeción o deterioro avanzado del parachoques o dispositivo similar</t>
  </si>
  <si>
    <t>Deterioro leve de hules protectores (topes)</t>
  </si>
  <si>
    <t>Ausencia o deterioro avanzado de hules protectores (topes)</t>
  </si>
  <si>
    <t>n</t>
  </si>
  <si>
    <t>Existencia de puntas salientes o filos cortantes, elementos y accesorios mal sujetos con peligro de desprendimiento (FOD)</t>
  </si>
  <si>
    <t>o</t>
  </si>
  <si>
    <t>Calzas de hule inexistentes, defectos de sujeción al chasis o estructura, defectos de estado o no es de hule</t>
  </si>
  <si>
    <t>p</t>
  </si>
  <si>
    <t>Calza de hule no cumple con las características reguladas para el tipo de equipo</t>
  </si>
  <si>
    <t>q</t>
  </si>
  <si>
    <t>Extintor inexistente, vencido o alguno de sus componentes defectuoso</t>
  </si>
  <si>
    <t>r</t>
  </si>
  <si>
    <t>Etiqueta de información del extintor inexistente o ilegible o alterada</t>
  </si>
  <si>
    <t>s</t>
  </si>
  <si>
    <t>Tamaño y/o tipo de fuego del extintor no corresponde al del equipo</t>
  </si>
  <si>
    <t>t</t>
  </si>
  <si>
    <t>Defecto de sujeción del extintor</t>
  </si>
  <si>
    <t>Página: 2 de 12</t>
  </si>
  <si>
    <t>Puertas y Tapa de Motor</t>
  </si>
  <si>
    <t>Defectos de accionamiento en puerta en el acceso al vehículo</t>
  </si>
  <si>
    <t>2.2 Puertas y Tapa de Motor</t>
  </si>
  <si>
    <t>Defectos de accionamiento en puerta en la salida del vehículo</t>
  </si>
  <si>
    <t>Bisagras defectuosas en puertas y compartimentos</t>
  </si>
  <si>
    <t xml:space="preserve">Puertas y/o tapa de motor con riesgo de desprendimiento y/o apertura repentina </t>
  </si>
  <si>
    <t>Parabrisas y ventanas</t>
  </si>
  <si>
    <t>Parabrisas delantero inexistente (si el equipo cuenta con este de fabricación)</t>
  </si>
  <si>
    <t>2.3 Parabrisas y ventanas</t>
  </si>
  <si>
    <t>Accionamiento de ventanas defectuoso</t>
  </si>
  <si>
    <t>Existencia de lámina adhesiva anti solar, polarizado, sticker, adhesivos o similares en el parabrisas delantero.</t>
  </si>
  <si>
    <t>Existencia de lámina adhesiva anti solar, ,adhesivos o similares en ventanillas y/o parabrisas trasero</t>
  </si>
  <si>
    <t>Fisuras o impactos con radio mayor a 5 cm pero menor a 15 cm en el parabrisas delantero, fuera del campo de visión del conductor.</t>
  </si>
  <si>
    <t>Fisuras o impactos con radio mayor a 5 cm en el parabrisas delantero, dentro del campo de visión del conductor.</t>
  </si>
  <si>
    <t>Fisura o impactos con radio mayor a 5 cm en las ventanillas o parabrisas trasero.</t>
  </si>
  <si>
    <t>Limpiaparabrisas</t>
  </si>
  <si>
    <t xml:space="preserve">Inexistencia de los limpiaparabrisas (escobillas) </t>
  </si>
  <si>
    <t>2.4 Limpiaparabrisas</t>
  </si>
  <si>
    <t xml:space="preserve">Mal funcionamiento del limpiaparabrisas (escobillas) </t>
  </si>
  <si>
    <t xml:space="preserve">Mal estado de los limpiaparabrisas (escobillas) </t>
  </si>
  <si>
    <t>Retrovisores exteriores</t>
  </si>
  <si>
    <t>Inexistencia de retrovisores (izquierdo o derecho), cuando es obligatorio.</t>
  </si>
  <si>
    <t>2.5 Retrovisores exteriores</t>
  </si>
  <si>
    <t>Inexistencia de retrovisor derecho en vehículos, cuando no es obligatorio.</t>
  </si>
  <si>
    <t>Deterioro de las superficies que no afecten la retro visión.</t>
  </si>
  <si>
    <t>Deterioro excesivo de la superficie que impidan la retro visión.</t>
  </si>
  <si>
    <t>Fijación defectuosa.</t>
  </si>
  <si>
    <t>Mal estado de la estructura o fijación defectuosa con riesgo de desprendimiento.</t>
  </si>
  <si>
    <t>ACONDICIONAMIENTO INTERIOR</t>
  </si>
  <si>
    <t>3.1</t>
  </si>
  <si>
    <t>Asientos y sus anclajes</t>
  </si>
  <si>
    <t>Asiento con deterioro</t>
  </si>
  <si>
    <t>3 ACONDICIONAMIENTO INTERIOR</t>
  </si>
  <si>
    <t>3.1 Asientos y sus anclajes</t>
  </si>
  <si>
    <t>Asiento muy deteriorado.</t>
  </si>
  <si>
    <t>Fijación defectuosa con riesgo de desprendimiento.</t>
  </si>
  <si>
    <t>Capacidad de ocupantes distinta a la espesificada por el fabricante</t>
  </si>
  <si>
    <t>Mecanismos de ajuste que no permiten la fijación (según aplique).</t>
  </si>
  <si>
    <t>3.2</t>
  </si>
  <si>
    <t>Cinturones de seguridad y sus anclajes</t>
  </si>
  <si>
    <t>Inexistencia de algún cinturón</t>
  </si>
  <si>
    <t>3.2 Cinturones de seguridad y sus anclajes</t>
  </si>
  <si>
    <t>Defectos de estado en las bandas de cinturones</t>
  </si>
  <si>
    <t>Defectos de estado de los anclajes y trancas</t>
  </si>
  <si>
    <t>Defectos de estado en las bandas con peligro de rotura</t>
  </si>
  <si>
    <t>Defectos de estado en el sistema de tranca de los aclajes no funciona correctamente</t>
  </si>
  <si>
    <t>3.3</t>
  </si>
  <si>
    <t>Indicador de Velocidad y/o Horómetro</t>
  </si>
  <si>
    <t>Inexistencia del velocímetro (si el equipo cuenta con este de fabricación)</t>
  </si>
  <si>
    <t>3.3 Indicador de Velocidad y Horómetro</t>
  </si>
  <si>
    <t>Defectos de estado de los componentes que no afecten su funcionamiento</t>
  </si>
  <si>
    <t>Defectos de estado de los componentes que afecten su funcionamiento</t>
  </si>
  <si>
    <t>Lectura de horómetro igual o no coincide con respecto a la registrada en la inspección anterior</t>
  </si>
  <si>
    <t>Ilegibilidad o inexistencia del horómetro (si el equipo cuenta con este de fabricación)</t>
  </si>
  <si>
    <t>Página: 3 de 12</t>
  </si>
  <si>
    <t>Cabina interna o habitáculo,  panel de control, instrumentos, luces o relojes indicadores</t>
  </si>
  <si>
    <t>Defectos de estado, filos cortantes o corrosión de paredes, techo, piso que pongan en riesgo los ocupantes o la carga</t>
  </si>
  <si>
    <t>3.4 Cabina interna o habitáculo,  panel de control, instrumentos, luces o relojes indicadores</t>
  </si>
  <si>
    <t>Defectos de estado o corrosión de paredes, techo, piso que no pongan en riesgo los ocupantes o la carga</t>
  </si>
  <si>
    <t>Cables eléctricos con cortes expuestos, empates inadecuados u otra condición que represente peligro de un posible corto circuito</t>
  </si>
  <si>
    <t>Cables eléctricos mal sujetos</t>
  </si>
  <si>
    <t>Objeto(s) dentro de la cabina o habitáculo sin sujetar que puede(n) convertirse en proyectil(es) o FOD</t>
  </si>
  <si>
    <t>Panel de control, palancas de mando, instrumentos, luces o relojes indicadores en mal estado, ilegibles o no cumplen su función</t>
  </si>
  <si>
    <t>Panel de control, palancas de mando, instrumentos, luces o relojes indicadores en mal estado que no afectan su lectura o función</t>
  </si>
  <si>
    <t>No funciona o no existe el claxon (pito o bocina)</t>
  </si>
  <si>
    <t>4 ALUMBRADO Y SEÑALIZACION</t>
  </si>
  <si>
    <t>4.1 Luces bajas (bajo alcance) y luces altas (largo alcance)</t>
  </si>
  <si>
    <t>ALUMBRADO Y SEÑALIZACION</t>
  </si>
  <si>
    <t>4.1</t>
  </si>
  <si>
    <t>Luces bajas (bajo alcance) y luces altas (largo alcance)</t>
  </si>
  <si>
    <t>No funciona la luz baja o luz alta</t>
  </si>
  <si>
    <t>No funciona la luz alta o inexistente (si es original de fábrica)</t>
  </si>
  <si>
    <t>Defectuosa conmutación alta/baja.</t>
  </si>
  <si>
    <t>No funciona el testigo de la luz alta.</t>
  </si>
  <si>
    <t>No reúne condiciones para comprobar la orientación del haz luminoso de la luz baja.</t>
  </si>
  <si>
    <t>Orientación defectuosa del haz luminoso (deslumbrante) de las luces bajas.</t>
  </si>
  <si>
    <t>No reúne condiciones para comprobar la orientación del haz luminoso de la luz alta.</t>
  </si>
  <si>
    <t>Orientación defectuosa del haz luminoso de las luces altas.</t>
  </si>
  <si>
    <t>Ubicación no reglamentaria de los dispositivos de alguna luz.</t>
  </si>
  <si>
    <t>Estado deteriorado de algún lente del dispositivo.</t>
  </si>
  <si>
    <t>Existe riesgo de desprendimiento de algún dispositivo.</t>
  </si>
  <si>
    <t>Inexistencia de luces principales</t>
  </si>
  <si>
    <t>Diferencias de color entre las luces bajas.</t>
  </si>
  <si>
    <t>Cableado eléctrico presentan sus forros con cortes expuestos, roces con peligro de corte, mal sujetos, mal empatados u otra condición que represente un peligro de corto circuito</t>
  </si>
  <si>
    <t>Defecto de estado del interruptor de encendido de las luces</t>
  </si>
  <si>
    <t>4.2</t>
  </si>
  <si>
    <t>Luces y alarma de marcha atrás</t>
  </si>
  <si>
    <t>No funciona alguna de las luces (cuando tiene dos o más)</t>
  </si>
  <si>
    <t>4.2 Luz de marcha atrás</t>
  </si>
  <si>
    <t>No funciona ninguna o inexistentes las luces de reversa.</t>
  </si>
  <si>
    <t>Estado de los lentes del dispositivo defectuoso.</t>
  </si>
  <si>
    <t>Color de la luz emitida no reglamentario.</t>
  </si>
  <si>
    <t>Dispositivo de alarma sonora o avisador acústico no funciona o inexistente</t>
  </si>
  <si>
    <t>El sonido emitido no es continuo y/o uniforme o esta por debajo de los 90dB</t>
  </si>
  <si>
    <t>4.3</t>
  </si>
  <si>
    <t>Luces indicadoras de dirección</t>
  </si>
  <si>
    <t>Número de luces inferior al reglamentario.</t>
  </si>
  <si>
    <t>4.3 Luces indicadoras de dirección</t>
  </si>
  <si>
    <t>No funciona alguna luz.</t>
  </si>
  <si>
    <t>No funciona ninguna luz en la parte delantera o trasera.</t>
  </si>
  <si>
    <t>No funciona ninguna luz en el lado derecho o izquierdo.</t>
  </si>
  <si>
    <t>Frecuencia de pulsación se asemeja la luz fija o a luz apagada.</t>
  </si>
  <si>
    <t>Estado de los lentes de dispositivo defectuoso.</t>
  </si>
  <si>
    <t>Color no reglamentario de la luz.</t>
  </si>
  <si>
    <t>Estado defectuoso de la palanca conmutadora que no afecta su funcionamiento</t>
  </si>
  <si>
    <t>Estado defectuoso de la palanca conmutadora que afecta su funcionamiento</t>
  </si>
  <si>
    <t>Página: 4 de 12</t>
  </si>
  <si>
    <t>4.4</t>
  </si>
  <si>
    <t>Luces de freno</t>
  </si>
  <si>
    <t>4.4 Luces de freno</t>
  </si>
  <si>
    <t>No funciona ninguna luz.</t>
  </si>
  <si>
    <t>Ubicación no reglamentaria de alguna luz.</t>
  </si>
  <si>
    <t>Estado de dispositivo defectuoso.</t>
  </si>
  <si>
    <t>Intensidad no es superior a la de las luces de posición.</t>
  </si>
  <si>
    <t>Color no reglamentario de la luz (lente falta una parte o inexistente).</t>
  </si>
  <si>
    <t>Número de dispositivos de luces superior o inferior a lo legislado.</t>
  </si>
  <si>
    <t>4.5</t>
  </si>
  <si>
    <t>Luces de posición</t>
  </si>
  <si>
    <t>4.5 Luces de posición</t>
  </si>
  <si>
    <t>Luces especiales</t>
  </si>
  <si>
    <t>Mal funcionamiento, inexistencia o color inadecuado de las luces de búsqueda o halógenos</t>
  </si>
  <si>
    <t>4.6 Luces especiales</t>
  </si>
  <si>
    <t>Mal funcionamiento o inexistencia de las luces de gradas de abordaje (autobuses, escaleras y loaders)</t>
  </si>
  <si>
    <t>Mal funcionamiento o inexistencia de las luces de cabina y/o habitáculo de transporte de pasajeros o carga</t>
  </si>
  <si>
    <t>Faro giratorio (beacon)</t>
  </si>
  <si>
    <t>Inexistencia.</t>
  </si>
  <si>
    <t>4.7 Faro giratorio (beacon)</t>
  </si>
  <si>
    <t>Ubicación no reglamentaria del faro (en la parte más alta del equipo o vehículo, o esta obstruida parcial o totalmente</t>
  </si>
  <si>
    <t>Faro giratorio de color no reglamentario.</t>
  </si>
  <si>
    <t>Estado de dispositivo defectuoso o mal sujetos</t>
  </si>
  <si>
    <t>Nivel de lúmenes inferior o superior al reglamentado</t>
  </si>
  <si>
    <t>Numero de destellos superior o inferior a los reglamentados</t>
  </si>
  <si>
    <t>EMISIONES DE GASES</t>
  </si>
  <si>
    <t>5.1</t>
  </si>
  <si>
    <t>Vehículos con motor de encendido por chispa</t>
  </si>
  <si>
    <t>Condiciones del vehículo inadecuadas para la inspección  por perforaciones en el escape</t>
  </si>
  <si>
    <t>5 EMISION DE CONTAMINANTES</t>
  </si>
  <si>
    <t>5.1 Vehículos con motor de encendido por chispa</t>
  </si>
  <si>
    <t>¡</t>
  </si>
  <si>
    <t>Condiciones del vehículo inadecuadas para la inspección por ausencia del catalizador, según aplique</t>
  </si>
  <si>
    <t>Condiciones del vehículo inadecuadas para la inspección por ausencia de tapón de combustible</t>
  </si>
  <si>
    <t>Condiciones del vehículo inadecuadas para la inspección por manipulación del sistema que pueda afectar el resultado de la prueba</t>
  </si>
  <si>
    <t>El vehículo presenta emisiones con concentración de monóxido de carbono (CO) superior a lo permitido</t>
  </si>
  <si>
    <t>El vehículo presenta emisiones con concentración de hidrocarburos (HC) superior a lo permitido</t>
  </si>
  <si>
    <t>Condiciones del vehículo inadecuadas para la inspección por dispositivos desinstalados o ausentes del sistema de emisiones</t>
  </si>
  <si>
    <t>Condiciones del vehículo inadecuadas para la inspección por presencia ruidos anormales en el motor u otro componente del sistema de emisiones</t>
  </si>
  <si>
    <t xml:space="preserve">Condiciones del vehículo inadecuadas para la inspección por tener el indicador de presión de aceite encendido </t>
  </si>
  <si>
    <t>El vehículo presenta emisiones con concentración de dióxido de carbono (CO2) inferior a lo permitido</t>
  </si>
  <si>
    <t>SCECC inexistente o incompleto en el vehículo (si aplica)</t>
  </si>
  <si>
    <t>Presencia de humos en el escape en régimen de aceleración (no corta)</t>
  </si>
  <si>
    <t>Condiciones del vehículo inadecuadas para la inspección por tener el nivel de aceite sobre el máximo o bajo el mínimo de la faja de operación de la varilla de medición</t>
  </si>
  <si>
    <t>Página: 5 de 12</t>
  </si>
  <si>
    <t>5.2</t>
  </si>
  <si>
    <t>Vehículos con motor de encendido por compresión</t>
  </si>
  <si>
    <t xml:space="preserve">Condiciones del vehículo inadecuadas para la inspección por perforaciones en el escape </t>
  </si>
  <si>
    <t>5.2 Vehículos con motor de encendido por compresión</t>
  </si>
  <si>
    <t>Condiciones del vehículo inadecuadas para la inspección por fugas de aceite</t>
  </si>
  <si>
    <t>Condiciones del vehículo inadecuadas para la inspección por falta conexión del respiradero del cárter</t>
  </si>
  <si>
    <t>Condiciones del vehículo inadecuadas para la inspección por existencia de topes de acelerador</t>
  </si>
  <si>
    <t>Condiciones del vehículo inadecuadas para la inspección por rango de temperatura del motor por encima o por debajo de temperatura normal de funcionamiento</t>
  </si>
  <si>
    <t>Desinstalación de sellos de seguridad para el control de caudal y/o revoluciones en la bomba de inyección, cuando aplica.</t>
  </si>
  <si>
    <t>El vehículo presenta emisiones con opacidad de los humos superior a lo permitido.</t>
  </si>
  <si>
    <t>FRENOS</t>
  </si>
  <si>
    <t>6.1</t>
  </si>
  <si>
    <t>Freno de servicio</t>
  </si>
  <si>
    <t>Progresión no gradual del freno (agarre)</t>
  </si>
  <si>
    <t>6 FRENOS</t>
  </si>
  <si>
    <t>6.1 Freno de servicio</t>
  </si>
  <si>
    <t xml:space="preserve">Existencia de fuerzas de frenado en ausencia de acción sobre el mando del freno </t>
  </si>
  <si>
    <t>Desequilibrio de las fuerzas de frenado entre las ruedas de un mismo eje, superior al 20% e inferior al 35%</t>
  </si>
  <si>
    <t>Desequilibrio de las fuerzas de frenado entre las ruedas de un mismo eje, superior al 35%</t>
  </si>
  <si>
    <t>Eficacia de frenado inferior al mínimo permitido</t>
  </si>
  <si>
    <t>Inexistencia del freno de servicio o de alguno de sus componentes</t>
  </si>
  <si>
    <t>6.2</t>
  </si>
  <si>
    <t>Freno de estacionamiento</t>
  </si>
  <si>
    <t xml:space="preserve">Eficacia inferior al 18% y mayor o igual al 16 % </t>
  </si>
  <si>
    <t>6.2 Freno de estacionamiento</t>
  </si>
  <si>
    <t xml:space="preserve">Eficacia inferior al 16% </t>
  </si>
  <si>
    <t>En caso de entrampe, no bloquea las ruedas por completo</t>
  </si>
  <si>
    <t xml:space="preserve">Sujeción insuficiente del trinquete del freno de estacionamiento </t>
  </si>
  <si>
    <t xml:space="preserve">Recorrido excesivo de la palanca </t>
  </si>
  <si>
    <t>Ausencia del sistema de freno de estacionamiento o de alguno de sus componentes</t>
  </si>
  <si>
    <t xml:space="preserve">Deterioro en los mecanismos de acción que no afecten su funcionamiento </t>
  </si>
  <si>
    <t>Deterioro en los mecanismos de acción (palanca deteriorada o deformada, oxidada o existencia de elementos punzocortantes)</t>
  </si>
  <si>
    <t>Sistema de bloqueo de las ruedas no cumple su función, no hace contacto con una o mas ruedas (en equipos de arrastre)</t>
  </si>
  <si>
    <t>El sistema de cableado o varilla accionador presenta desajuste, deformaciones, alteraciones u otra condición que afecte el buen funcionamiento (en equipos de arrastre)</t>
  </si>
  <si>
    <t>6.3</t>
  </si>
  <si>
    <t>Pedal de Freno</t>
  </si>
  <si>
    <t>Carrera del pedal excesiva o muy corta</t>
  </si>
  <si>
    <t>6.3 Pedal de Freno</t>
  </si>
  <si>
    <t>Holgura excesiva del pedal</t>
  </si>
  <si>
    <t xml:space="preserve">Retorno inadecuado del pedal </t>
  </si>
  <si>
    <t>Revestimiento antideslizante del pedal despegado, muy desgastado o ausente, cuando aplica</t>
  </si>
  <si>
    <t>6.4</t>
  </si>
  <si>
    <t>Servofreno y bomba principal</t>
  </si>
  <si>
    <t xml:space="preserve">Servofreno defectuoso, sin vacío o inexistente </t>
  </si>
  <si>
    <t>6.4 Servofreno y bomba principal</t>
  </si>
  <si>
    <t xml:space="preserve">Bomba principal defectuosa, mal sujeta o con pérdidas </t>
  </si>
  <si>
    <t>Nivel de líquido de frenos en depósito sobre el máximo o bajo el mínimo de la faja de operación (marcas de nivel)</t>
  </si>
  <si>
    <t xml:space="preserve">Ausencia de la tapa del depósito de la bomba principal </t>
  </si>
  <si>
    <t>Bomba principal con daños o correcciones leves.</t>
  </si>
  <si>
    <t>Recipiente de líquido mal sujeto, deteriorado u otra condición que ponga en riesgo por derrame</t>
  </si>
  <si>
    <t>Recipiente presenta perdidas de líquido de freno</t>
  </si>
  <si>
    <t>Página: 6 de 12</t>
  </si>
  <si>
    <t>6.5</t>
  </si>
  <si>
    <t>Mangueras, tubos, fibras, cables, válvulas, acumuladores (pulmones), depósitos de aire y cualquier otro componentes del Sistema de Frenos</t>
  </si>
  <si>
    <t>El recubrimiento exterior de una o más mangueras está agrietado, desgastado, envejecido o presenta abombamientos</t>
  </si>
  <si>
    <t>6.5 Mangueras, tubos, fibras, cables, válvulas, acumuladores (pulmones), depósitos de aire y cualquier otro componentes del Sistema de Frenos</t>
  </si>
  <si>
    <t>Presenta fuga de líquido de freno en alguno de los componentes</t>
  </si>
  <si>
    <t>Cables y/o mangueras demasiado cortas, retorcidas o dobladas</t>
  </si>
  <si>
    <t>Defectos de estado de componentes que no comprometa su función</t>
  </si>
  <si>
    <t>Defectos de estado de componentes que comprometa su función</t>
  </si>
  <si>
    <t>Desgaste excesivo del recubrimiento de las fibras de freno</t>
  </si>
  <si>
    <t>Desgaste moderado del recubrimiento de las fibras de freno</t>
  </si>
  <si>
    <t>Agrietamiento o rotura del recubrimiento de las fibras de freno</t>
  </si>
  <si>
    <t>Acumuladores (pulmones) o depósitos de aire presenta fugas</t>
  </si>
  <si>
    <t>Montaje inseguro o inadecuado de los componentes del sistema de frenos</t>
  </si>
  <si>
    <t>Montaje inseguro o inadecuado con riesgo de desprendimiento y falla de los componentes del sistema de frenos</t>
  </si>
  <si>
    <t>MECANISMOS DE DIRECCION</t>
  </si>
  <si>
    <t>Desviación de Ruedas</t>
  </si>
  <si>
    <t>El vehículo presenta deriva en el eje delantero de 10 a 15 m/km</t>
  </si>
  <si>
    <t>7 MECANISMOS DE DIRECCION</t>
  </si>
  <si>
    <t>7 Desviación de Ruedas</t>
  </si>
  <si>
    <t>El vehículo presenta deriva en el eje delantero superior a 15 m/km</t>
  </si>
  <si>
    <t xml:space="preserve">Volante y Columna de Dirección </t>
  </si>
  <si>
    <t>Fijación defectuosa del volante a la columna</t>
  </si>
  <si>
    <t xml:space="preserve">7.1 Volante y Columna de Dirección </t>
  </si>
  <si>
    <t xml:space="preserve">Juego leve en la columna de dirección </t>
  </si>
  <si>
    <t>Juego excesivo en la columna de dirección</t>
  </si>
  <si>
    <t>Defectos de estado en la columna de dirección que no afecten su correcto funcionamiento</t>
  </si>
  <si>
    <t>Defectos de estado en la columna de dirección que puedan provocarla rotura</t>
  </si>
  <si>
    <t>Estado defectuoso del volante que afecte su correcto funcionamiento</t>
  </si>
  <si>
    <t>Estado defectuoso del volante que no afecte su correcto funcionamiento</t>
  </si>
  <si>
    <t>Caja de Dirección y/o orbitrol de dirección</t>
  </si>
  <si>
    <t>Fijación defectuosa al chasis</t>
  </si>
  <si>
    <t>7.2 Caja de Dirección</t>
  </si>
  <si>
    <t>Fijación defectuosa al chasis con peligro de desprendimiento</t>
  </si>
  <si>
    <t>Holguras leves en el sistema</t>
  </si>
  <si>
    <t>Holguras anormales y excesivas</t>
  </si>
  <si>
    <t>Fugas leves de hidráulico</t>
  </si>
  <si>
    <t>Fugas importantes de hidráulico</t>
  </si>
  <si>
    <t>Guardapolvos (“botas”) rotos, sueltos, deteriorados o inexistentes</t>
  </si>
  <si>
    <t>Adaptación o modificación de algún componente que limita o no permite el buen funcionamiento</t>
  </si>
  <si>
    <t>Inexistencia o deterioro de topes de dirección</t>
  </si>
  <si>
    <t xml:space="preserve">Brazos, barras y rotulas </t>
  </si>
  <si>
    <t>Defectos de estado de los brazos y/o barras</t>
  </si>
  <si>
    <t xml:space="preserve">7.3 Brazos, barras y rotulas </t>
  </si>
  <si>
    <t>Defectos de estado de los brazos y/o barras que puedan afectar el funcionamiento de la dirección</t>
  </si>
  <si>
    <t>Holguras anormales en rótulas</t>
  </si>
  <si>
    <t>Holguras excesivas en rótulas</t>
  </si>
  <si>
    <t>Defectos de estado y/o fijación de algún componente del sistema de barras, brazos y rótulas</t>
  </si>
  <si>
    <t>Defectos de estado y/o fijación que pongan en peligro por desprendimiento de algún componente del sistema de barras, brazos y rótulas</t>
  </si>
  <si>
    <t>Guardapolvos rotos o deteriorados</t>
  </si>
  <si>
    <t>Rótulas con reventadoras y/o con reparaciones inadecuadas</t>
  </si>
  <si>
    <t>Inexistencia o tipo incorrecto de tuerca y/o pasador de la rótula</t>
  </si>
  <si>
    <t>Página: 7 de 12</t>
  </si>
  <si>
    <t>EJES Y SUSPENSION</t>
  </si>
  <si>
    <t>8.1</t>
  </si>
  <si>
    <t>Ejes, Barras Tensoras y estabilizadoras</t>
  </si>
  <si>
    <t>Fijaciones defectuosas</t>
  </si>
  <si>
    <t>8 EJES Y SUSPENSION</t>
  </si>
  <si>
    <t>8.1 Ejes, Barras Tensoras y estabilizadoras</t>
  </si>
  <si>
    <t>Barra tensora o estabilizadora deformada que no afecta su funcionabilidad</t>
  </si>
  <si>
    <t>Barra tensora o estabilizadora con desperfectos de estado</t>
  </si>
  <si>
    <t>Holguras anormales en barras tensoras o estabilizadoras y/o soportes</t>
  </si>
  <si>
    <t>Holguras anormales en bocina, pivote o chanela</t>
  </si>
  <si>
    <t>Estado y/o fijación defectuosa que afecte su función o peligro de desprendimiento</t>
  </si>
  <si>
    <t>Holguras excesivas en bocina, pivote o chanela</t>
  </si>
  <si>
    <t>Falta trinquete o pasador de seguridad de la tuerca de la bocina de rueda</t>
  </si>
  <si>
    <t>8.2 Aros</t>
  </si>
  <si>
    <t>8.2</t>
  </si>
  <si>
    <t>Aros</t>
  </si>
  <si>
    <t>Tuercas o tornillos de sujeción del aro a las bocinas y/o tuercas de sujeción entre aros de copa inexistentes o defectuosos.</t>
  </si>
  <si>
    <t xml:space="preserve">Deformaciones, abolladuras y/o soldaduras </t>
  </si>
  <si>
    <t>Fisuras o fracturas</t>
  </si>
  <si>
    <t>Elementos punzocortantes en los aros</t>
  </si>
  <si>
    <t>8.3</t>
  </si>
  <si>
    <t>Llantas</t>
  </si>
  <si>
    <r>
      <t>Llantas de distint</t>
    </r>
    <r>
      <rPr>
        <i/>
        <sz val="12"/>
        <rFont val="Arial"/>
        <family val="2"/>
      </rPr>
      <t xml:space="preserve">as </t>
    </r>
    <r>
      <rPr>
        <sz val="12"/>
        <rFont val="Arial"/>
        <family val="2"/>
      </rPr>
      <t>dimensiones en un mismo eje</t>
    </r>
  </si>
  <si>
    <t>8.3 Llantas</t>
  </si>
  <si>
    <t>Profundidad de la banda de rodamiento inferior a lo regulado</t>
  </si>
  <si>
    <t>Desgaste menor, sin llegar a la altura de los testigos de desgaste, que no afecte su correcto funcionamiento</t>
  </si>
  <si>
    <t>Desgaste mayor, a la altura de los testigos de desgaste, que afecte su correcto funcionamiento</t>
  </si>
  <si>
    <t>Existencia de abombamientos o roturas alambres al descubierto, grietas, envejecimiento o síntomas de rotura</t>
  </si>
  <si>
    <t xml:space="preserve">Especificación de carga máxima de la llanta menor a la requerida (según fabricante) </t>
  </si>
  <si>
    <t xml:space="preserve">Defectos de fijación mayor de la llanta al aro </t>
  </si>
  <si>
    <t xml:space="preserve">Defectos de fijación menor de la llanta al aro </t>
  </si>
  <si>
    <t>Evidencias de rozamientos de la llantas con partes de la carrocería</t>
  </si>
  <si>
    <t>Fecha de fabricación superior a 60 meses</t>
  </si>
  <si>
    <t>8.4</t>
  </si>
  <si>
    <t>Sistema de suspensión y amortiguadores</t>
  </si>
  <si>
    <t>Acumulador de presión (“Pulmón”)</t>
  </si>
  <si>
    <t>Holgura anormal</t>
  </si>
  <si>
    <t>8.4 Sistema de suspensión y amortiguadores</t>
  </si>
  <si>
    <t>Holgura excesiva o con defectos de fijación</t>
  </si>
  <si>
    <t>Ausencia de uno o más amortiguadores</t>
  </si>
  <si>
    <t>Amortiguadores con pérdidas mínimas de aceite</t>
  </si>
  <si>
    <t>Amortiguadores con pérdidas considerables de aceite o con perdida de su función</t>
  </si>
  <si>
    <t>Elemento de suspensivo con daños que no afectan su funcionamiento adecuado</t>
  </si>
  <si>
    <t>Elemento de suspensión con daños que afectan su funcionamiento adecuado</t>
  </si>
  <si>
    <t>8.5</t>
  </si>
  <si>
    <t>Brazos, tijeretas, ballestas y Rotulas de suspensión</t>
  </si>
  <si>
    <t xml:space="preserve">Defectos de estado que no afectan su correcto funcionamiento </t>
  </si>
  <si>
    <t>8.5 Brazos, tijeretas y Rotulas de suspensión</t>
  </si>
  <si>
    <t>Defectos de estado que afectan su correcto funcionamiento</t>
  </si>
  <si>
    <t>Guardapolvos deteriorados</t>
  </si>
  <si>
    <t>Fijaciones inadecuadas o deformadas</t>
  </si>
  <si>
    <t>Fijaciones inadecuadas o deformadas con peligro de desprendimiento o rotura</t>
  </si>
  <si>
    <t>Holguras leves</t>
  </si>
  <si>
    <t>Holguras anormales o excesivas</t>
  </si>
  <si>
    <t>Bujes en mal estado</t>
  </si>
  <si>
    <t>Hojas de ballesta desalineadas (abrazaderas no funcionan o inexistentes)</t>
  </si>
  <si>
    <t>Topes de Ballesta dañados o inexistentes</t>
  </si>
  <si>
    <t>Página: 8 de 12</t>
  </si>
  <si>
    <t>MOTOR Y TRANSMISION</t>
  </si>
  <si>
    <t>9.1</t>
  </si>
  <si>
    <t>Estado general del motor, periféricos y componentes eléctricos</t>
  </si>
  <si>
    <t>Pérdidas de aceite sin goteo (humedecimiento)</t>
  </si>
  <si>
    <t>9 MOTOR Y TRANSMISION</t>
  </si>
  <si>
    <t>9.1 Estado general del motor, periféricos y componentes eléctricos</t>
  </si>
  <si>
    <t>Pérdidas de aceite con goteo continuo</t>
  </si>
  <si>
    <t>Defectos de estado en los soportes</t>
  </si>
  <si>
    <t>Defectos de estado en los soportes que puedan provocar un desprendimiento de los mismos</t>
  </si>
  <si>
    <t>Defectos en la instalación eléctrica o de sujeción de batería</t>
  </si>
  <si>
    <t>Defectos de estado de las fajas o cadenas de accionamiento de los accesorios</t>
  </si>
  <si>
    <t>Defectos de estado de las fajas o cadenas de accionamiento de los accesorios que no afecten su buen funcionamiento</t>
  </si>
  <si>
    <t>Defecto de estado en el acumulador eléctrico que comprometan la seguridad del vehículo</t>
  </si>
  <si>
    <t>Defecto en la instalación eléctrica o de sujeción de batería que puedan provocar un corto circuito</t>
  </si>
  <si>
    <t>Defectos leves del estado de sujeción y/o de la estructura de los intercambiadores de calor (radiadores) y mangueras</t>
  </si>
  <si>
    <t>Fugas de líquido refrigerante o defectos importantes del estado de sujeción o de la estructura de los intercambiadores de calor (radiadores) y mangueras</t>
  </si>
  <si>
    <t>9.2</t>
  </si>
  <si>
    <t>Sistema de Suministro y Deposito de Combustible</t>
  </si>
  <si>
    <t>Defectos de estado del depósito (tanque) de combustible</t>
  </si>
  <si>
    <t>9.2 Sistema de Suministro y Deposito de Combustible</t>
  </si>
  <si>
    <t>Defectos en la fijación del depósito o de las conducciones del
combustible a la carrocería o al chasis</t>
  </si>
  <si>
    <t>Defectos en el estado de la toma del respiradero</t>
  </si>
  <si>
    <t>Tapón de inadecuado</t>
  </si>
  <si>
    <t>Proximidad excesiva entre los elementos que contienen combustible y las zonas calientes del vehículo o las conexiones eléctricas</t>
  </si>
  <si>
    <t>Estado defectuoso, o roces y cortes con peligro de fuga en las tuberías, mangueras y/o filtros.</t>
  </si>
  <si>
    <t>Pérdida de combustible por cualquiera de sus sistemas de almacenamiento o transferencia</t>
  </si>
  <si>
    <t>9.3</t>
  </si>
  <si>
    <t>Sistema de Admisión</t>
  </si>
  <si>
    <t>Defectos leves en el estado del sistema de admisión (filtros, depurador, mangueras y otros)</t>
  </si>
  <si>
    <t>9.3 Sistema de Escape</t>
  </si>
  <si>
    <t>Defectos graves en el estado del sistema de admisión (filtros, depurador, mangueras y otros)</t>
  </si>
  <si>
    <t>Defectos en la sujeción de componentes del sistema</t>
  </si>
  <si>
    <t>Inexistencia o adaptaciones inadecuadas de componentes del sistema (filtros, mangueras y otros)</t>
  </si>
  <si>
    <t>Sistema de Escape</t>
  </si>
  <si>
    <t>Defectos leves en el estado del sistema de escape</t>
  </si>
  <si>
    <t xml:space="preserve">Defectos graves en el estado del sistema de escape o presenta fuga </t>
  </si>
  <si>
    <t xml:space="preserve">Defectos en la sujeción del sistema de escape </t>
  </si>
  <si>
    <t>Inexistencia del silenciador o de la rejilla de protección u otro dispositivo equivalente</t>
  </si>
  <si>
    <t>Modificaciones inadecuadas del tubo de escape, inexistencia, desacoplada o ubicación no cumple con lo regulado</t>
  </si>
  <si>
    <t>Transmisión</t>
  </si>
  <si>
    <t>Humedecimiento en elementos de la transmisión (caja de cambios y/o diferencial) sin goteo</t>
  </si>
  <si>
    <t>9.4 Transmisión</t>
  </si>
  <si>
    <t>Fugas en los elementos de transmisión (caja de cambios y/o diferencial)</t>
  </si>
  <si>
    <t>Defectos de estado o inexistencia de los guardapolvos de los ejes o semiejes</t>
  </si>
  <si>
    <t>Existencia de holguras leves en los elementos de la transmisión (crucetas de la barra de transmisión, soportes de la barra, ejes y semiejes)</t>
  </si>
  <si>
    <t>Existencia de holguras excesivas en los elementos de la transmisión (crucetas de la barra de transmisión, soportes de la barra, ejes y semiejes)</t>
  </si>
  <si>
    <t>Ruidos anormales o bajo nivel de aceite en caja de cambios o diferenciales</t>
  </si>
  <si>
    <t>Embrague no funciona correctamente (si aplica)</t>
  </si>
  <si>
    <t>Defectos en los soportes de la transmisión con riesgo de desprendimiento</t>
  </si>
  <si>
    <t>Defectos en los soportes de la transmisión</t>
  </si>
  <si>
    <t>Defectos en carcasas (caja de cambios y/o diferencial) húmedas y/o secas</t>
  </si>
  <si>
    <t>Modificaciones, deformaciones o mal estado de palanca o componentes de accionamiento de los cambios</t>
  </si>
  <si>
    <t>Inexistencia, inoperatividad o desacoplo de algún componente de la transmisión</t>
  </si>
  <si>
    <t>Mal estado, mal fijación y/o modificaciones de las barras de transmisión</t>
  </si>
  <si>
    <t>Página: 9 de 12</t>
  </si>
  <si>
    <t>Vehículos que utilizan combustibles alternativos</t>
  </si>
  <si>
    <t>Defectos de estado del depósito, tuberías, uniones y/o componentes del equipo de gasificación</t>
  </si>
  <si>
    <t>9.5 Vehículos que utilizan gas como combustible</t>
  </si>
  <si>
    <t>Fugas en el depósito, tuberías, uniones y/o componentes del equipo de gasificación</t>
  </si>
  <si>
    <t>Fijación del depósito defectuosa</t>
  </si>
  <si>
    <t>Fijación del depósito defectuosa con peligro de desprendimiento</t>
  </si>
  <si>
    <t>Componentes eléctricos no aislados en las cercanías del depósito o las tuberías</t>
  </si>
  <si>
    <t>Fijación del equipo de gasificación defectuosa</t>
  </si>
  <si>
    <t>Fijación del equipo de gasificación defectuosa con peligro de
desprendimiento</t>
  </si>
  <si>
    <t>Defectos de estado de racores y/o terminales</t>
  </si>
  <si>
    <t xml:space="preserve">Tuberías de presión sometidas a vibraciones </t>
  </si>
  <si>
    <t>No presenta o no cumple con el certificado de instalación y otros requisitos</t>
  </si>
  <si>
    <t>Sistema hidráulico, neumático, mecánico y eléctrico de acción</t>
  </si>
  <si>
    <t>Fugas en el depósito, tuberías, uniones y/o componentes del sistema hidráulico</t>
  </si>
  <si>
    <t>10 Sistema hidráulico, neumático, mecánico y eléctrico de acción</t>
  </si>
  <si>
    <t>Inexistencia, mal funcionamiento o falta de rotulación del sistema de paro de emergencia</t>
  </si>
  <si>
    <t>Inexistencia, mal funcionamiento  o falta de rotulación del sistema de liberación de estabilizadores</t>
  </si>
  <si>
    <t>Inexistencia o deterioro del tapón del deposito hidráulico.</t>
  </si>
  <si>
    <t>Inexistencia o deterioro del visor de nivel del sistema hidráulico (cuando aplique)</t>
  </si>
  <si>
    <t>Nivel de fluidos hidráulicos por debajo del mínimo de la faja de operación (marcas de mínimo y máximo)</t>
  </si>
  <si>
    <t>Defectos mayores en mangueras, acoples, tuberías, válvulas y demás componentes del sistema (roces entre mangueras o con otro elemento que puedan fisurar o cortar la manguera)</t>
  </si>
  <si>
    <t>Defectos menores en mangueras, acoples, tuberías, válvulas y demás componentes del sistema</t>
  </si>
  <si>
    <t>Existencia de holguras leves en los elementos activos del sistema (cadenas , torres, guías, mástiles, etc.)</t>
  </si>
  <si>
    <t>Existencia de holguras excesivas en los elementos activos del sistema (cadenas, pistones, torres, guías, mástiles, etc.)</t>
  </si>
  <si>
    <t>Defectos menores de estado y fijación de los mecanismos de activos (cadenas, pistones torres, guías, mástiles, etc.)</t>
  </si>
  <si>
    <t>Defectos mayores de estado y fijación de los mecanismos de activos (cadenas, pistones torres, guías, mástiles, etc.)</t>
  </si>
  <si>
    <t>La batería o la instalación eléctrica no esta protegida de la intemperie,  no tiene o no funciona el sistema de desconexión rápida de batería, no existe o funciona el fusible de protección</t>
  </si>
  <si>
    <t>Defectos menores de estado en mandos hidráulicos</t>
  </si>
  <si>
    <t>Defectos mayores de estado en mandos hidráulicos</t>
  </si>
  <si>
    <t>Inexistencia o mal funcionamiento de los estabilizadores o del sistema de orquillas de carga (montacargas)</t>
  </si>
  <si>
    <t>Defectos de estado o sujeción de rodillos y/o rodines de transferencia de la carga. Estructura metálica con deformaciones</t>
  </si>
  <si>
    <t>Defectos de estado, sujeción o faltan partes del sistema de tracción de las bandas, fajas u orugas de transferencia de la carga</t>
  </si>
  <si>
    <t>Barandas de protección de la carga o personas inexistentes o mal sujetas (si las requiere)</t>
  </si>
  <si>
    <t>Material y equipo en carreta de derrames</t>
  </si>
  <si>
    <t>Tipo de cono diferente o cantidad inferior a lo establecido</t>
  </si>
  <si>
    <t>11 Material y equipo en carreta de derrames</t>
  </si>
  <si>
    <t xml:space="preserve"> Cantidad insuficiente de EPP</t>
  </si>
  <si>
    <t xml:space="preserve"> Cantidad insuficiente de material absorbente necesario </t>
  </si>
  <si>
    <t xml:space="preserve"> Cantidad insuficiente de escobas antiestáticas</t>
  </si>
  <si>
    <t>Cantidad insuficiente de palas antiestáticas</t>
  </si>
  <si>
    <t>Inexistencia de recipiente plástico para colocar los desechos con material contaminado</t>
  </si>
  <si>
    <t>Página: 10 de 12</t>
  </si>
  <si>
    <t>Vehículos especiales, accesorios, equipamiento y otras disposiciones</t>
  </si>
  <si>
    <t>Mal estado, mal fijación, corrosión avanzada, fisuras o fracturas estructurales o en las uniones (soldaduras) del tanque, tanqueta o cisternas</t>
  </si>
  <si>
    <t>12 Vehículos especiales, accesorios, equipamiento y otras disposiciones</t>
  </si>
  <si>
    <t>La salida de los gases de escapes esta dirigida directamente al contenido o esta a menos de un metro de la entrada o salida del producto</t>
  </si>
  <si>
    <t>Ilegible o falta señalización de "TRANSPORTE DE MATERIAL INFLAMAFLE" o Indicación del tipo de producto "Diesel", "Gasolina" u otros, "VELOCIDAD MÁXIMA 20 k/h"</t>
  </si>
  <si>
    <t>Inexistencia, mal estado o defectos de sujeción del sistema de enganche del cable de tierra</t>
  </si>
  <si>
    <t>Surtidor (pistola), mangueras o uniones con fuga</t>
  </si>
  <si>
    <t>No se presenta, no cumple con los requisitos o esta vencido el certificado de calibración</t>
  </si>
  <si>
    <t>Mal estado de cables eléctricos de transferencia y acoples que representa un peligro para la operación</t>
  </si>
  <si>
    <t>Mal estado de cables eléctricos de transferencia y acoples que no representa un peligro para la operación</t>
  </si>
  <si>
    <t>Incorrecto funcionamiento del sistema de generación o componentes del GPU, o modificaciones no autorizadas</t>
  </si>
  <si>
    <t>Mal estado de mangueras, tuberías o acoples de sistema de transferencia de aire comprimido que representa un peligro para la operación</t>
  </si>
  <si>
    <t>Mal estado de mangueras, tuberías o  acoples de sistema de transferencia de aire comprimido que no representa un peligro para la operación</t>
  </si>
  <si>
    <t>Mal estado de mangueras, tuberías o acoples de sistema de transferencia de aire acondicionado que representa un peligro para la operación</t>
  </si>
  <si>
    <t>Mal estado de mangueras, tuberías o acoples de sistema de transferencia de aire acondicionado que no representa un peligro para la operación</t>
  </si>
  <si>
    <t>Existencia y cantidad adecuada del kit de equipo de protección personal  (mascarilla, guantes, delantal y gafas protectoras) para toilettes</t>
  </si>
  <si>
    <t>Mal estado de mangueras, tuberías, tanquetas, acoples de sistema de transferencia y descarga de aguas azules o agua potable y/o no potable</t>
  </si>
  <si>
    <t>Inexistencia, mal estado o calibre incorrecto del tornillo fusible de las barras</t>
  </si>
  <si>
    <t>Carreta no esta cerrada en todos sus costados (falta pared, compuertas, cortinas)</t>
  </si>
  <si>
    <t>Carreta con cortinas, compuertas con defectos de sujeción o muy mal estado</t>
  </si>
  <si>
    <t>Carreta con cortinas, compuertas con defectos de sujeción o mal estado leve</t>
  </si>
  <si>
    <t>Rampa o elevador para personas con discapacidad no funciona, defectos de sujeción, oxidación u otro defecto de estado</t>
  </si>
  <si>
    <t>u</t>
  </si>
  <si>
    <t xml:space="preserve">Inexistencia de la alarma sonora de operación de la rampa o elevador para personas con discapacidad </t>
  </si>
  <si>
    <t>v</t>
  </si>
  <si>
    <t>Defectos de estado, defectos de sujeción o corrosión de paredes, techo, piso o pasamanos que pongan en riesgo los ocupantes</t>
  </si>
  <si>
    <t>w</t>
  </si>
  <si>
    <t>Demarcación inexistente o defectos en el sistema de salidas de emergencias</t>
  </si>
  <si>
    <t>Vehículos o equipos de motor eléctricos</t>
  </si>
  <si>
    <t>Mal estado, modificaciones otra condición en las baterías o su sujeción que puedan provocar un corto circuito</t>
  </si>
  <si>
    <t>Componentes eléctricos y electrónicos presentan mal estado, modificación u otra situación que pueda provocar un daño o corto circuito</t>
  </si>
  <si>
    <t>Equipo presenta alarmas, códigos o indicaciones por una falla presente o registrada</t>
  </si>
  <si>
    <t>Componentes electromecánicos y mecánicos presentan mal estado, modificación u otra situación que pueda provocar un daño o mal funcionamiento del equipo</t>
  </si>
  <si>
    <t>Sistemas de protección de corto circuito y/o incendio no funciona o inexistente</t>
  </si>
  <si>
    <t>Resultado de la Inspección:</t>
  </si>
  <si>
    <t>En caso de ser favorable:</t>
  </si>
  <si>
    <t>FAVORABLE</t>
  </si>
  <si>
    <t>Valida hasta:</t>
  </si>
  <si>
    <t>Número de marchamo colocado</t>
  </si>
  <si>
    <t>Interpretación de la Condición</t>
  </si>
  <si>
    <t>Número de marchamo anterior</t>
  </si>
  <si>
    <r>
      <rPr>
        <b/>
        <sz val="20"/>
        <rFont val="Wingdings 2"/>
        <family val="1"/>
        <charset val="2"/>
      </rPr>
      <t>P</t>
    </r>
    <r>
      <rPr>
        <b/>
        <sz val="20"/>
        <rFont val="Arial"/>
        <family val="2"/>
      </rPr>
      <t xml:space="preserve"> No presenta el defecto (OK)            </t>
    </r>
    <r>
      <rPr>
        <b/>
        <sz val="20"/>
        <rFont val="Wingdings 2"/>
        <family val="1"/>
        <charset val="2"/>
      </rPr>
      <t>O</t>
    </r>
    <r>
      <rPr>
        <b/>
        <sz val="20"/>
        <rFont val="Arial"/>
        <family val="2"/>
      </rPr>
      <t xml:space="preserve"> Presenta el defecto (MAL)             </t>
    </r>
    <r>
      <rPr>
        <b/>
        <sz val="20"/>
        <rFont val="Wingdings 2"/>
        <family val="1"/>
        <charset val="2"/>
      </rPr>
      <t>¡</t>
    </r>
    <r>
      <rPr>
        <b/>
        <sz val="20"/>
        <rFont val="Arial"/>
        <family val="2"/>
      </rPr>
      <t xml:space="preserve"> No aplica el defecto</t>
    </r>
  </si>
  <si>
    <t>Nota: Interpretación de gravedad de los defectos</t>
  </si>
  <si>
    <t xml:space="preserve">Compromiso de confidencialidad: </t>
  </si>
  <si>
    <r>
      <rPr>
        <b/>
        <sz val="12"/>
        <rFont val="Arial"/>
        <family val="2"/>
      </rPr>
      <t>Defecto leve:</t>
    </r>
    <r>
      <rPr>
        <sz val="12"/>
        <rFont val="Arial"/>
        <family val="2"/>
      </rPr>
      <t xml:space="preserve"> El equipo está en condiciones de operar, bajo la responsabilidad de su propietario de corregir adecuadamente los defectos leves detectados antes de la próxima inspección que le corresponda.
</t>
    </r>
    <r>
      <rPr>
        <b/>
        <sz val="12"/>
        <rFont val="Arial"/>
        <family val="2"/>
      </rPr>
      <t>Defecto grave:</t>
    </r>
    <r>
      <rPr>
        <sz val="12"/>
        <rFont val="Arial"/>
        <family val="2"/>
      </rPr>
      <t xml:space="preserve"> El equipo no es apto para operar. Se considera de inmediato como equipo “Fuera de Servicio”. Únicamente se podrá trasladar desde la estación de inspección hasta el área de mantenimiento debiendo corregir los defectos en un plazo no superior a quince días naturales y volver posteriormente a la estación para verificar que han sido subsanados (Re-inspección).</t>
    </r>
  </si>
  <si>
    <t>“La Unidad de Supervisión de Proveedores de Servicios de Asistencia Técnica en Tierra de Aeris Holding Costa Rica, S.A, declara su responsabilidad de gestionar como información confidencial, la información obtenida o generada durante la realización de las actividades de inspección, y/o obtenida producto de denuncias de terceros. Se excluye del alcance de esta obligación los casos en que deba procederse con la divulgación de esta información en razón de requerimientos judiciales y/o administrativos emanados de autoridad competente, y/o obligaciones contractuales adquiridas con el Consejo Técnico de Aviación Civil.”</t>
  </si>
  <si>
    <t>Equipos de medición utilizados en la inspección</t>
  </si>
  <si>
    <t>Alineador al paso</t>
  </si>
  <si>
    <t>Frenómetro</t>
  </si>
  <si>
    <t>Analizador de gases encendido por chispa</t>
  </si>
  <si>
    <t>Decelerómetro</t>
  </si>
  <si>
    <t>Analizador de gases encendido por compresión</t>
  </si>
  <si>
    <t>Cinta métrica</t>
  </si>
  <si>
    <t>Luxómetro</t>
  </si>
  <si>
    <t>Otro:</t>
  </si>
  <si>
    <t>Nombre del operador o del responsable de la Inspección técnica, por parte de la empresa GSE propietaria del equipo:</t>
  </si>
  <si>
    <t>Nombre del inspector responsable de la inspección:</t>
  </si>
  <si>
    <t>Notas: Este Certificado no debe reproducirse parcial o totalmente sin autorización del Organismo de Inspección. En caso de que al momento de realizar la inspección se detecte alguna irregularidad en el proceso de inspección, el inspector debe comunicar al Gerente Técnico (Encargado de Servicios en Tierra) para que en acuerdo con el cliente decida si se continua o no con la Inspección.
De requerirlo, el propietario del equipo inspeccionado puede solicitar el Informe de Inspección al Organismo de Inspección .</t>
  </si>
  <si>
    <t>Página: 11 de 12</t>
  </si>
  <si>
    <t>CERTIFICADO DE LA INSPECCIÓN TÉCNICA</t>
  </si>
  <si>
    <t>Número de Revisión:</t>
  </si>
  <si>
    <t>Fecha de la revisión:</t>
  </si>
  <si>
    <t>Motivo de la revisión:</t>
  </si>
  <si>
    <t>Número de revisión anterior:</t>
  </si>
  <si>
    <t>Defecto</t>
  </si>
  <si>
    <t>Nota 1:</t>
  </si>
  <si>
    <t>Nota 2:</t>
  </si>
  <si>
    <t xml:space="preserve">Este Certificado no debe reproducirse parcial o totalmente sin autorización del Organismo de Inspección. </t>
  </si>
  <si>
    <t>De requerirlo, el propietario del equipo inspeccionado puede solicitar el Informe de Inspección al Organismo de Inspección .</t>
  </si>
  <si>
    <t>Inspección valida hasta:</t>
  </si>
  <si>
    <t>Nombre del Encargado Técnico</t>
  </si>
  <si>
    <t>Nombre del inspector:</t>
  </si>
  <si>
    <t>Página: 12 de 12</t>
  </si>
  <si>
    <t>De requerirlo, el propietario del equipo inspeccionado puede solicoitar el Informe de Inspección al Organismo de Inspección .</t>
  </si>
  <si>
    <t>Nombre Gerente Técnico</t>
  </si>
  <si>
    <t>(Varios elementos)</t>
  </si>
  <si>
    <t>Número de revisión anterior (S/A):</t>
  </si>
  <si>
    <t>Código o subcódigo</t>
  </si>
  <si>
    <t>Número de marchamo</t>
  </si>
  <si>
    <t>7.1 Desviación de Ruedas</t>
  </si>
  <si>
    <t xml:space="preserve">7.2 Volante y Columna de Dirección </t>
  </si>
  <si>
    <t>7.3 Caja de Dirección</t>
  </si>
  <si>
    <t xml:space="preserve">7.4 Brazos, barras y rotulas </t>
  </si>
  <si>
    <t>Subc</t>
  </si>
  <si>
    <t>DG</t>
  </si>
  <si>
    <t>DL</t>
  </si>
  <si>
    <t>9.4</t>
  </si>
  <si>
    <t>9.5</t>
  </si>
  <si>
    <t>Inspectores</t>
  </si>
  <si>
    <t>Eventos por PSATT</t>
  </si>
  <si>
    <t>Año</t>
  </si>
  <si>
    <t>Mes</t>
  </si>
  <si>
    <t>Eventos por equipos</t>
  </si>
  <si>
    <t>Motivo</t>
  </si>
  <si>
    <t>William Ramírez Chavarría</t>
  </si>
  <si>
    <t>ADS Ground Handling</t>
  </si>
  <si>
    <t>Junio</t>
  </si>
  <si>
    <t>Enero</t>
  </si>
  <si>
    <t>Andrés Bonilla Sánchez</t>
  </si>
  <si>
    <t>Aeris Holding C.R.</t>
  </si>
  <si>
    <t>Febrero</t>
  </si>
  <si>
    <t>Ambulift</t>
  </si>
  <si>
    <t>INSPECCION SEMESTRAL</t>
  </si>
  <si>
    <t>Ahmed Mendoza Solís</t>
  </si>
  <si>
    <t>Aerocalidad S.A.</t>
  </si>
  <si>
    <t>Diciembre</t>
  </si>
  <si>
    <t>Marzo</t>
  </si>
  <si>
    <t>Arranque neumático</t>
  </si>
  <si>
    <t xml:space="preserve">REINSPECCION </t>
  </si>
  <si>
    <t>Aeroexpress Cargo</t>
  </si>
  <si>
    <t>Abril</t>
  </si>
  <si>
    <t>Autobús</t>
  </si>
  <si>
    <t>PRIMER INGRESO</t>
  </si>
  <si>
    <t>Aerojet C.R.</t>
  </si>
  <si>
    <t>Agosto</t>
  </si>
  <si>
    <t>Mayo</t>
  </si>
  <si>
    <t>Banda transportadora</t>
  </si>
  <si>
    <t>RETIRO DE MARCHAMO</t>
  </si>
  <si>
    <t>Aerologística ST.</t>
  </si>
  <si>
    <t>Setiembre</t>
  </si>
  <si>
    <t>Barra</t>
  </si>
  <si>
    <t>REPOSICION DE MARCHAMO</t>
  </si>
  <si>
    <t>Aeromexico</t>
  </si>
  <si>
    <t>Julio</t>
  </si>
  <si>
    <t>Barra Cola</t>
  </si>
  <si>
    <t>DIAGNOSTICO</t>
  </si>
  <si>
    <t>Aeroservicios AS</t>
  </si>
  <si>
    <t>Barredora</t>
  </si>
  <si>
    <t>OTRO</t>
  </si>
  <si>
    <t>Aeroservicios La Florida</t>
  </si>
  <si>
    <t>Camión</t>
  </si>
  <si>
    <t>AGO Security</t>
  </si>
  <si>
    <t>Octubre</t>
  </si>
  <si>
    <t>Carreta</t>
  </si>
  <si>
    <t xml:space="preserve">Titular </t>
  </si>
  <si>
    <t xml:space="preserve">All Jets Internacional </t>
  </si>
  <si>
    <t>Noviembre</t>
  </si>
  <si>
    <t>Carro eléctrico</t>
  </si>
  <si>
    <t>Suplente 1</t>
  </si>
  <si>
    <t>ALASKA AIRLINES</t>
  </si>
  <si>
    <t>Cherry Picker</t>
  </si>
  <si>
    <t>American Airlines</t>
  </si>
  <si>
    <t>Contenedor</t>
  </si>
  <si>
    <t>BOMBEROS C.R.</t>
  </si>
  <si>
    <t>Cuna</t>
  </si>
  <si>
    <t>Carmonair</t>
  </si>
  <si>
    <t>Dolly</t>
  </si>
  <si>
    <t>Casa Proveedora Phillips/New Rest</t>
  </si>
  <si>
    <t>Equipo corta pasto</t>
  </si>
  <si>
    <t>COCESNA</t>
  </si>
  <si>
    <t>Equipo de construcción</t>
  </si>
  <si>
    <t>COOPESA R.L.</t>
  </si>
  <si>
    <t>Escalera arrastre</t>
  </si>
  <si>
    <t>COPA Airlines</t>
  </si>
  <si>
    <t>Escalera motorizada</t>
  </si>
  <si>
    <t>D.G.A.C.</t>
  </si>
  <si>
    <t>GPU</t>
  </si>
  <si>
    <t>DELTA Airlines</t>
  </si>
  <si>
    <t>KIT derrames</t>
  </si>
  <si>
    <t>DHL Aviation</t>
  </si>
  <si>
    <t>Loader</t>
  </si>
  <si>
    <t>Digitec Solutions</t>
  </si>
  <si>
    <t>Microbús</t>
  </si>
  <si>
    <t>ECOTERRA</t>
  </si>
  <si>
    <t>Montacargas</t>
  </si>
  <si>
    <t>Edica Ltda.</t>
  </si>
  <si>
    <t>Motocicleta/Cuadraciclo</t>
  </si>
  <si>
    <t>FedEx Express C.R</t>
  </si>
  <si>
    <t>Remolque</t>
  </si>
  <si>
    <t>GAS GROUP</t>
  </si>
  <si>
    <t>Remolque towbarless</t>
  </si>
  <si>
    <t>Global Air Service</t>
  </si>
  <si>
    <t>Remolque eléctrico</t>
  </si>
  <si>
    <t>GRUPO EULEN</t>
  </si>
  <si>
    <t>Tanqueta de agua potable</t>
  </si>
  <si>
    <t>Green Airways</t>
  </si>
  <si>
    <t>Tanqueta de gaseo</t>
  </si>
  <si>
    <t>GRUPO TACA</t>
  </si>
  <si>
    <t>Tanqueta Toilet</t>
  </si>
  <si>
    <t>HELICORP</t>
  </si>
  <si>
    <t>Tractor/mula</t>
  </si>
  <si>
    <t>IBERIA Airlines</t>
  </si>
  <si>
    <t>Vehículo (automóvil, todo terreno, pick up)</t>
  </si>
  <si>
    <t>Instituto Meteorológico Nacional</t>
  </si>
  <si>
    <t>Vehículo agua potable</t>
  </si>
  <si>
    <t>InterAirportServices / Swissport</t>
  </si>
  <si>
    <t>Vehículo de gaseo/hidrante</t>
  </si>
  <si>
    <t>Jet Blue</t>
  </si>
  <si>
    <t>Vehículo Toilet</t>
  </si>
  <si>
    <t>K-9 Internacional</t>
  </si>
  <si>
    <t>Weight car</t>
  </si>
  <si>
    <t>Mantenimiento Avianca</t>
  </si>
  <si>
    <t>julio</t>
  </si>
  <si>
    <t>MAG</t>
  </si>
  <si>
    <t>Multiservicios del sur</t>
  </si>
  <si>
    <t>OFGI</t>
  </si>
  <si>
    <t>Piasa</t>
  </si>
  <si>
    <t>Policía SVA</t>
  </si>
  <si>
    <t>RABSA</t>
  </si>
  <si>
    <t>RECOPE</t>
  </si>
  <si>
    <t>Recresco C.R.</t>
  </si>
  <si>
    <t>Rex Internacional</t>
  </si>
  <si>
    <t>Sansa</t>
  </si>
  <si>
    <t>Skyway</t>
  </si>
  <si>
    <t>Standard Fruit Company</t>
  </si>
  <si>
    <t>STAR</t>
  </si>
  <si>
    <t>Taca Cargo</t>
  </si>
  <si>
    <t>Terminales Unidas</t>
  </si>
  <si>
    <t>Terraequipos</t>
  </si>
  <si>
    <t>Tour Plan Mayorista de Viajes</t>
  </si>
  <si>
    <t xml:space="preserve">Transportes Internacionales TICAL </t>
  </si>
  <si>
    <t>Volaris</t>
  </si>
  <si>
    <t>Volio &amp; Trejos Asoc.</t>
  </si>
  <si>
    <t>Walmart</t>
  </si>
  <si>
    <t>Walter Benavides</t>
  </si>
  <si>
    <t>U.P.S.</t>
  </si>
  <si>
    <t>United Airlines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</si>
</sst>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font>
      <sz val="11"/>
      <color theme="1"/>
      <name val="Calibri"/>
      <family val="2"/>
      <scheme val="minor"/>
    </font>
    <font>
      <sz val="10"/>
      <name val="Arial"/>
      <family val="2"/>
    </font>
    <font>
      <sz val="22"/>
      <name val="Arial"/>
      <family val="2"/>
    </font>
    <font>
      <sz val="14"/>
      <name val="Arial"/>
      <family val="2"/>
    </font>
    <font>
      <b/>
      <sz val="14"/>
      <name val="Arial"/>
      <family val="2"/>
    </font>
    <font>
      <b/>
      <sz val="11"/>
      <color theme="1"/>
      <name val="Calibri"/>
      <family val="2"/>
      <scheme val="minor"/>
    </font>
    <font>
      <b/>
      <sz val="12"/>
      <name val="Arial"/>
      <family val="2"/>
    </font>
    <font>
      <sz val="12"/>
      <name val="Arial"/>
      <family val="2"/>
    </font>
    <font>
      <i/>
      <sz val="8"/>
      <color rgb="FF7F7F7F"/>
      <name val="Calibri"/>
      <family val="2"/>
      <scheme val="minor"/>
    </font>
    <font>
      <sz val="8"/>
      <color theme="1"/>
      <name val="Arial"/>
      <family val="2"/>
    </font>
    <font>
      <sz val="8"/>
      <color theme="1"/>
      <name val="Calibri"/>
      <family val="2"/>
      <scheme val="minor"/>
    </font>
    <font>
      <sz val="12"/>
      <name val="Calibri"/>
      <family val="2"/>
      <scheme val="minor"/>
    </font>
    <font>
      <sz val="22"/>
      <name val="Wingdings 2"/>
      <family val="1"/>
      <charset val="2"/>
    </font>
    <font>
      <sz val="10"/>
      <color theme="1"/>
      <name val="Calibri"/>
      <family val="2"/>
      <scheme val="minor"/>
    </font>
    <font>
      <sz val="14"/>
      <name val="Calibri"/>
      <family val="2"/>
      <scheme val="minor"/>
    </font>
    <font>
      <b/>
      <sz val="14"/>
      <name val="Calibri"/>
      <family val="2"/>
      <scheme val="minor"/>
    </font>
    <font>
      <b/>
      <sz val="12"/>
      <name val="Calibri"/>
      <family val="2"/>
      <scheme val="minor"/>
    </font>
    <font>
      <sz val="8"/>
      <name val="Calibri"/>
      <family val="2"/>
      <scheme val="minor"/>
    </font>
    <font>
      <i/>
      <sz val="12"/>
      <name val="Arial"/>
      <family val="2"/>
    </font>
    <font>
      <b/>
      <sz val="28"/>
      <name val="Berlin Sans FB Demi"/>
      <family val="2"/>
    </font>
    <font>
      <sz val="9"/>
      <name val="Arial"/>
      <family val="2"/>
    </font>
    <font>
      <b/>
      <sz val="20"/>
      <name val="Arial"/>
      <family val="2"/>
    </font>
    <font>
      <b/>
      <sz val="28"/>
      <name val="Arial"/>
      <family val="2"/>
    </font>
    <font>
      <b/>
      <sz val="48"/>
      <name val="Arial"/>
      <family val="2"/>
    </font>
    <font>
      <b/>
      <sz val="10"/>
      <name val="Arial"/>
      <family val="2"/>
    </font>
    <font>
      <b/>
      <sz val="14"/>
      <color theme="4"/>
      <name val="Arial"/>
      <family val="2"/>
    </font>
    <font>
      <sz val="14"/>
      <color theme="4"/>
      <name val="Arial"/>
      <family val="2"/>
    </font>
    <font>
      <sz val="10"/>
      <color rgb="FF000000"/>
      <name val="Calibri"/>
      <family val="2"/>
      <scheme val="minor"/>
    </font>
    <font>
      <sz val="10"/>
      <color rgb="FF0070C0"/>
      <name val="Calibri"/>
      <family val="2"/>
      <scheme val="minor"/>
    </font>
    <font>
      <sz val="11"/>
      <name val="Calibri"/>
      <family val="2"/>
      <scheme val="minor"/>
    </font>
    <font>
      <b/>
      <sz val="20"/>
      <name val="Arial"/>
      <family val="1"/>
      <charset val="2"/>
    </font>
    <font>
      <b/>
      <sz val="20"/>
      <name val="Wingdings 2"/>
      <family val="1"/>
      <charset val="2"/>
    </font>
    <font>
      <sz val="20"/>
      <name val="Arial"/>
      <family val="2"/>
    </font>
    <font>
      <sz val="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2" tint="-0.249977111117893"/>
        <bgColor indexed="64"/>
      </patternFill>
    </fill>
    <fill>
      <patternFill patternType="solid">
        <fgColor theme="5"/>
        <bgColor indexed="64"/>
      </patternFill>
    </fill>
    <fill>
      <patternFill patternType="solid">
        <fgColor rgb="FFFFFF00"/>
        <bgColor indexed="64"/>
      </patternFill>
    </fill>
    <fill>
      <patternFill patternType="solid">
        <fgColor theme="4" tint="0.39997558519241921"/>
        <bgColor theme="4" tint="0.79998168889431442"/>
      </patternFill>
    </fill>
    <fill>
      <patternFill patternType="solid">
        <fgColor theme="4" tint="0.79998168889431442"/>
        <bgColor indexed="64"/>
      </patternFill>
    </fill>
    <fill>
      <patternFill patternType="solid">
        <fgColor theme="0" tint="-4.9989318521683403E-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s>
  <cellStyleXfs count="2">
    <xf numFmtId="0" fontId="0" fillId="0" borderId="0"/>
    <xf numFmtId="0" fontId="1" fillId="0" borderId="0"/>
  </cellStyleXfs>
  <cellXfs count="273">
    <xf numFmtId="0" fontId="0" fillId="0" borderId="0" xfId="0"/>
    <xf numFmtId="0" fontId="9" fillId="0" borderId="0" xfId="0" applyFont="1" applyAlignment="1">
      <alignment horizontal="left" vertical="center" wrapText="1"/>
    </xf>
    <xf numFmtId="0" fontId="9" fillId="0" borderId="0" xfId="0" applyFont="1" applyAlignment="1">
      <alignment wrapText="1"/>
    </xf>
    <xf numFmtId="0" fontId="9" fillId="0" borderId="0" xfId="0" applyFont="1" applyAlignment="1">
      <alignment horizontal="center" vertical="center" wrapText="1"/>
    </xf>
    <xf numFmtId="0" fontId="10" fillId="0" borderId="0" xfId="0" applyFont="1"/>
    <xf numFmtId="0" fontId="9" fillId="0" borderId="0" xfId="0" applyFont="1" applyAlignment="1">
      <alignment horizontal="left" wrapText="1"/>
    </xf>
    <xf numFmtId="0" fontId="4" fillId="0" borderId="7" xfId="1" applyFont="1" applyBorder="1" applyAlignment="1">
      <alignment horizontal="center" vertical="center"/>
    </xf>
    <xf numFmtId="0" fontId="7" fillId="0" borderId="0" xfId="1" applyFont="1" applyAlignment="1">
      <alignment vertical="center"/>
    </xf>
    <xf numFmtId="0" fontId="7" fillId="0" borderId="0" xfId="1" applyFont="1" applyAlignment="1">
      <alignment horizontal="left" vertical="center"/>
    </xf>
    <xf numFmtId="0" fontId="7" fillId="0" borderId="1" xfId="1" applyFont="1" applyBorder="1" applyAlignment="1">
      <alignment horizontal="center" vertical="center" wrapText="1"/>
    </xf>
    <xf numFmtId="0" fontId="11" fillId="0" borderId="2" xfId="1" applyFont="1" applyBorder="1" applyAlignment="1">
      <alignment horizontal="center" vertical="center" wrapText="1"/>
    </xf>
    <xf numFmtId="0" fontId="6" fillId="0" borderId="1" xfId="1" applyFont="1" applyBorder="1" applyAlignment="1">
      <alignment horizontal="center" vertical="center"/>
    </xf>
    <xf numFmtId="0" fontId="12" fillId="0" borderId="1" xfId="1" applyFont="1" applyBorder="1" applyAlignment="1">
      <alignment horizontal="center" vertical="center" wrapText="1"/>
    </xf>
    <xf numFmtId="0" fontId="2" fillId="0" borderId="0" xfId="1" applyFont="1" applyAlignment="1">
      <alignment vertical="center"/>
    </xf>
    <xf numFmtId="0" fontId="1" fillId="0" borderId="16" xfId="1" applyBorder="1" applyAlignment="1">
      <alignment horizontal="center" vertical="center" wrapText="1"/>
    </xf>
    <xf numFmtId="0" fontId="4" fillId="0" borderId="0" xfId="1" applyFont="1" applyAlignment="1">
      <alignment horizontal="center" vertical="center"/>
    </xf>
    <xf numFmtId="0" fontId="7" fillId="0" borderId="13" xfId="1" applyFont="1" applyBorder="1" applyAlignment="1">
      <alignment vertical="center" wrapText="1"/>
    </xf>
    <xf numFmtId="0" fontId="14" fillId="0" borderId="0" xfId="0" applyFont="1"/>
    <xf numFmtId="0" fontId="3" fillId="0" borderId="0" xfId="1" applyFont="1" applyAlignment="1">
      <alignment vertical="center"/>
    </xf>
    <xf numFmtId="0" fontId="3" fillId="0" borderId="0" xfId="1" applyFont="1" applyAlignment="1">
      <alignment horizontal="left" vertical="center"/>
    </xf>
    <xf numFmtId="0" fontId="3" fillId="0" borderId="0" xfId="0" applyFont="1" applyAlignment="1">
      <alignment horizontal="center" vertical="center"/>
    </xf>
    <xf numFmtId="0" fontId="3" fillId="0" borderId="0" xfId="1" applyFont="1" applyAlignment="1">
      <alignment horizontal="left" vertical="center" wrapText="1"/>
    </xf>
    <xf numFmtId="0" fontId="15" fillId="0" borderId="0" xfId="0" applyFont="1" applyAlignment="1">
      <alignment horizontal="center" vertical="center"/>
    </xf>
    <xf numFmtId="0" fontId="16" fillId="0" borderId="0" xfId="0" applyFont="1" applyAlignment="1">
      <alignment horizontal="left" wrapText="1"/>
    </xf>
    <xf numFmtId="0" fontId="11" fillId="0" borderId="5" xfId="1" applyFont="1" applyBorder="1" applyAlignment="1">
      <alignment horizontal="center" vertical="center" wrapText="1"/>
    </xf>
    <xf numFmtId="0" fontId="7" fillId="0" borderId="0" xfId="1" applyFont="1" applyAlignment="1">
      <alignment vertical="center" wrapText="1"/>
    </xf>
    <xf numFmtId="0" fontId="7" fillId="0" borderId="26" xfId="1" applyFont="1" applyBorder="1" applyAlignment="1">
      <alignment horizontal="center" vertical="center" wrapText="1"/>
    </xf>
    <xf numFmtId="0" fontId="4" fillId="0" borderId="0" xfId="1" applyFont="1" applyAlignment="1">
      <alignment vertical="center" wrapText="1"/>
    </xf>
    <xf numFmtId="0" fontId="7" fillId="7" borderId="6" xfId="1" applyFont="1" applyFill="1" applyBorder="1" applyAlignment="1">
      <alignment vertical="center" wrapText="1"/>
    </xf>
    <xf numFmtId="0" fontId="11" fillId="0" borderId="0" xfId="0" applyFont="1" applyAlignment="1">
      <alignment horizontal="left" wrapText="1"/>
    </xf>
    <xf numFmtId="0" fontId="0" fillId="0" borderId="0" xfId="0" applyAlignment="1">
      <alignment horizontal="left" vertical="center" wrapText="1"/>
    </xf>
    <xf numFmtId="0" fontId="5" fillId="3" borderId="16" xfId="0" applyFont="1" applyFill="1" applyBorder="1" applyAlignment="1">
      <alignment horizontal="center" vertical="center" wrapText="1"/>
    </xf>
    <xf numFmtId="14" fontId="5" fillId="3" borderId="16" xfId="0" applyNumberFormat="1" applyFont="1" applyFill="1" applyBorder="1" applyAlignment="1">
      <alignment horizontal="center" vertical="center" wrapText="1"/>
    </xf>
    <xf numFmtId="0" fontId="0" fillId="0" borderId="16" xfId="0" applyBorder="1" applyAlignment="1">
      <alignment horizontal="left" vertical="center" wrapText="1"/>
    </xf>
    <xf numFmtId="0" fontId="7" fillId="5" borderId="4" xfId="1" applyFont="1" applyFill="1" applyBorder="1" applyAlignment="1">
      <alignment horizontal="left" vertical="center" wrapText="1"/>
    </xf>
    <xf numFmtId="0" fontId="12" fillId="0" borderId="8" xfId="1" applyFont="1" applyBorder="1" applyAlignment="1">
      <alignment horizontal="center" vertical="center" wrapText="1"/>
    </xf>
    <xf numFmtId="0" fontId="11" fillId="0" borderId="12" xfId="1" applyFont="1" applyBorder="1" applyAlignment="1">
      <alignment horizontal="center" vertical="center" wrapText="1"/>
    </xf>
    <xf numFmtId="0" fontId="3" fillId="0" borderId="14" xfId="1" applyFont="1" applyBorder="1" applyAlignment="1">
      <alignment horizontal="center" vertical="center" wrapText="1"/>
    </xf>
    <xf numFmtId="0" fontId="7" fillId="0" borderId="0" xfId="1" applyFont="1" applyAlignment="1">
      <alignment horizontal="left" vertical="center" wrapText="1"/>
    </xf>
    <xf numFmtId="0" fontId="22" fillId="2" borderId="14" xfId="1" applyFont="1" applyFill="1" applyBorder="1" applyAlignment="1">
      <alignment horizontal="left" vertical="center" wrapText="1"/>
    </xf>
    <xf numFmtId="0" fontId="7" fillId="0" borderId="28" xfId="1" applyFont="1" applyBorder="1" applyAlignment="1">
      <alignment horizontal="left" vertical="center" wrapText="1"/>
    </xf>
    <xf numFmtId="0" fontId="7" fillId="0" borderId="29" xfId="1" applyFont="1" applyBorder="1" applyAlignment="1">
      <alignment horizontal="left" vertical="center" wrapText="1"/>
    </xf>
    <xf numFmtId="0" fontId="4" fillId="0" borderId="26" xfId="1" applyFont="1" applyBorder="1" applyAlignment="1">
      <alignment horizontal="left" vertical="center" wrapText="1"/>
    </xf>
    <xf numFmtId="0" fontId="21" fillId="2" borderId="22" xfId="1" applyFont="1" applyFill="1" applyBorder="1" applyAlignment="1">
      <alignment horizontal="left" vertical="center"/>
    </xf>
    <xf numFmtId="0" fontId="7" fillId="0" borderId="28" xfId="1" applyFont="1" applyBorder="1" applyAlignment="1">
      <alignment horizontal="center" vertical="center" wrapText="1"/>
    </xf>
    <xf numFmtId="0" fontId="7" fillId="0" borderId="17" xfId="1" applyFont="1" applyBorder="1" applyAlignment="1">
      <alignment vertical="center" wrapText="1"/>
    </xf>
    <xf numFmtId="0" fontId="24" fillId="2" borderId="16" xfId="1" applyFont="1" applyFill="1" applyBorder="1" applyAlignment="1">
      <alignment horizontal="center" vertical="center" wrapText="1"/>
    </xf>
    <xf numFmtId="0" fontId="24" fillId="0" borderId="16" xfId="1" applyFont="1" applyBorder="1" applyAlignment="1">
      <alignment horizontal="center" vertical="center" wrapText="1"/>
    </xf>
    <xf numFmtId="0" fontId="13" fillId="0" borderId="0" xfId="0" applyFont="1"/>
    <xf numFmtId="0" fontId="1" fillId="0" borderId="16" xfId="1" applyBorder="1" applyAlignment="1">
      <alignment horizontal="left" vertical="center" wrapText="1"/>
    </xf>
    <xf numFmtId="0" fontId="13" fillId="0" borderId="0" xfId="0" applyFont="1" applyAlignment="1">
      <alignment wrapText="1"/>
    </xf>
    <xf numFmtId="0" fontId="25" fillId="0" borderId="26" xfId="1" applyFont="1" applyBorder="1" applyAlignment="1">
      <alignment horizontal="left" vertical="center" wrapText="1"/>
    </xf>
    <xf numFmtId="0" fontId="5" fillId="5" borderId="16" xfId="0" applyFont="1" applyFill="1" applyBorder="1" applyAlignment="1">
      <alignment horizontal="center" vertical="center" wrapText="1"/>
    </xf>
    <xf numFmtId="0" fontId="27" fillId="4" borderId="1" xfId="0" applyFont="1" applyFill="1" applyBorder="1" applyAlignment="1">
      <alignment horizontal="center"/>
    </xf>
    <xf numFmtId="0" fontId="27" fillId="4" borderId="16" xfId="0" applyFont="1" applyFill="1" applyBorder="1" applyAlignment="1">
      <alignment horizontal="center"/>
    </xf>
    <xf numFmtId="0" fontId="27" fillId="4" borderId="16" xfId="0" applyFont="1" applyFill="1" applyBorder="1"/>
    <xf numFmtId="0" fontId="27" fillId="0" borderId="0" xfId="0" applyFont="1"/>
    <xf numFmtId="0" fontId="13" fillId="0" borderId="16" xfId="0" applyFont="1" applyBorder="1"/>
    <xf numFmtId="0" fontId="27" fillId="0" borderId="16" xfId="0" applyFont="1" applyBorder="1" applyAlignment="1">
      <alignment vertical="center"/>
    </xf>
    <xf numFmtId="0" fontId="27" fillId="0" borderId="16" xfId="0" applyFont="1" applyBorder="1" applyAlignment="1">
      <alignment horizontal="left"/>
    </xf>
    <xf numFmtId="0" fontId="27" fillId="0" borderId="16" xfId="0" applyFont="1" applyBorder="1"/>
    <xf numFmtId="0" fontId="27" fillId="0" borderId="16" xfId="0" applyFont="1" applyBorder="1" applyAlignment="1">
      <alignment horizontal="center" vertical="center"/>
    </xf>
    <xf numFmtId="0" fontId="27" fillId="0" borderId="0" xfId="0" applyFont="1" applyAlignment="1">
      <alignment horizontal="center" vertical="center"/>
    </xf>
    <xf numFmtId="0" fontId="28" fillId="0" borderId="16" xfId="0" applyFont="1" applyBorder="1"/>
    <xf numFmtId="0" fontId="28" fillId="0" borderId="16" xfId="0" applyFont="1" applyBorder="1" applyAlignment="1">
      <alignment horizontal="center" vertical="center"/>
    </xf>
    <xf numFmtId="0" fontId="0" fillId="0" borderId="0" xfId="0" applyAlignment="1">
      <alignment horizontal="center" vertical="center" wrapText="1"/>
    </xf>
    <xf numFmtId="0" fontId="0" fillId="0" borderId="16" xfId="0" applyBorder="1" applyAlignment="1">
      <alignment horizontal="center" vertical="center" wrapText="1"/>
    </xf>
    <xf numFmtId="14" fontId="0" fillId="0" borderId="16" xfId="0" applyNumberFormat="1" applyBorder="1" applyAlignment="1">
      <alignment horizontal="center" vertical="center" wrapText="1"/>
    </xf>
    <xf numFmtId="0" fontId="0" fillId="5" borderId="16" xfId="0" applyFill="1" applyBorder="1" applyAlignment="1">
      <alignment horizontal="center" vertical="center" wrapText="1"/>
    </xf>
    <xf numFmtId="14" fontId="0" fillId="0" borderId="0" xfId="0" applyNumberFormat="1" applyAlignment="1">
      <alignment horizontal="center" vertical="center" wrapText="1"/>
    </xf>
    <xf numFmtId="0" fontId="0" fillId="5" borderId="0" xfId="0" applyFill="1" applyAlignment="1">
      <alignment horizontal="center" vertical="center" wrapText="1"/>
    </xf>
    <xf numFmtId="0" fontId="29" fillId="0" borderId="16" xfId="1" applyFont="1" applyBorder="1" applyAlignment="1">
      <alignment horizontal="center" vertical="center" wrapText="1"/>
    </xf>
    <xf numFmtId="0" fontId="29" fillId="0" borderId="0" xfId="1" applyFont="1" applyAlignment="1">
      <alignment horizontal="center" vertical="center" wrapText="1"/>
    </xf>
    <xf numFmtId="0" fontId="13" fillId="0" borderId="0" xfId="0" applyFont="1" applyAlignment="1">
      <alignment horizontal="left"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6" fillId="0" borderId="10" xfId="1" applyFont="1" applyBorder="1" applyAlignment="1">
      <alignment horizontal="center" vertical="center" wrapText="1"/>
    </xf>
    <xf numFmtId="0" fontId="4" fillId="0" borderId="4" xfId="1" applyFont="1" applyBorder="1" applyAlignment="1">
      <alignment horizontal="center" vertical="center"/>
    </xf>
    <xf numFmtId="0" fontId="4" fillId="0" borderId="1" xfId="1" applyFont="1" applyBorder="1" applyAlignment="1">
      <alignment horizontal="center" vertical="center"/>
    </xf>
    <xf numFmtId="0" fontId="6" fillId="0" borderId="1" xfId="1" applyFont="1" applyBorder="1" applyAlignment="1">
      <alignment horizontal="center"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8" xfId="1" applyFont="1" applyBorder="1" applyAlignment="1">
      <alignment horizontal="center" vertical="center" wrapText="1"/>
    </xf>
    <xf numFmtId="0" fontId="7" fillId="0" borderId="14" xfId="1" applyFont="1" applyBorder="1" applyAlignment="1">
      <alignment horizontal="center" vertical="center" wrapText="1"/>
    </xf>
    <xf numFmtId="0" fontId="7" fillId="0" borderId="4" xfId="1" applyFont="1" applyBorder="1" applyAlignment="1">
      <alignment horizontal="left" vertical="center"/>
    </xf>
    <xf numFmtId="0" fontId="7" fillId="0" borderId="14" xfId="1" applyFont="1" applyBorder="1" applyAlignment="1">
      <alignment horizontal="left" vertical="center" wrapText="1"/>
    </xf>
    <xf numFmtId="0" fontId="7" fillId="0" borderId="3" xfId="1" applyFont="1" applyBorder="1" applyAlignment="1">
      <alignment horizontal="center" vertical="center" wrapText="1"/>
    </xf>
    <xf numFmtId="0" fontId="7" fillId="0" borderId="9" xfId="1" applyFont="1" applyBorder="1" applyAlignment="1">
      <alignment horizontal="left" vertical="center" wrapText="1"/>
    </xf>
    <xf numFmtId="0" fontId="7" fillId="7" borderId="7" xfId="1" applyFont="1" applyFill="1" applyBorder="1" applyAlignment="1">
      <alignment horizontal="left" vertical="center"/>
    </xf>
    <xf numFmtId="0" fontId="4" fillId="0" borderId="14" xfId="1" applyFont="1" applyBorder="1" applyAlignment="1">
      <alignment horizontal="center" vertical="center" wrapText="1"/>
    </xf>
    <xf numFmtId="0" fontId="4" fillId="0" borderId="13" xfId="1" applyFont="1" applyBorder="1" applyAlignment="1">
      <alignment horizontal="center" vertical="center" wrapText="1"/>
    </xf>
    <xf numFmtId="0" fontId="7" fillId="7" borderId="0" xfId="1" applyFont="1" applyFill="1" applyAlignment="1">
      <alignment horizontal="left" vertical="center" wrapText="1"/>
    </xf>
    <xf numFmtId="0" fontId="7" fillId="0" borderId="0" xfId="1" applyFont="1" applyAlignment="1">
      <alignment horizontal="center" vertical="center" wrapText="1"/>
    </xf>
    <xf numFmtId="0" fontId="4" fillId="6" borderId="0" xfId="0" applyFont="1" applyFill="1" applyAlignment="1">
      <alignment horizontal="center" vertical="center" wrapText="1"/>
    </xf>
    <xf numFmtId="0" fontId="33" fillId="0" borderId="16" xfId="0" applyFont="1" applyBorder="1"/>
    <xf numFmtId="0" fontId="6" fillId="0" borderId="9" xfId="1" applyFont="1" applyBorder="1" applyAlignment="1">
      <alignment horizontal="center" vertical="center" wrapText="1"/>
    </xf>
    <xf numFmtId="0" fontId="6" fillId="0" borderId="15" xfId="1" applyFont="1" applyBorder="1" applyAlignment="1">
      <alignment horizontal="center" vertical="center" wrapText="1"/>
    </xf>
    <xf numFmtId="0" fontId="6" fillId="0" borderId="13" xfId="1" applyFont="1" applyBorder="1" applyAlignment="1">
      <alignment horizontal="center" vertical="center" wrapText="1"/>
    </xf>
    <xf numFmtId="0" fontId="7" fillId="7" borderId="10" xfId="1" applyFont="1" applyFill="1" applyBorder="1" applyAlignment="1">
      <alignment vertical="center" wrapText="1"/>
    </xf>
    <xf numFmtId="0" fontId="7" fillId="0" borderId="5" xfId="1" applyFont="1" applyBorder="1" applyAlignment="1">
      <alignment horizontal="center" vertical="center"/>
    </xf>
    <xf numFmtId="0" fontId="7" fillId="0" borderId="7" xfId="1" applyFont="1" applyBorder="1" applyAlignment="1">
      <alignment horizontal="center" vertical="center"/>
    </xf>
    <xf numFmtId="0" fontId="7" fillId="0" borderId="9" xfId="1" applyFont="1" applyBorder="1" applyAlignment="1">
      <alignment horizontal="center" vertical="center"/>
    </xf>
    <xf numFmtId="0" fontId="7" fillId="0" borderId="15" xfId="1" applyFont="1" applyBorder="1" applyAlignment="1">
      <alignment horizontal="center" vertical="center"/>
    </xf>
    <xf numFmtId="0" fontId="7" fillId="0" borderId="12" xfId="1" applyFont="1" applyBorder="1" applyAlignment="1">
      <alignment horizontal="center" vertical="center"/>
    </xf>
    <xf numFmtId="0" fontId="7" fillId="0" borderId="14" xfId="1" applyFont="1" applyBorder="1" applyAlignment="1">
      <alignment horizontal="center" vertical="center"/>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6" fillId="0" borderId="10"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8" xfId="1" applyFont="1" applyBorder="1" applyAlignment="1">
      <alignment horizontal="center"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14" fontId="4" fillId="0" borderId="13" xfId="1" applyNumberFormat="1" applyFont="1" applyBorder="1" applyAlignment="1">
      <alignment horizontal="center" vertical="center" wrapText="1"/>
    </xf>
    <xf numFmtId="0" fontId="4" fillId="0" borderId="14" xfId="1" applyFont="1" applyBorder="1" applyAlignment="1">
      <alignment horizontal="center" vertical="center" wrapText="1"/>
    </xf>
    <xf numFmtId="14" fontId="4" fillId="0" borderId="12" xfId="1" applyNumberFormat="1" applyFont="1" applyBorder="1" applyAlignment="1">
      <alignment horizontal="center" vertical="center" wrapText="1"/>
    </xf>
    <xf numFmtId="0" fontId="7" fillId="7" borderId="5" xfId="1" applyFont="1" applyFill="1" applyBorder="1" applyAlignment="1">
      <alignment horizontal="left" vertical="center"/>
    </xf>
    <xf numFmtId="0" fontId="7" fillId="7" borderId="7" xfId="1" applyFont="1" applyFill="1" applyBorder="1" applyAlignment="1">
      <alignment horizontal="left"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7" fillId="0" borderId="4" xfId="1" applyFont="1" applyBorder="1" applyAlignment="1">
      <alignment horizontal="left" vertical="center"/>
    </xf>
    <xf numFmtId="0" fontId="4" fillId="0" borderId="12" xfId="1" applyFont="1" applyBorder="1" applyAlignment="1">
      <alignment horizontal="center" vertical="center" wrapText="1"/>
    </xf>
    <xf numFmtId="0" fontId="7" fillId="7" borderId="0" xfId="1" applyFont="1" applyFill="1" applyAlignment="1">
      <alignment horizontal="left" vertical="center"/>
    </xf>
    <xf numFmtId="0" fontId="7" fillId="7" borderId="15" xfId="1" applyFont="1" applyFill="1" applyBorder="1" applyAlignment="1">
      <alignment horizontal="left" vertical="center"/>
    </xf>
    <xf numFmtId="0" fontId="7" fillId="7" borderId="5" xfId="1" applyFont="1" applyFill="1" applyBorder="1" applyAlignment="1">
      <alignment horizontal="left" vertical="center" wrapText="1"/>
    </xf>
    <xf numFmtId="0" fontId="7" fillId="7" borderId="6" xfId="1" applyFont="1" applyFill="1" applyBorder="1" applyAlignment="1">
      <alignment horizontal="left" vertical="center" wrapText="1"/>
    </xf>
    <xf numFmtId="0" fontId="7" fillId="7" borderId="7" xfId="1" applyFont="1" applyFill="1" applyBorder="1" applyAlignment="1">
      <alignment horizontal="left" vertical="center" wrapText="1"/>
    </xf>
    <xf numFmtId="0" fontId="4" fillId="0" borderId="13" xfId="1" applyFont="1" applyBorder="1" applyAlignment="1">
      <alignment horizontal="center" vertical="center" wrapText="1"/>
    </xf>
    <xf numFmtId="0" fontId="7" fillId="7" borderId="6" xfId="1" applyFont="1" applyFill="1" applyBorder="1" applyAlignment="1">
      <alignment horizontal="left" vertical="center"/>
    </xf>
    <xf numFmtId="0" fontId="4" fillId="0" borderId="9" xfId="1" applyFont="1" applyBorder="1" applyAlignment="1">
      <alignment horizontal="center" vertical="center" wrapText="1"/>
    </xf>
    <xf numFmtId="0" fontId="4" fillId="0" borderId="0" xfId="1" applyFont="1" applyAlignment="1">
      <alignment horizontal="center" vertical="center" wrapText="1"/>
    </xf>
    <xf numFmtId="14" fontId="4" fillId="0" borderId="12" xfId="1" applyNumberFormat="1" applyFont="1" applyBorder="1" applyAlignment="1">
      <alignment horizontal="center" vertical="center"/>
    </xf>
    <xf numFmtId="14" fontId="4" fillId="0" borderId="13" xfId="1" applyNumberFormat="1" applyFont="1" applyBorder="1" applyAlignment="1">
      <alignment horizontal="center" vertical="center"/>
    </xf>
    <xf numFmtId="0" fontId="7" fillId="7" borderId="9" xfId="1" applyFont="1" applyFill="1" applyBorder="1" applyAlignment="1">
      <alignment horizontal="left" vertical="center" wrapText="1"/>
    </xf>
    <xf numFmtId="0" fontId="7" fillId="7" borderId="0" xfId="1" applyFont="1" applyFill="1" applyAlignment="1">
      <alignment horizontal="left" vertical="center" wrapText="1"/>
    </xf>
    <xf numFmtId="0" fontId="6" fillId="0" borderId="1" xfId="1" applyFont="1" applyBorder="1" applyAlignment="1">
      <alignment horizontal="center" vertical="center" wrapText="1"/>
    </xf>
    <xf numFmtId="0" fontId="4" fillId="0" borderId="15" xfId="1" applyFont="1" applyBorder="1" applyAlignment="1">
      <alignment horizontal="center" vertical="center" wrapText="1"/>
    </xf>
    <xf numFmtId="0" fontId="7" fillId="0" borderId="12" xfId="1" applyFont="1" applyBorder="1" applyAlignment="1">
      <alignment horizontal="left" vertical="center" wrapText="1"/>
    </xf>
    <xf numFmtId="0" fontId="7" fillId="0" borderId="13" xfId="1" applyFont="1" applyBorder="1" applyAlignment="1">
      <alignment horizontal="left" vertical="center" wrapText="1"/>
    </xf>
    <xf numFmtId="0" fontId="7" fillId="0" borderId="14" xfId="1" applyFont="1" applyBorder="1" applyAlignment="1">
      <alignment horizontal="left" vertical="center" wrapText="1"/>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7" fillId="7" borderId="1" xfId="1" applyFont="1" applyFill="1" applyBorder="1" applyAlignment="1">
      <alignment horizontal="left" vertical="center" wrapText="1"/>
    </xf>
    <xf numFmtId="0" fontId="7" fillId="7" borderId="2" xfId="1" applyFont="1" applyFill="1" applyBorder="1" applyAlignment="1">
      <alignment horizontal="left" vertical="center" wrapText="1"/>
    </xf>
    <xf numFmtId="0" fontId="7" fillId="7" borderId="3" xfId="1" applyFont="1" applyFill="1" applyBorder="1" applyAlignment="1">
      <alignment horizontal="left"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6" fillId="0" borderId="5"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2"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6" fillId="0" borderId="12" xfId="1" applyFont="1" applyBorder="1" applyAlignment="1">
      <alignment horizontal="center" vertical="top" wrapText="1"/>
    </xf>
    <xf numFmtId="0" fontId="6" fillId="0" borderId="13" xfId="1" applyFont="1" applyBorder="1" applyAlignment="1">
      <alignment horizontal="center" vertical="top" wrapText="1"/>
    </xf>
    <xf numFmtId="0" fontId="7" fillId="0" borderId="9" xfId="1" applyFont="1" applyBorder="1" applyAlignment="1">
      <alignment horizontal="left" vertical="top" wrapText="1"/>
    </xf>
    <xf numFmtId="0" fontId="7" fillId="0" borderId="0" xfId="1" applyFont="1" applyAlignment="1">
      <alignment horizontal="left" vertical="top" wrapText="1"/>
    </xf>
    <xf numFmtId="0" fontId="7" fillId="0" borderId="15" xfId="1" applyFont="1" applyBorder="1" applyAlignment="1">
      <alignment horizontal="left" vertical="top" wrapText="1"/>
    </xf>
    <xf numFmtId="0" fontId="7" fillId="0" borderId="12" xfId="1" applyFont="1" applyBorder="1" applyAlignment="1">
      <alignment horizontal="left" vertical="top" wrapText="1"/>
    </xf>
    <xf numFmtId="0" fontId="7" fillId="0" borderId="13" xfId="1" applyFont="1" applyBorder="1" applyAlignment="1">
      <alignment horizontal="left" vertical="top" wrapText="1"/>
    </xf>
    <xf numFmtId="0" fontId="7" fillId="0" borderId="14" xfId="1" applyFont="1" applyBorder="1" applyAlignment="1">
      <alignment horizontal="left" vertical="top" wrapText="1"/>
    </xf>
    <xf numFmtId="0" fontId="7" fillId="0" borderId="30" xfId="1" applyFont="1" applyBorder="1" applyAlignment="1">
      <alignment horizontal="center" vertical="center" wrapText="1"/>
    </xf>
    <xf numFmtId="0" fontId="7" fillId="0" borderId="31" xfId="1" applyFont="1" applyBorder="1" applyAlignment="1">
      <alignment horizontal="center" vertical="center" wrapText="1"/>
    </xf>
    <xf numFmtId="0" fontId="7" fillId="7" borderId="4" xfId="1" applyFont="1" applyFill="1" applyBorder="1" applyAlignment="1">
      <alignment horizontal="left" vertical="center" wrapText="1"/>
    </xf>
    <xf numFmtId="0" fontId="22" fillId="8" borderId="12" xfId="1" applyFont="1" applyFill="1" applyBorder="1" applyAlignment="1">
      <alignment horizontal="right" vertical="center" wrapText="1"/>
    </xf>
    <xf numFmtId="0" fontId="22" fillId="8" borderId="13" xfId="1" applyFont="1" applyFill="1" applyBorder="1" applyAlignment="1">
      <alignment horizontal="right" vertical="center" wrapText="1"/>
    </xf>
    <xf numFmtId="0" fontId="7" fillId="7" borderId="2" xfId="1" applyFont="1" applyFill="1" applyBorder="1" applyAlignment="1">
      <alignment horizontal="center" vertical="center" wrapText="1"/>
    </xf>
    <xf numFmtId="0" fontId="7" fillId="7" borderId="3" xfId="1" applyFont="1" applyFill="1" applyBorder="1" applyAlignment="1">
      <alignment horizontal="center" vertical="center" wrapText="1"/>
    </xf>
    <xf numFmtId="0" fontId="7" fillId="7" borderId="4" xfId="1" applyFont="1" applyFill="1" applyBorder="1" applyAlignment="1">
      <alignment horizontal="center" vertical="center" wrapText="1"/>
    </xf>
    <xf numFmtId="0" fontId="32" fillId="0" borderId="12" xfId="1" applyFont="1" applyBorder="1" applyAlignment="1">
      <alignment horizontal="center" vertical="center" wrapText="1"/>
    </xf>
    <xf numFmtId="0" fontId="32" fillId="0" borderId="13" xfId="1" applyFont="1" applyBorder="1" applyAlignment="1">
      <alignment horizontal="center" vertical="center" wrapText="1"/>
    </xf>
    <xf numFmtId="0" fontId="32" fillId="0" borderId="14" xfId="1" applyFont="1" applyBorder="1" applyAlignment="1">
      <alignment horizontal="center" vertical="center" wrapText="1"/>
    </xf>
    <xf numFmtId="0" fontId="30" fillId="0" borderId="5" xfId="1" applyFont="1" applyBorder="1" applyAlignment="1">
      <alignment horizontal="center" vertical="center" wrapText="1"/>
    </xf>
    <xf numFmtId="0" fontId="30" fillId="0" borderId="6" xfId="1" applyFont="1" applyBorder="1" applyAlignment="1">
      <alignment horizontal="center" vertical="center" wrapText="1"/>
    </xf>
    <xf numFmtId="0" fontId="30" fillId="0" borderId="7" xfId="1" applyFont="1" applyBorder="1" applyAlignment="1">
      <alignment horizontal="center" vertical="center" wrapText="1"/>
    </xf>
    <xf numFmtId="0" fontId="30" fillId="0" borderId="12" xfId="1" applyFont="1" applyBorder="1" applyAlignment="1">
      <alignment horizontal="center" vertical="center" wrapText="1"/>
    </xf>
    <xf numFmtId="0" fontId="30" fillId="0" borderId="13" xfId="1" applyFont="1" applyBorder="1" applyAlignment="1">
      <alignment horizontal="center" vertical="center" wrapText="1"/>
    </xf>
    <xf numFmtId="0" fontId="30" fillId="0" borderId="14" xfId="1" applyFont="1" applyBorder="1" applyAlignment="1">
      <alignment horizontal="center" vertical="center" wrapText="1"/>
    </xf>
    <xf numFmtId="0" fontId="7" fillId="0" borderId="27" xfId="1" applyFont="1" applyBorder="1" applyAlignment="1">
      <alignment horizontal="center" vertical="center" wrapText="1"/>
    </xf>
    <xf numFmtId="0" fontId="7" fillId="0" borderId="8" xfId="1" applyFont="1" applyBorder="1" applyAlignment="1">
      <alignment horizontal="center" vertical="center" wrapText="1"/>
    </xf>
    <xf numFmtId="0" fontId="23" fillId="0" borderId="0" xfId="1" applyFont="1" applyAlignment="1">
      <alignment horizontal="center" vertical="center" wrapText="1"/>
    </xf>
    <xf numFmtId="0" fontId="23" fillId="0" borderId="15" xfId="1" applyFont="1" applyBorder="1" applyAlignment="1">
      <alignment horizontal="center" vertical="center" wrapText="1"/>
    </xf>
    <xf numFmtId="0" fontId="23" fillId="0" borderId="13" xfId="1" applyFont="1" applyBorder="1" applyAlignment="1">
      <alignment horizontal="center" vertical="center" wrapText="1"/>
    </xf>
    <xf numFmtId="0" fontId="23" fillId="0" borderId="14"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14" xfId="1" applyFont="1" applyBorder="1" applyAlignment="1">
      <alignment horizontal="center" vertical="center" wrapText="1"/>
    </xf>
    <xf numFmtId="0" fontId="7" fillId="0" borderId="32" xfId="1" applyFont="1" applyBorder="1" applyAlignment="1">
      <alignment horizontal="center" vertical="center" wrapText="1"/>
    </xf>
    <xf numFmtId="0" fontId="7" fillId="0" borderId="13" xfId="1" applyFont="1" applyBorder="1" applyAlignment="1">
      <alignment horizontal="center" vertical="center" wrapText="1"/>
    </xf>
    <xf numFmtId="0" fontId="7" fillId="0" borderId="9" xfId="1" applyFont="1" applyBorder="1" applyAlignment="1">
      <alignment horizontal="left" vertical="center" wrapText="1"/>
    </xf>
    <xf numFmtId="0" fontId="7" fillId="0" borderId="0" xfId="1" applyFont="1" applyAlignment="1">
      <alignment horizontal="left" vertical="center" wrapText="1"/>
    </xf>
    <xf numFmtId="0" fontId="7" fillId="0" borderId="15" xfId="1" applyFont="1" applyBorder="1" applyAlignment="1">
      <alignment horizontal="left" vertical="center" wrapText="1"/>
    </xf>
    <xf numFmtId="0" fontId="7" fillId="0" borderId="2" xfId="1" applyFont="1" applyBorder="1" applyAlignment="1">
      <alignment horizontal="left" vertical="top" wrapText="1"/>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3" fillId="7" borderId="18" xfId="1" applyFont="1" applyFill="1" applyBorder="1" applyAlignment="1">
      <alignment horizontal="left" vertical="center"/>
    </xf>
    <xf numFmtId="0" fontId="3" fillId="7" borderId="19" xfId="1" applyFont="1" applyFill="1" applyBorder="1" applyAlignment="1">
      <alignment horizontal="left" vertical="center"/>
    </xf>
    <xf numFmtId="0" fontId="3" fillId="7" borderId="20" xfId="1" applyFont="1" applyFill="1" applyBorder="1" applyAlignment="1">
      <alignment horizontal="left" vertical="center"/>
    </xf>
    <xf numFmtId="0" fontId="4" fillId="0" borderId="21"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22" xfId="1" applyFont="1" applyBorder="1" applyAlignment="1">
      <alignment horizontal="center" vertical="center" wrapText="1"/>
    </xf>
    <xf numFmtId="0" fontId="4" fillId="6" borderId="0" xfId="0" applyFont="1" applyFill="1" applyAlignment="1">
      <alignment horizontal="center" vertical="center" wrapText="1"/>
    </xf>
    <xf numFmtId="14" fontId="4" fillId="0" borderId="21" xfId="1" applyNumberFormat="1" applyFont="1" applyBorder="1" applyAlignment="1">
      <alignment horizontal="center" vertical="center" wrapText="1"/>
    </xf>
    <xf numFmtId="14" fontId="4" fillId="0" borderId="17" xfId="1" applyNumberFormat="1" applyFont="1" applyBorder="1" applyAlignment="1">
      <alignment horizontal="center" vertical="center" wrapText="1"/>
    </xf>
    <xf numFmtId="14" fontId="4" fillId="0" borderId="22" xfId="1" applyNumberFormat="1" applyFont="1" applyBorder="1" applyAlignment="1">
      <alignment horizontal="center" vertical="center" wrapText="1"/>
    </xf>
    <xf numFmtId="0" fontId="7" fillId="7" borderId="18" xfId="1" applyFont="1" applyFill="1" applyBorder="1" applyAlignment="1">
      <alignment horizontal="left" vertical="center"/>
    </xf>
    <xf numFmtId="0" fontId="7" fillId="7" borderId="20" xfId="1" applyFont="1" applyFill="1" applyBorder="1" applyAlignment="1">
      <alignment horizontal="left" vertical="center"/>
    </xf>
    <xf numFmtId="0" fontId="7" fillId="7" borderId="19" xfId="1" applyFont="1" applyFill="1" applyBorder="1" applyAlignment="1">
      <alignment horizontal="left" vertical="center"/>
    </xf>
    <xf numFmtId="0" fontId="7" fillId="0" borderId="0" xfId="1" applyFont="1" applyAlignment="1">
      <alignment horizontal="center" vertical="center" wrapText="1"/>
    </xf>
    <xf numFmtId="0" fontId="3" fillId="7" borderId="24" xfId="1" applyFont="1" applyFill="1" applyBorder="1" applyAlignment="1">
      <alignment horizontal="left" vertical="center" wrapText="1"/>
    </xf>
    <xf numFmtId="0" fontId="3" fillId="7" borderId="25" xfId="1" applyFont="1" applyFill="1" applyBorder="1" applyAlignment="1">
      <alignment horizontal="left" vertical="center" wrapText="1"/>
    </xf>
    <xf numFmtId="0" fontId="3" fillId="7" borderId="26" xfId="1" applyFont="1" applyFill="1" applyBorder="1" applyAlignment="1">
      <alignment horizontal="left" vertical="center" wrapText="1"/>
    </xf>
    <xf numFmtId="0" fontId="3" fillId="7" borderId="24" xfId="1" applyFont="1" applyFill="1" applyBorder="1" applyAlignment="1">
      <alignment horizontal="center" vertical="center" wrapText="1"/>
    </xf>
    <xf numFmtId="0" fontId="3" fillId="7" borderId="25" xfId="1" applyFont="1" applyFill="1" applyBorder="1" applyAlignment="1">
      <alignment horizontal="center" vertical="center" wrapText="1"/>
    </xf>
    <xf numFmtId="0" fontId="3" fillId="7" borderId="26" xfId="1" applyFont="1" applyFill="1" applyBorder="1" applyAlignment="1">
      <alignment horizontal="center" vertical="center" wrapText="1"/>
    </xf>
    <xf numFmtId="0" fontId="4" fillId="0" borderId="24" xfId="1" applyFont="1" applyBorder="1" applyAlignment="1">
      <alignment horizontal="center" vertical="center" wrapText="1"/>
    </xf>
    <xf numFmtId="0" fontId="4" fillId="0" borderId="25" xfId="1" applyFont="1" applyBorder="1" applyAlignment="1">
      <alignment horizontal="center" vertical="center" wrapText="1"/>
    </xf>
    <xf numFmtId="0" fontId="4" fillId="0" borderId="26" xfId="1" applyFont="1" applyBorder="1" applyAlignment="1">
      <alignment horizontal="center" vertical="center" wrapText="1"/>
    </xf>
    <xf numFmtId="0" fontId="3" fillId="7" borderId="19" xfId="1" applyFont="1" applyFill="1" applyBorder="1" applyAlignment="1">
      <alignment horizontal="left" vertical="center" wrapText="1"/>
    </xf>
    <xf numFmtId="0" fontId="3" fillId="7" borderId="20" xfId="1" applyFont="1" applyFill="1" applyBorder="1" applyAlignment="1">
      <alignment horizontal="left" vertical="center" wrapText="1"/>
    </xf>
    <xf numFmtId="0" fontId="3" fillId="0" borderId="17" xfId="1" applyFont="1" applyBorder="1" applyAlignment="1">
      <alignment horizontal="center" vertical="center" wrapText="1"/>
    </xf>
    <xf numFmtId="0" fontId="3" fillId="0" borderId="22" xfId="1" applyFont="1" applyBorder="1" applyAlignment="1">
      <alignment horizontal="center" vertical="center" wrapText="1"/>
    </xf>
    <xf numFmtId="0" fontId="3" fillId="7" borderId="18" xfId="1" applyFont="1" applyFill="1" applyBorder="1" applyAlignment="1">
      <alignment horizontal="center" vertical="center" wrapText="1"/>
    </xf>
    <xf numFmtId="0" fontId="3" fillId="7" borderId="19" xfId="1" applyFont="1" applyFill="1" applyBorder="1" applyAlignment="1">
      <alignment horizontal="center" vertical="center" wrapText="1"/>
    </xf>
    <xf numFmtId="0" fontId="3" fillId="7" borderId="20" xfId="1" applyFont="1" applyFill="1" applyBorder="1" applyAlignment="1">
      <alignment horizontal="center" vertical="center" wrapText="1"/>
    </xf>
    <xf numFmtId="0" fontId="3" fillId="0" borderId="25" xfId="1" applyFont="1" applyBorder="1" applyAlignment="1">
      <alignment horizontal="center" vertical="center"/>
    </xf>
    <xf numFmtId="0" fontId="26" fillId="7" borderId="24" xfId="1" applyFont="1" applyFill="1" applyBorder="1" applyAlignment="1">
      <alignment horizontal="center" vertical="center" wrapText="1"/>
    </xf>
    <xf numFmtId="0" fontId="26" fillId="7" borderId="25" xfId="1" applyFont="1" applyFill="1" applyBorder="1" applyAlignment="1">
      <alignment horizontal="center" vertical="center" wrapText="1"/>
    </xf>
    <xf numFmtId="0" fontId="26" fillId="7" borderId="26" xfId="1" applyFont="1" applyFill="1" applyBorder="1" applyAlignment="1">
      <alignment horizontal="center" vertical="center" wrapText="1"/>
    </xf>
    <xf numFmtId="0" fontId="3" fillId="0" borderId="21" xfId="1" applyFont="1" applyBorder="1" applyAlignment="1">
      <alignment horizontal="center" vertical="center" wrapText="1"/>
    </xf>
    <xf numFmtId="0" fontId="3" fillId="7" borderId="18" xfId="1" applyFont="1" applyFill="1" applyBorder="1" applyAlignment="1">
      <alignment horizontal="left" vertical="center" wrapText="1"/>
    </xf>
    <xf numFmtId="0" fontId="19" fillId="0" borderId="16" xfId="1" applyFont="1" applyBorder="1" applyAlignment="1">
      <alignment horizontal="center" vertical="center" wrapText="1"/>
    </xf>
    <xf numFmtId="0" fontId="3" fillId="7" borderId="16" xfId="1" applyFont="1" applyFill="1" applyBorder="1" applyAlignment="1">
      <alignment horizontal="center" vertical="center" wrapText="1"/>
    </xf>
    <xf numFmtId="0" fontId="20" fillId="0" borderId="16" xfId="1" applyFont="1" applyBorder="1" applyAlignment="1">
      <alignment horizontal="left" vertical="center" wrapText="1"/>
    </xf>
    <xf numFmtId="0" fontId="3" fillId="7" borderId="16" xfId="1" applyFont="1" applyFill="1" applyBorder="1" applyAlignment="1">
      <alignment horizontal="left" vertical="center" wrapText="1"/>
    </xf>
    <xf numFmtId="0" fontId="20" fillId="0" borderId="18" xfId="1" applyFont="1" applyBorder="1" applyAlignment="1">
      <alignment horizontal="left" vertical="center" wrapText="1"/>
    </xf>
    <xf numFmtId="0" fontId="20" fillId="0" borderId="19" xfId="1" applyFont="1" applyBorder="1" applyAlignment="1">
      <alignment horizontal="left" vertical="center" wrapText="1"/>
    </xf>
    <xf numFmtId="0" fontId="20" fillId="0" borderId="20" xfId="1" applyFont="1" applyBorder="1" applyAlignment="1">
      <alignment horizontal="left" vertical="center" wrapText="1"/>
    </xf>
    <xf numFmtId="0" fontId="20" fillId="0" borderId="21" xfId="1" applyFont="1" applyBorder="1" applyAlignment="1">
      <alignment horizontal="left" vertical="center" wrapText="1"/>
    </xf>
    <xf numFmtId="0" fontId="20" fillId="0" borderId="17" xfId="1" applyFont="1" applyBorder="1" applyAlignment="1">
      <alignment horizontal="left" vertical="center" wrapText="1"/>
    </xf>
    <xf numFmtId="0" fontId="20" fillId="0" borderId="22" xfId="1" applyFont="1" applyBorder="1" applyAlignment="1">
      <alignment horizontal="left" vertical="center" wrapText="1"/>
    </xf>
    <xf numFmtId="0" fontId="21" fillId="8" borderId="21" xfId="1" applyFont="1" applyFill="1" applyBorder="1" applyAlignment="1">
      <alignment horizontal="right" vertical="center"/>
    </xf>
    <xf numFmtId="0" fontId="21" fillId="8" borderId="17" xfId="1" applyFont="1" applyFill="1" applyBorder="1" applyAlignment="1">
      <alignment horizontal="right" vertical="center"/>
    </xf>
    <xf numFmtId="0" fontId="3" fillId="0" borderId="18" xfId="1" applyFont="1" applyBorder="1" applyAlignment="1">
      <alignment horizontal="center" vertical="center"/>
    </xf>
    <xf numFmtId="0" fontId="3" fillId="0" borderId="19" xfId="1" applyFont="1" applyBorder="1" applyAlignment="1">
      <alignment horizontal="center" vertical="center"/>
    </xf>
    <xf numFmtId="0" fontId="3" fillId="0" borderId="23" xfId="1" applyFont="1" applyBorder="1" applyAlignment="1">
      <alignment horizontal="center" vertical="center"/>
    </xf>
    <xf numFmtId="0" fontId="3" fillId="0" borderId="0" xfId="1" applyFont="1" applyAlignment="1">
      <alignment horizontal="center" vertical="center"/>
    </xf>
    <xf numFmtId="0" fontId="3" fillId="0" borderId="21" xfId="1" applyFont="1" applyBorder="1" applyAlignment="1">
      <alignment horizontal="center" vertical="center"/>
    </xf>
    <xf numFmtId="0" fontId="3" fillId="0" borderId="17" xfId="1" applyFont="1" applyBorder="1" applyAlignment="1">
      <alignment horizontal="center" vertical="center"/>
    </xf>
    <xf numFmtId="0" fontId="4" fillId="0" borderId="16" xfId="1" applyFont="1" applyBorder="1" applyAlignment="1">
      <alignment horizontal="center" vertical="center"/>
    </xf>
    <xf numFmtId="14" fontId="4" fillId="0" borderId="21" xfId="1" applyNumberFormat="1" applyFont="1" applyBorder="1" applyAlignment="1">
      <alignment horizontal="center" vertical="center"/>
    </xf>
    <xf numFmtId="14" fontId="4" fillId="0" borderId="17" xfId="1" applyNumberFormat="1" applyFont="1" applyBorder="1" applyAlignment="1">
      <alignment horizontal="center" vertical="center"/>
    </xf>
    <xf numFmtId="14" fontId="4" fillId="0" borderId="22" xfId="1" applyNumberFormat="1" applyFont="1" applyBorder="1" applyAlignment="1">
      <alignment horizontal="center" vertical="center"/>
    </xf>
    <xf numFmtId="0" fontId="4" fillId="0" borderId="24"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7" fillId="0" borderId="24" xfId="1" applyFont="1" applyBorder="1" applyAlignment="1">
      <alignment horizontal="left" vertical="center" wrapText="1"/>
    </xf>
    <xf numFmtId="0" fontId="7" fillId="0" borderId="25" xfId="1" applyFont="1" applyBorder="1" applyAlignment="1">
      <alignment horizontal="left" vertical="center" wrapText="1"/>
    </xf>
    <xf numFmtId="0" fontId="7" fillId="0" borderId="26" xfId="1" applyFont="1" applyBorder="1" applyAlignment="1">
      <alignment horizontal="left" vertical="center" wrapText="1"/>
    </xf>
    <xf numFmtId="0" fontId="5" fillId="3" borderId="24"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8" fillId="0" borderId="0" xfId="0" applyNumberFormat="1" applyFont="1" applyFill="1" applyBorder="1" applyAlignment="1" applyProtection="1">
      <alignment wrapText="1"/>
    </xf>
  </cellXfs>
  <cellStyles count="2">
    <cellStyle name="Normal" xfId="0" builtinId="0"/>
    <cellStyle name="Normal 2" xfId="1" xr:uid="{C77A8E10-4F99-4276-89A4-BB4C64ED18F6}"/>
  </cellStyles>
  <dxfs count="98">
    <dxf>
      <fill>
        <patternFill>
          <bgColor theme="0" tint="-0.14996795556505021"/>
        </patternFill>
      </fill>
    </dxf>
    <dxf>
      <font>
        <b/>
        <i val="0"/>
        <color rgb="FFC00000"/>
      </font>
      <fill>
        <patternFill patternType="solid">
          <bgColor theme="0"/>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solid">
          <bgColor theme="0"/>
        </patternFill>
      </fill>
    </dxf>
    <dxf>
      <font>
        <b/>
        <i val="0"/>
        <color rgb="FFC00000"/>
      </font>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solid">
          <bgColor theme="0"/>
        </patternFill>
      </fill>
    </dxf>
    <dxf>
      <font>
        <b/>
        <i val="0"/>
        <color rgb="FFC00000"/>
      </font>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strike val="0"/>
        <condense val="0"/>
        <extend val="0"/>
        <outline val="0"/>
        <shadow val="0"/>
        <u val="none"/>
        <vertAlign val="baseline"/>
        <sz val="11"/>
        <color rgb="FF7F7F7F"/>
        <name val="Calibri"/>
        <family val="2"/>
        <scheme val="minor"/>
      </font>
    </dxf>
    <dxf>
      <alignment wrapText="1"/>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alignment wrapText="1"/>
    </dxf>
    <dxf>
      <alignment wrapText="1"/>
    </dxf>
    <dxf>
      <alignment wrapText="1"/>
    </dxf>
    <dxf>
      <alignment wrapText="1"/>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font>
        <b/>
      </font>
    </dxf>
    <dxf>
      <font>
        <b/>
      </font>
    </dxf>
    <dxf>
      <font>
        <b/>
      </font>
    </dxf>
    <dxf>
      <font>
        <b/>
      </font>
    </dxf>
    <dxf>
      <font>
        <b/>
      </font>
    </dxf>
    <dxf>
      <font>
        <b/>
      </font>
    </dxf>
    <dxf>
      <font>
        <i val="0"/>
      </font>
    </dxf>
    <dxf>
      <font>
        <i val="0"/>
      </font>
    </dxf>
    <dxf>
      <font>
        <i val="0"/>
      </font>
    </dxf>
    <dxf>
      <font>
        <i val="0"/>
      </font>
    </dxf>
    <dxf>
      <font>
        <i val="0"/>
      </font>
    </dxf>
    <dxf>
      <font>
        <i val="0"/>
      </font>
    </dxf>
    <dxf>
      <font>
        <color auto="1"/>
      </font>
    </dxf>
    <dxf>
      <font>
        <color auto="1"/>
      </font>
    </dxf>
    <dxf>
      <font>
        <color auto="1"/>
      </font>
    </dxf>
    <dxf>
      <font>
        <color auto="1"/>
      </font>
    </dxf>
    <dxf>
      <font>
        <color auto="1"/>
      </font>
    </dxf>
    <dxf>
      <font>
        <color auto="1"/>
      </font>
    </dxf>
    <dxf>
      <font>
        <sz val="8"/>
      </font>
    </dxf>
    <dxf>
      <font>
        <sz val="8"/>
      </font>
    </dxf>
    <dxf>
      <font>
        <sz val="8"/>
      </font>
    </dxf>
    <dxf>
      <font>
        <sz val="8"/>
      </font>
    </dxf>
    <dxf>
      <font>
        <sz val="8"/>
      </font>
    </dxf>
    <dxf>
      <font>
        <sz val="8"/>
      </font>
    </dxf>
    <dxf>
      <font>
        <sz val="8"/>
      </font>
    </dxf>
  </dxfs>
  <tableStyles count="1" defaultTableStyle="TableStyleMedium2" defaultPivotStyle="PivotStyleLight16">
    <tableStyle name="Invisible" pivot="0" table="0" count="0" xr9:uid="{9D1D139F-B026-4212-ABEC-13A9B07114E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microsoft.com/office/2022/10/relationships/richValueRel" Target="richData/richValueRel.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161925</xdr:rowOff>
    </xdr:from>
    <xdr:to>
      <xdr:col>1</xdr:col>
      <xdr:colOff>0</xdr:colOff>
      <xdr:row>1</xdr:row>
      <xdr:rowOff>409575</xdr:rowOff>
    </xdr:to>
    <xdr:pic>
      <xdr:nvPicPr>
        <xdr:cNvPr id="2" name="Picture 3">
          <a:extLst>
            <a:ext uri="{FF2B5EF4-FFF2-40B4-BE49-F238E27FC236}">
              <a16:creationId xmlns:a16="http://schemas.microsoft.com/office/drawing/2014/main" id="{EE23BEFA-AEDC-46F9-B62B-978F9CDEB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485775"/>
          <a:ext cx="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48</xdr:row>
      <xdr:rowOff>161925</xdr:rowOff>
    </xdr:from>
    <xdr:to>
      <xdr:col>1</xdr:col>
      <xdr:colOff>0</xdr:colOff>
      <xdr:row>49</xdr:row>
      <xdr:rowOff>409575</xdr:rowOff>
    </xdr:to>
    <xdr:pic>
      <xdr:nvPicPr>
        <xdr:cNvPr id="8" name="Picture 3">
          <a:extLst>
            <a:ext uri="{FF2B5EF4-FFF2-40B4-BE49-F238E27FC236}">
              <a16:creationId xmlns:a16="http://schemas.microsoft.com/office/drawing/2014/main" id="{6AB54439-7844-416D-A6EF-653FFF9BB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61925"/>
          <a:ext cx="0"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102</xdr:row>
      <xdr:rowOff>161925</xdr:rowOff>
    </xdr:from>
    <xdr:to>
      <xdr:col>1</xdr:col>
      <xdr:colOff>0</xdr:colOff>
      <xdr:row>103</xdr:row>
      <xdr:rowOff>409575</xdr:rowOff>
    </xdr:to>
    <xdr:pic>
      <xdr:nvPicPr>
        <xdr:cNvPr id="14" name="Picture 3">
          <a:extLst>
            <a:ext uri="{FF2B5EF4-FFF2-40B4-BE49-F238E27FC236}">
              <a16:creationId xmlns:a16="http://schemas.microsoft.com/office/drawing/2014/main" id="{6E2E1D84-87E9-4103-AD0F-C091643B9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22812375"/>
          <a:ext cx="0"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154</xdr:row>
      <xdr:rowOff>161925</xdr:rowOff>
    </xdr:from>
    <xdr:to>
      <xdr:col>1</xdr:col>
      <xdr:colOff>0</xdr:colOff>
      <xdr:row>155</xdr:row>
      <xdr:rowOff>409575</xdr:rowOff>
    </xdr:to>
    <xdr:pic>
      <xdr:nvPicPr>
        <xdr:cNvPr id="16" name="Picture 3">
          <a:extLst>
            <a:ext uri="{FF2B5EF4-FFF2-40B4-BE49-F238E27FC236}">
              <a16:creationId xmlns:a16="http://schemas.microsoft.com/office/drawing/2014/main" id="{51803F31-E57F-4247-9B99-84BB4D2EA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46415325"/>
          <a:ext cx="0"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204</xdr:row>
      <xdr:rowOff>161925</xdr:rowOff>
    </xdr:from>
    <xdr:to>
      <xdr:col>1</xdr:col>
      <xdr:colOff>0</xdr:colOff>
      <xdr:row>205</xdr:row>
      <xdr:rowOff>409575</xdr:rowOff>
    </xdr:to>
    <xdr:pic>
      <xdr:nvPicPr>
        <xdr:cNvPr id="18" name="Picture 3">
          <a:extLst>
            <a:ext uri="{FF2B5EF4-FFF2-40B4-BE49-F238E27FC236}">
              <a16:creationId xmlns:a16="http://schemas.microsoft.com/office/drawing/2014/main" id="{69BEB7BB-F4E1-48CF-9CFC-CD0A22CE3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70008750"/>
          <a:ext cx="0"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255</xdr:row>
      <xdr:rowOff>161925</xdr:rowOff>
    </xdr:from>
    <xdr:to>
      <xdr:col>1</xdr:col>
      <xdr:colOff>0</xdr:colOff>
      <xdr:row>256</xdr:row>
      <xdr:rowOff>409575</xdr:rowOff>
    </xdr:to>
    <xdr:pic>
      <xdr:nvPicPr>
        <xdr:cNvPr id="20" name="Picture 3">
          <a:extLst>
            <a:ext uri="{FF2B5EF4-FFF2-40B4-BE49-F238E27FC236}">
              <a16:creationId xmlns:a16="http://schemas.microsoft.com/office/drawing/2014/main" id="{49A80AF1-7725-4ED3-941A-918605935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93783150"/>
          <a:ext cx="0"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307</xdr:row>
      <xdr:rowOff>161925</xdr:rowOff>
    </xdr:from>
    <xdr:to>
      <xdr:col>1</xdr:col>
      <xdr:colOff>0</xdr:colOff>
      <xdr:row>308</xdr:row>
      <xdr:rowOff>409575</xdr:rowOff>
    </xdr:to>
    <xdr:pic>
      <xdr:nvPicPr>
        <xdr:cNvPr id="22" name="Picture 3">
          <a:extLst>
            <a:ext uri="{FF2B5EF4-FFF2-40B4-BE49-F238E27FC236}">
              <a16:creationId xmlns:a16="http://schemas.microsoft.com/office/drawing/2014/main" id="{6948BB9E-071F-4D75-B54A-65E935537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17386100"/>
          <a:ext cx="0"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361</xdr:row>
      <xdr:rowOff>161925</xdr:rowOff>
    </xdr:from>
    <xdr:to>
      <xdr:col>1</xdr:col>
      <xdr:colOff>0</xdr:colOff>
      <xdr:row>362</xdr:row>
      <xdr:rowOff>409575</xdr:rowOff>
    </xdr:to>
    <xdr:pic>
      <xdr:nvPicPr>
        <xdr:cNvPr id="24" name="Picture 3">
          <a:extLst>
            <a:ext uri="{FF2B5EF4-FFF2-40B4-BE49-F238E27FC236}">
              <a16:creationId xmlns:a16="http://schemas.microsoft.com/office/drawing/2014/main" id="{724A2A62-3FE8-4940-8395-4CCA86922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41055725"/>
          <a:ext cx="0"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415</xdr:row>
      <xdr:rowOff>161925</xdr:rowOff>
    </xdr:from>
    <xdr:to>
      <xdr:col>1</xdr:col>
      <xdr:colOff>0</xdr:colOff>
      <xdr:row>416</xdr:row>
      <xdr:rowOff>409575</xdr:rowOff>
    </xdr:to>
    <xdr:pic>
      <xdr:nvPicPr>
        <xdr:cNvPr id="26" name="Picture 3">
          <a:extLst>
            <a:ext uri="{FF2B5EF4-FFF2-40B4-BE49-F238E27FC236}">
              <a16:creationId xmlns:a16="http://schemas.microsoft.com/office/drawing/2014/main" id="{62AF3310-BDED-4DD0-949F-7BA5FA8DB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64449125"/>
          <a:ext cx="0"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460</xdr:row>
      <xdr:rowOff>161925</xdr:rowOff>
    </xdr:from>
    <xdr:to>
      <xdr:col>1</xdr:col>
      <xdr:colOff>0</xdr:colOff>
      <xdr:row>461</xdr:row>
      <xdr:rowOff>409575</xdr:rowOff>
    </xdr:to>
    <xdr:pic>
      <xdr:nvPicPr>
        <xdr:cNvPr id="28" name="Picture 3">
          <a:extLst>
            <a:ext uri="{FF2B5EF4-FFF2-40B4-BE49-F238E27FC236}">
              <a16:creationId xmlns:a16="http://schemas.microsoft.com/office/drawing/2014/main" id="{7568157A-AE22-4D9B-AFE8-2BA380099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88223525"/>
          <a:ext cx="0"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48</xdr:row>
      <xdr:rowOff>161925</xdr:rowOff>
    </xdr:from>
    <xdr:to>
      <xdr:col>1</xdr:col>
      <xdr:colOff>0</xdr:colOff>
      <xdr:row>49</xdr:row>
      <xdr:rowOff>409575</xdr:rowOff>
    </xdr:to>
    <xdr:pic>
      <xdr:nvPicPr>
        <xdr:cNvPr id="4" name="Picture 3">
          <a:extLst>
            <a:ext uri="{FF2B5EF4-FFF2-40B4-BE49-F238E27FC236}">
              <a16:creationId xmlns:a16="http://schemas.microsoft.com/office/drawing/2014/main" id="{73CCDE8B-57E4-45AD-9C01-E3F4AA1B1882}"/>
            </a:ext>
            <a:ext uri="{147F2762-F138-4A5C-976F-8EAC2B608ADB}">
              <a16:predDERef xmlns:a16="http://schemas.microsoft.com/office/drawing/2014/main" pred="{A531EDA8-B08F-4686-800C-1DDFA4C67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102</xdr:row>
      <xdr:rowOff>161925</xdr:rowOff>
    </xdr:from>
    <xdr:to>
      <xdr:col>1</xdr:col>
      <xdr:colOff>0</xdr:colOff>
      <xdr:row>103</xdr:row>
      <xdr:rowOff>409575</xdr:rowOff>
    </xdr:to>
    <xdr:pic>
      <xdr:nvPicPr>
        <xdr:cNvPr id="5" name="Picture 3">
          <a:extLst>
            <a:ext uri="{FF2B5EF4-FFF2-40B4-BE49-F238E27FC236}">
              <a16:creationId xmlns:a16="http://schemas.microsoft.com/office/drawing/2014/main" id="{344C56C4-E546-4882-9020-40ED83DD96F4}"/>
            </a:ext>
            <a:ext uri="{147F2762-F138-4A5C-976F-8EAC2B608ADB}">
              <a16:predDERef xmlns:a16="http://schemas.microsoft.com/office/drawing/2014/main" pred="{73CCDE8B-57E4-45AD-9C01-E3F4AA1B1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154</xdr:row>
      <xdr:rowOff>161925</xdr:rowOff>
    </xdr:from>
    <xdr:to>
      <xdr:col>1</xdr:col>
      <xdr:colOff>0</xdr:colOff>
      <xdr:row>155</xdr:row>
      <xdr:rowOff>409575</xdr:rowOff>
    </xdr:to>
    <xdr:pic>
      <xdr:nvPicPr>
        <xdr:cNvPr id="6" name="Picture 3">
          <a:extLst>
            <a:ext uri="{FF2B5EF4-FFF2-40B4-BE49-F238E27FC236}">
              <a16:creationId xmlns:a16="http://schemas.microsoft.com/office/drawing/2014/main" id="{9351BE2F-E14B-4B33-8938-A1EF21CC0F3C}"/>
            </a:ext>
            <a:ext uri="{147F2762-F138-4A5C-976F-8EAC2B608ADB}">
              <a16:predDERef xmlns:a16="http://schemas.microsoft.com/office/drawing/2014/main" pred="{344C56C4-E546-4882-9020-40ED83DD9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204</xdr:row>
      <xdr:rowOff>161925</xdr:rowOff>
    </xdr:from>
    <xdr:to>
      <xdr:col>1</xdr:col>
      <xdr:colOff>0</xdr:colOff>
      <xdr:row>205</xdr:row>
      <xdr:rowOff>409575</xdr:rowOff>
    </xdr:to>
    <xdr:pic>
      <xdr:nvPicPr>
        <xdr:cNvPr id="7" name="Picture 3">
          <a:extLst>
            <a:ext uri="{FF2B5EF4-FFF2-40B4-BE49-F238E27FC236}">
              <a16:creationId xmlns:a16="http://schemas.microsoft.com/office/drawing/2014/main" id="{960AC6C2-B5D3-40B5-A817-B07ECEE739DA}"/>
            </a:ext>
            <a:ext uri="{147F2762-F138-4A5C-976F-8EAC2B608ADB}">
              <a16:predDERef xmlns:a16="http://schemas.microsoft.com/office/drawing/2014/main" pred="{9351BE2F-E14B-4B33-8938-A1EF21CC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255</xdr:row>
      <xdr:rowOff>161925</xdr:rowOff>
    </xdr:from>
    <xdr:to>
      <xdr:col>1</xdr:col>
      <xdr:colOff>0</xdr:colOff>
      <xdr:row>256</xdr:row>
      <xdr:rowOff>409575</xdr:rowOff>
    </xdr:to>
    <xdr:pic>
      <xdr:nvPicPr>
        <xdr:cNvPr id="9" name="Picture 3">
          <a:extLst>
            <a:ext uri="{FF2B5EF4-FFF2-40B4-BE49-F238E27FC236}">
              <a16:creationId xmlns:a16="http://schemas.microsoft.com/office/drawing/2014/main" id="{C6887442-A601-433D-B031-E290ABFC1241}"/>
            </a:ext>
            <a:ext uri="{147F2762-F138-4A5C-976F-8EAC2B608ADB}">
              <a16:predDERef xmlns:a16="http://schemas.microsoft.com/office/drawing/2014/main" pred="{960AC6C2-B5D3-40B5-A817-B07ECEE73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307</xdr:row>
      <xdr:rowOff>161925</xdr:rowOff>
    </xdr:from>
    <xdr:to>
      <xdr:col>1</xdr:col>
      <xdr:colOff>0</xdr:colOff>
      <xdr:row>308</xdr:row>
      <xdr:rowOff>409575</xdr:rowOff>
    </xdr:to>
    <xdr:pic>
      <xdr:nvPicPr>
        <xdr:cNvPr id="10" name="Picture 3">
          <a:extLst>
            <a:ext uri="{FF2B5EF4-FFF2-40B4-BE49-F238E27FC236}">
              <a16:creationId xmlns:a16="http://schemas.microsoft.com/office/drawing/2014/main" id="{2CBA6F39-3BD8-4BF1-B062-24C5D81B5BF3}"/>
            </a:ext>
            <a:ext uri="{147F2762-F138-4A5C-976F-8EAC2B608ADB}">
              <a16:predDERef xmlns:a16="http://schemas.microsoft.com/office/drawing/2014/main" pred="{C6887442-A601-433D-B031-E290ABFC1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361</xdr:row>
      <xdr:rowOff>161925</xdr:rowOff>
    </xdr:from>
    <xdr:to>
      <xdr:col>1</xdr:col>
      <xdr:colOff>0</xdr:colOff>
      <xdr:row>362</xdr:row>
      <xdr:rowOff>409575</xdr:rowOff>
    </xdr:to>
    <xdr:pic>
      <xdr:nvPicPr>
        <xdr:cNvPr id="12" name="Picture 3">
          <a:extLst>
            <a:ext uri="{FF2B5EF4-FFF2-40B4-BE49-F238E27FC236}">
              <a16:creationId xmlns:a16="http://schemas.microsoft.com/office/drawing/2014/main" id="{FB1B2653-E0B8-4B9F-A7F0-B2C7ADBAAD2B}"/>
            </a:ext>
            <a:ext uri="{147F2762-F138-4A5C-976F-8EAC2B608ADB}">
              <a16:predDERef xmlns:a16="http://schemas.microsoft.com/office/drawing/2014/main" pred="{2CBA6F39-3BD8-4BF1-B062-24C5D81B5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415</xdr:row>
      <xdr:rowOff>161925</xdr:rowOff>
    </xdr:from>
    <xdr:to>
      <xdr:col>1</xdr:col>
      <xdr:colOff>0</xdr:colOff>
      <xdr:row>416</xdr:row>
      <xdr:rowOff>409575</xdr:rowOff>
    </xdr:to>
    <xdr:pic>
      <xdr:nvPicPr>
        <xdr:cNvPr id="13" name="Picture 3">
          <a:extLst>
            <a:ext uri="{FF2B5EF4-FFF2-40B4-BE49-F238E27FC236}">
              <a16:creationId xmlns:a16="http://schemas.microsoft.com/office/drawing/2014/main" id="{A5035ABB-3D44-41F5-819E-AD50CB18470F}"/>
            </a:ext>
            <a:ext uri="{147F2762-F138-4A5C-976F-8EAC2B608ADB}">
              <a16:predDERef xmlns:a16="http://schemas.microsoft.com/office/drawing/2014/main" pred="{FB1B2653-E0B8-4B9F-A7F0-B2C7ADBAA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460</xdr:row>
      <xdr:rowOff>161925</xdr:rowOff>
    </xdr:from>
    <xdr:to>
      <xdr:col>1</xdr:col>
      <xdr:colOff>0</xdr:colOff>
      <xdr:row>461</xdr:row>
      <xdr:rowOff>409575</xdr:rowOff>
    </xdr:to>
    <xdr:pic>
      <xdr:nvPicPr>
        <xdr:cNvPr id="30" name="Picture 3">
          <a:extLst>
            <a:ext uri="{FF2B5EF4-FFF2-40B4-BE49-F238E27FC236}">
              <a16:creationId xmlns:a16="http://schemas.microsoft.com/office/drawing/2014/main" id="{F518DFD8-C4AF-4C97-A344-16AA9659E80C}"/>
            </a:ext>
            <a:ext uri="{147F2762-F138-4A5C-976F-8EAC2B608ADB}">
              <a16:predDERef xmlns:a16="http://schemas.microsoft.com/office/drawing/2014/main" pred="{A5035ABB-3D44-41F5-819E-AD50CB18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0</xdr:row>
      <xdr:rowOff>161925</xdr:rowOff>
    </xdr:from>
    <xdr:to>
      <xdr:col>3</xdr:col>
      <xdr:colOff>0</xdr:colOff>
      <xdr:row>1</xdr:row>
      <xdr:rowOff>409575</xdr:rowOff>
    </xdr:to>
    <xdr:pic>
      <xdr:nvPicPr>
        <xdr:cNvPr id="4" name="Picture 3">
          <a:extLst>
            <a:ext uri="{FF2B5EF4-FFF2-40B4-BE49-F238E27FC236}">
              <a16:creationId xmlns:a16="http://schemas.microsoft.com/office/drawing/2014/main" id="{B39D6B95-8A64-48ED-A4AB-B4103450F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5375" y="485775"/>
          <a:ext cx="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161925</xdr:rowOff>
    </xdr:from>
    <xdr:to>
      <xdr:col>3</xdr:col>
      <xdr:colOff>0</xdr:colOff>
      <xdr:row>1</xdr:row>
      <xdr:rowOff>409575</xdr:rowOff>
    </xdr:to>
    <xdr:pic>
      <xdr:nvPicPr>
        <xdr:cNvPr id="2" name="Picture 1">
          <a:extLst>
            <a:ext uri="{FF2B5EF4-FFF2-40B4-BE49-F238E27FC236}">
              <a16:creationId xmlns:a16="http://schemas.microsoft.com/office/drawing/2014/main" id="{10EF303B-42F8-4934-8D59-804C82BF5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1400" y="163830"/>
          <a:ext cx="0" cy="405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287.706377662034" createdVersion="6" refreshedVersion="8" minRefreshableVersion="3" recordCount="476" xr:uid="{89A0899C-E41B-42F4-853F-20C9F1AF4CCF}">
  <cacheSource type="worksheet">
    <worksheetSource ref="I12:O488" sheet="Formulario de Inspección"/>
  </cacheSource>
  <cacheFields count="7">
    <cacheField name="Código" numFmtId="0">
      <sharedItems containsBlank="1" containsMixedTypes="1" containsNumber="1" containsInteger="1" minValue="1" maxValue="12" count="27">
        <s v="1 IDENTIFICACION"/>
        <m/>
        <s v="Código"/>
        <s v="2 CARROCERIA Y CHASIS"/>
        <s v="3 ACONDICIONAMIENTO INTERIOR"/>
        <s v="4 ALUMBRADO Y SEÑALIZACION"/>
        <e v="#REF!"/>
        <s v="5 EMISION DE CONTAMINANTES"/>
        <s v="6 FRENOS"/>
        <s v="7 MECANISMOS DE DIRECCION"/>
        <s v="8 EJES Y SUSPENSION"/>
        <s v="9 MOTOR Y TRANSMISION"/>
        <s v="10 Sistema hidráulico, neumático, mecánico y eléctrico de acción"/>
        <s v="11 Material y equipo en carreta de derrames"/>
        <s v="12 Vehículos especiales, accesorios, equipamiento y otras disposiciones"/>
        <n v="5" u="1"/>
        <n v="2" u="1"/>
        <n v="6" u="1"/>
        <n v="7" u="1"/>
        <n v="1" u="1"/>
        <n v="3" u="1"/>
        <n v="8" u="1"/>
        <n v="9" u="1"/>
        <n v="10" u="1"/>
        <n v="11" u="1"/>
        <n v="4" u="1"/>
        <n v="12" u="1"/>
      </sharedItems>
    </cacheField>
    <cacheField name="Subcódigo" numFmtId="0">
      <sharedItems containsBlank="1" containsMixedTypes="1" containsNumber="1" minValue="1" maxValue="12" count="58">
        <s v="1 IDENTIFICACION"/>
        <m/>
        <s v="Subcódigo"/>
        <s v="2.1 Generalidades de estructura, remolque, Interfaz de enganche, calzas y extintor"/>
        <s v="2.2 Puertas y Tapa de Motor"/>
        <s v="2.3 Parabrisas y ventanas"/>
        <s v="2.4 Limpiaparabrisas"/>
        <s v="2.5 Retrovisores exteriores"/>
        <s v="3.1 Asientos y sus anclajes"/>
        <s v="3.2 Cinturones de seguridad y sus anclajes"/>
        <s v="3.3 Indicador de Velocidad y Horómetro"/>
        <s v="3.4 Cabina interna o habitáculo,  panel de control, instrumentos, luces o relojes indicadores"/>
        <s v="4.1 Luces bajas (bajo alcance) y luces altas (largo alcance)"/>
        <s v="4.2 Luz de marcha atrás"/>
        <s v="4.3 Luces indicadoras de dirección"/>
        <s v="4.4 Luces de freno"/>
        <s v="4.5 Luces de posición"/>
        <s v="4.6 Luces especiales"/>
        <s v="4.7 Faro giratorio (beacon)"/>
        <s v="5.1 Vehículos con motor de encendido por chispa"/>
        <s v="5.2 Vehículos con motor de encendido por compresión"/>
        <s v="6.1 Freno de servicio"/>
        <s v="6.2 Freno de estacionamiento"/>
        <s v="6.3 Pedal de Freno"/>
        <s v="6.4 Servofreno y bomba principal"/>
        <s v="6.5 Mangueras, tubos, fibras, cables, válvulas, acumuladores (pulmones), depósitos de aire y cualquier otro componentes del Sistema de Frenos"/>
        <s v="7 Desviación de Ruedas"/>
        <s v="7.1 Volante y Columna de Dirección "/>
        <s v="7.2 Caja de Dirección"/>
        <s v="7.3 Brazos, barras y rotulas "/>
        <s v="8.1 Ejes, Barras Tensoras y estabilizadoras"/>
        <s v="8.2 Aros"/>
        <s v="8.3 Llantas"/>
        <s v="8.4 Sistema de suspensión y amortiguadores"/>
        <s v="8.5 Brazos, tijeretas y Rotulas de suspensión"/>
        <s v="9.1 Estado general del motor, periféricos y componentes eléctricos"/>
        <s v="9.2 Sistema de Suministro y Deposito de Combustible"/>
        <s v="9.3 Sistema de Escape"/>
        <s v="9.4 Transmisión"/>
        <s v="9.5 Vehículos que utilizan gas como combustible"/>
        <s v="10 Sistema hidráulico, neumático, mecánico y eléctrico de acción"/>
        <s v="11 Material y equipo en carreta de derrames"/>
        <s v="12 Vehículos especiales, accesorios, equipamiento y otras disposiciones"/>
        <n v="7" u="1"/>
        <n v="4.7" u="1"/>
        <n v="2.2000000000000002" u="1"/>
        <n v="2.2999999999999998" u="1"/>
        <n v="2.4" u="1"/>
        <n v="2.5" u="1"/>
        <n v="1" u="1"/>
        <n v="4.5999999999999996" u="1"/>
        <n v="4.8" u="1"/>
        <n v="12" u="1"/>
        <n v="2.1" u="1"/>
        <n v="10" u="1"/>
        <n v="4.9000000000000004" u="1"/>
        <n v="3.4" u="1"/>
        <n v="11" u="1"/>
      </sharedItems>
    </cacheField>
    <cacheField name="Índice" numFmtId="0">
      <sharedItems containsBlank="1" containsMixedTypes="1" containsNumber="1" containsInteger="1" minValue="0" maxValue="0" count="27">
        <s v="a"/>
        <s v="b"/>
        <s v="c"/>
        <s v="d"/>
        <s v="e"/>
        <s v="f"/>
        <s v="g"/>
        <s v="h"/>
        <s v="i"/>
        <s v="j"/>
        <s v="k"/>
        <s v="l"/>
        <s v="m"/>
        <m/>
        <s v="Índice"/>
        <s v="n"/>
        <s v="o"/>
        <s v="q"/>
        <s v="r"/>
        <s v="s"/>
        <s v="t"/>
        <e v="#REF!"/>
        <s v="p"/>
        <s v="u"/>
        <s v="v"/>
        <s v="w"/>
        <n v="0" u="1"/>
      </sharedItems>
    </cacheField>
    <cacheField name="Lista de defectos" numFmtId="0">
      <sharedItems containsBlank="1" count="508">
        <s v="Número de Marchamo Aeris registrado no coincide con el que porta"/>
        <s v="Número de identificación no coincide con registros de AERIS o esta duplicado con otro equipo del mismo tipo"/>
        <s v="Inexistencia de alguna de las señalización obligatorias como los logotipo de la compañía, bandera a cuadros o numero de identificación.  "/>
        <s v="Defectos del estado de alguno de los logotipos de la compañía, banderas a cuadros o números de identificación que afecta o impida su visibilidad     "/>
        <s v="Defectos del estado de alguno de los logotipos de la compañía, banderas a cuadros o números de identificación que no afecte o impida su visibilidad     "/>
        <s v="Banderas a cuadros, logotipos o números de identificación con dimensiones diferentes a 30 x 30 cm"/>
        <s v="Banderas a cuadros, logotipos o números de identificación con dimensiones inferior a 30 x 30 cm (cuando es el máximo tamaño que permite la estructura del equipo) "/>
        <s v="Bandera de cuadros de color o diseño no reglamentario"/>
        <s v="Inexistencia o deterioro de cinta reflectiva o cantidad insuficiente para demarcar el tipo de equipo"/>
        <s v="Ilegibilidad o deterioro avanzado del estado del marchamo Aeris "/>
        <s v="Defectos leves de estado en el marchamo Aeris     "/>
        <s v="Ubicación de la pegatina Derecho de circulación, Revisión Técnica Vehicular o Matricula no permite su visibilidad o no esta colocado dentro de la cabina de conducción"/>
        <s v="Pegatina Derecho de circulación, Revisión Técnica Vehicular o Matrícula vencida o inexistente (vehículos con placas que le permiten circular en vías públicas)"/>
        <m/>
        <s v="Lista de defectos"/>
        <s v="Defectos de estado en la carrocería, estructura, timón o chasis que no afecten la seguridad"/>
        <s v="Defectos de estado en la carrocería, estructura, timón o chasis que entrañen peligro"/>
        <s v="Defectos de estado en los sujeciones de la carrocería, cajón o estructura general al chasis o base de la estructura"/>
        <s v="Presencia de corrosión avanzada o estado deteriorado avanzado de la pintura de la carrocería o estructura en general"/>
        <s v="Presencia de óxido o estado deteriorado leve de la pintura de la carrocería o estructura en general"/>
        <s v="Interfaz de enganche diferente al &quot;E&quot; o el conocido como &quot;Pico de Lora&quot;"/>
        <s v="Interfaz de enganche no cumple con medidas mínimas, fallas de sujeción, defecto de estado de la estructura y/o componentes"/>
        <s v="Pasador vertical del enganche (pegadero) no están sujetas al vehículo con cadena o similar"/>
        <s v="Sistema de seguridad anti desprendimiento del pasador del pegadero inexistes (si este es original de fabricación)"/>
        <s v="Estructura y/o componentes del enganche (pegadero) presenta oxidación"/>
        <s v="Ausencia, mal sujeción o deterioro avanzado del parachoques o dispositivo similar"/>
        <s v="Deterioro leve de hules protectores (topes)"/>
        <s v="Ausencia o deterioro avanzado de hules protectores (topes)"/>
        <s v="Existencia de puntas salientes o filos cortantes, elementos y accesorios mal sujetos con peligro de desprendimiento (FOD)"/>
        <s v="Calzas de hule inexistentes, defectos de sujeción al chasis o estructura, defectos de estado o no es de hule"/>
        <s v="Calza de hule no cumple con las características reguladas para el tipo de equipo"/>
        <s v="Extintor inexistente, vencido o alguno de sus componentes defectuoso"/>
        <s v="Etiqueta de información del extintor inexistente o ilegible o alterada"/>
        <s v="Tamaño y/o tipo de fuego del extintor no corresponde al del equipo"/>
        <s v="Defecto de sujeción del extintor"/>
        <s v="Defectos de accionamiento en puerta en el acceso al vehículo"/>
        <s v="Defectos de accionamiento en puerta en la salida del vehículo"/>
        <s v="Bisagras defectuosas en puertas y compartimentos"/>
        <s v="Puertas y/o tapa de motor con riesgo de desprendimiento y/o apertura repentina "/>
        <s v="Parabrisas delantero inexistente (si el equipo cuenta con este de fabricación)"/>
        <s v="Accionamiento de ventanas defectuoso"/>
        <s v="Existencia de lámina adhesiva anti solar, polarizado, sticker, adhesivos o similares en el parabrisas delantero."/>
        <s v="Existencia de lámina adhesiva anti solar, ,adhesivos o similares en ventanillas y/o parabrisas trasero"/>
        <s v="Fisuras o impactos con radio mayor a 5 cm pero menor a 15 cm en el parabrisas delantero, fuera del campo de visión del conductor."/>
        <s v="Fisuras o impactos con radio mayor a 5 cm en el parabrisas delantero, dentro del campo de visión del conductor."/>
        <s v="Fisura o impactos con radio mayor a 5 cm en las ventanillas o parabrisas trasero."/>
        <s v="Inexistencia de los limpiaparabrisas (escobillas) "/>
        <s v="Mal funcionamiento del limpiaparabrisas (escobillas) "/>
        <s v="Mal estado de los limpiaparabrisas (escobillas) "/>
        <s v="Inexistencia de retrovisores (izquierdo o derecho), cuando es obligatorio."/>
        <s v="Inexistencia de retrovisor derecho en vehículos, cuando no es obligatorio."/>
        <s v="Deterioro de las superficies que no afecten la retro visión."/>
        <s v="Deterioro excesivo de la superficie que impidan la retro visión."/>
        <s v="Fijación defectuosa."/>
        <s v="Mal estado de la estructura o fijación defectuosa con riesgo de desprendimiento."/>
        <s v="Asiento con deterioro"/>
        <s v="Asiento muy deteriorado."/>
        <s v="Fijación defectuosa con riesgo de desprendimiento."/>
        <s v="Capacidad de ocupantes distinta a la espesificada por el fabricante"/>
        <s v="Mecanismos de ajuste que no permiten la fijación (según aplique)."/>
        <s v="Inexistencia de algún cinturón"/>
        <s v="Defectos de estado en las bandas de cinturones"/>
        <s v="Defectos de estado de los anclajes y trancas"/>
        <s v="Defectos de estado en las bandas con peligro de rotura"/>
        <s v="Defectos de estado en el sistema de tranca de los aclajes no funciona correctamente"/>
        <s v="Inexistencia del velocímetro (si el equipo cuenta con este de fabricación)"/>
        <s v="Defectos de estado de los componentes que no afecten su funcionamiento"/>
        <s v="Defectos de estado de los componentes que afecten su funcionamiento"/>
        <s v="Lectura de horómetro igual o no coincide con respecto a la registrada en la inspección anterior"/>
        <s v="Ilegibilidad o inexistencia del horómetro (si el equipo cuenta con este de fabricación)"/>
        <s v="Defectos de estado, filos cortantes o corrosión de paredes, techo, piso que pongan en riesgo los ocupantes o la carga"/>
        <s v="Defectos de estado o corrosión de paredes, techo, piso que no pongan en riesgo los ocupantes o la carga"/>
        <s v="Cables eléctricos con cortes expuestos, empates inadecuados u otra condición que represente peligro de un posible corto circuito"/>
        <s v="Cables eléctricos mal sujetos"/>
        <s v="Objeto(s) dentro de la cabina o habitáculo sin sujetar que puede(n) convertirse en proyectil(es) o FOD"/>
        <s v="Panel de control, palancas de mando, instrumentos, luces o relojes indicadores en mal estado, ilegibles o no cumplen su función"/>
        <s v="Panel de control, palancas de mando, instrumentos, luces o relojes indicadores en mal estado que no afectan su lectura o función"/>
        <s v="No funciona o no existe el claxon (pito o bocina)"/>
        <s v="No funciona la luz baja o luz alta"/>
        <s v="No funciona la luz alta o inexistente (si es original de fábrica)"/>
        <s v="Defectuosa conmutación alta/baja."/>
        <s v="No funciona el testigo de la luz alta."/>
        <s v="No reúne condiciones para comprobar la orientación del haz luminoso de la luz baja."/>
        <s v="Orientación defectuosa del haz luminoso (deslumbrante) de las luces bajas."/>
        <s v="No reúne condiciones para comprobar la orientación del haz luminoso de la luz alta."/>
        <s v="Orientación defectuosa del haz luminoso de las luces altas."/>
        <s v="Ubicación no reglamentaria de los dispositivos de alguna luz."/>
        <s v="Estado deteriorado de algún lente del dispositivo."/>
        <s v="Existe riesgo de desprendimiento de algún dispositivo."/>
        <s v="Inexistencia de luces principales"/>
        <s v="Diferencias de color entre las luces bajas."/>
        <s v="Cableado eléctrico presentan sus forros con cortes expuestos, roces con peligro de corte, mal sujetos, mal empatados u otra condición que represente un peligro de corto circuito"/>
        <s v="Defecto de estado del interruptor de encendido de las luces"/>
        <s v="No funciona alguna de las luces (cuando tiene dos o más)"/>
        <s v="No funciona ninguna o inexistentes las luces de reversa."/>
        <s v="Estado de los lentes del dispositivo defectuoso."/>
        <s v="Color de la luz emitida no reglamentario."/>
        <s v="Dispositivo de alarma sonora o avisador acústico no funciona o inexistente"/>
        <s v="El sonido emitido no es continuo y/o uniforme o esta por debajo de los 90dB"/>
        <s v="Número de luces inferior al reglamentario."/>
        <s v="No funciona alguna luz."/>
        <s v="No funciona ninguna luz en la parte delantera o trasera."/>
        <s v="No funciona ninguna luz en el lado derecho o izquierdo."/>
        <s v="Frecuencia de pulsación se asemeja la luz fija o a luz apagada."/>
        <s v="Estado de los lentes de dispositivo defectuoso."/>
        <s v="Color no reglamentario de la luz."/>
        <s v="Estado defectuoso de la palanca conmutadora que no afecta su funcionamiento"/>
        <s v="Estado defectuoso de la palanca conmutadora que afecta su funcionamiento"/>
        <s v="No funciona ninguna luz."/>
        <s v="Ubicación no reglamentaria de alguna luz."/>
        <s v="Estado de dispositivo defectuoso."/>
        <s v="Intensidad no es superior a la de las luces de posición."/>
        <s v="Color no reglamentario de la luz (lente falta una parte o inexistente)."/>
        <s v="Número de dispositivos de luces superior o inferior a lo legislado."/>
        <s v="Mal funcionamiento, inexistencia o color inadecuado de las luces de búsqueda o halógenos"/>
        <s v="Mal funcionamiento o inexistencia de las luces de gradas de abordaje (autobuses, escaleras y loaders)"/>
        <s v="Mal funcionamiento o inexistencia de las luces de cabina y/o habitáculo de transporte de pasajeros o carga"/>
        <s v="Inexistencia."/>
        <s v="Ubicación no reglamentaria del faro (en la parte más alta del equipo o vehículo, o esta obstruida parcial o totalmente"/>
        <s v="Faro giratorio de color no reglamentario."/>
        <s v="Estado de dispositivo defectuoso o mal sujetos"/>
        <s v="Nivel de lúmenes inferior o superior al reglamentado"/>
        <s v="Numero de destellos superior o inferior a los reglamentados"/>
        <s v="Condiciones del vehículo inadecuadas para la inspección  por perforaciones en el escape"/>
        <s v="Condiciones del vehículo inadecuadas para la inspección por ausencia del catalizador, según aplique"/>
        <s v="Condiciones del vehículo inadecuadas para la inspección por ausencia de tapón de combustible"/>
        <s v="Condiciones del vehículo inadecuadas para la inspección por manipulación del sistema que pueda afectar el resultado de la prueba"/>
        <s v="El vehículo presenta emisiones con concentración de monóxido de carbono (CO) superior a lo permitido"/>
        <s v="El vehículo presenta emisiones con concentración de hidrocarburos (HC) superior a lo permitido"/>
        <s v="Condiciones del vehículo inadecuadas para la inspección por dispositivos desinstalados o ausentes del sistema de emisiones"/>
        <s v="Condiciones del vehículo inadecuadas para la inspección por presencia ruidos anormales en el motor u otro componente del sistema de emisiones"/>
        <s v="Condiciones del vehículo inadecuadas para la inspección por tener el indicador de presión de aceite encendido "/>
        <s v="El vehículo presenta emisiones con concentración de dióxido de carbono (CO2) inferior a lo permitido"/>
        <s v="SCECC inexistente o incompleto en el vehículo (si aplica)"/>
        <s v="Presencia de humos en el escape en régimen de aceleración (no corta)"/>
        <s v="Condiciones del vehículo inadecuadas para la inspección por tener el nivel de aceite sobre el máximo o bajo el mínimo de la faja de operación de la varilla de medición"/>
        <s v="Condiciones del vehículo inadecuadas para la inspección por perforaciones en el escape "/>
        <s v="Condiciones del vehículo inadecuadas para la inspección por fugas de aceite"/>
        <s v="Condiciones del vehículo inadecuadas para la inspección por falta conexión del respiradero del cárter"/>
        <s v="Condiciones del vehículo inadecuadas para la inspección por existencia de topes de acelerador"/>
        <s v="Condiciones del vehículo inadecuadas para la inspección por rango de temperatura del motor por encima o por debajo de temperatura normal de funcionamiento"/>
        <s v="Desinstalación de sellos de seguridad para el control de caudal y/o revoluciones en la bomba de inyección, cuando aplica."/>
        <s v="El vehículo presenta emisiones con opacidad de los humos superior a lo permitido."/>
        <s v="Progresión no gradual del freno (agarre)"/>
        <s v="Existencia de fuerzas de frenado en ausencia de acción sobre el mando del freno "/>
        <s v="Desequilibrio de las fuerzas de frenado entre las ruedas de un mismo eje, superior al 20% e inferior al 35%"/>
        <s v="Desequilibrio de las fuerzas de frenado entre las ruedas de un mismo eje, superior al 35%"/>
        <s v="Eficacia de frenado inferior al mínimo permitido"/>
        <s v="Inexistencia del freno de servicio o de alguno de sus componentes"/>
        <s v="Eficacia inferior al 18% y mayor o igual al 16 % "/>
        <s v="Eficacia inferior al 16% "/>
        <s v="En caso de entrampe, no bloquea las ruedas por completo"/>
        <s v="Sujeción insuficiente del trinquete del freno de estacionamiento "/>
        <s v="Recorrido excesivo de la palanca "/>
        <s v="Ausencia del sistema de freno de estacionamiento o de alguno de sus componentes"/>
        <s v="Deterioro en los mecanismos de acción que no afecten su funcionamiento "/>
        <s v="Deterioro en los mecanismos de acción (palanca deteriorada o deformada, oxidada o existencia de elementos punzocortantes)"/>
        <s v="Sistema de bloqueo de las ruedas no cumple su función, no hace contacto con una o mas ruedas (en equipos de arrastre)"/>
        <s v="El sistema de cableado o varilla accionador presenta desajuste, deformaciones, alteraciones u otra condición que afecte el buen funcionamiento (en equipos de arrastre)"/>
        <s v="Carrera del pedal excesiva o muy corta"/>
        <s v="Holgura excesiva del pedal"/>
        <s v="Retorno inadecuado del pedal "/>
        <s v="Revestimiento antideslizante del pedal despegado, muy desgastado o ausente, cuando aplica"/>
        <s v="Servofreno defectuoso, sin vacío o inexistente "/>
        <s v="Bomba principal defectuosa, mal sujeta o con pérdidas "/>
        <s v="Nivel de líquido de frenos en depósito sobre el máximo o bajo el mínimo de la faja de operación (marcas de nivel)"/>
        <s v="Ausencia de la tapa del depósito de la bomba principal "/>
        <s v="Bomba principal con daños o correcciones leves."/>
        <s v="Recipiente de líquido mal sujeto, deteriorado u otra condición que ponga en riesgo por derrame"/>
        <s v="Recipiente presenta perdidas de líquido de freno"/>
        <s v="El recubrimiento exterior de una o más mangueras está agrietado, desgastado, envejecido o presenta abombamientos"/>
        <s v="Presenta fuga de líquido de freno en alguno de los componentes"/>
        <s v="Cables y/o mangueras demasiado cortas, retorcidas o dobladas"/>
        <s v="Defectos de estado de componentes que no comprometa su función"/>
        <s v="Defectos de estado de componentes que comprometa su función"/>
        <s v="Desgaste excesivo del recubrimiento de las fibras de freno"/>
        <s v="Desgaste moderado del recubrimiento de las fibras de freno"/>
        <s v="Agrietamiento o rotura del recubrimiento de las fibras de freno"/>
        <s v="Acumuladores (pulmones) o depósitos de aire presenta fugas"/>
        <s v="Montaje inseguro o inadecuado de los componentes del sistema de frenos"/>
        <s v="Montaje inseguro o inadecuado con riesgo de desprendimiento y falla de los componentes del sistema de frenos"/>
        <s v="El vehículo presenta deriva en el eje delantero de 10 a 15 m/km"/>
        <s v="El vehículo presenta deriva en el eje delantero superior a 15 m/km"/>
        <s v="Fijación defectuosa del volante a la columna"/>
        <s v="Juego leve en la columna de dirección "/>
        <s v="Juego excesivo en la columna de dirección"/>
        <s v="Defectos de estado en la columna de dirección que no afecten su correcto funcionamiento"/>
        <s v="Defectos de estado en la columna de dirección que puedan provocarla rotura"/>
        <s v="Estado defectuoso del volante que afecte su correcto funcionamiento"/>
        <s v="Estado defectuoso del volante que no afecte su correcto funcionamiento"/>
        <s v="Fijación defectuosa al chasis"/>
        <s v="Fijación defectuosa al chasis con peligro de desprendimiento"/>
        <s v="Holguras leves en el sistema"/>
        <s v="Holguras anormales y excesivas"/>
        <s v="Fugas leves de hidráulico"/>
        <s v="Fugas importantes de hidráulico"/>
        <s v="Guardapolvos (“botas”) rotos, sueltos, deteriorados o inexistentes"/>
        <s v="Adaptación o modificación de algún componente que limita o no permite el buen funcionamiento"/>
        <s v="Inexistencia o deterioro de topes de dirección"/>
        <s v="Defectos de estado de los brazos y/o barras"/>
        <s v="Defectos de estado de los brazos y/o barras que puedan afectar el funcionamiento de la dirección"/>
        <s v="Holguras anormales en rótulas"/>
        <s v="Holguras excesivas en rótulas"/>
        <s v="Defectos de estado y/o fijación de algún componente del sistema de barras, brazos y rótulas"/>
        <s v="Defectos de estado y/o fijación que pongan en peligro por desprendimiento de algún componente del sistema de barras, brazos y rótulas"/>
        <s v="Guardapolvos rotos o deteriorados"/>
        <s v="Rótulas con reventadoras y/o con reparaciones inadecuadas"/>
        <s v="Inexistencia o tipo incorrecto de tuerca y/o pasador de la rótula"/>
        <s v="Fijaciones defectuosas"/>
        <s v="Barra tensora o estabilizadora deformada que no afecta su funcionabilidad"/>
        <s v="Barra tensora o estabilizadora con desperfectos de estado"/>
        <s v="Holguras anormales en barras tensoras o estabilizadoras y/o soportes"/>
        <s v="Holguras anormales en bocina, pivote o chanela"/>
        <s v="Estado y/o fijación defectuosa que afecte su función o peligro de desprendimiento"/>
        <s v="Holguras excesivas en bocina, pivote o chanela"/>
        <s v="Falta trinquete o pasador de seguridad de la tuerca de la bocina de rueda"/>
        <s v="Tuercas o tornillos de sujeción del aro a las bocinas y/o tuercas de sujeción entre aros de copa inexistentes o defectuosos."/>
        <s v="Deformaciones, abolladuras y/o soldaduras "/>
        <s v="Fisuras o fracturas"/>
        <s v="Elementos punzocortantes en los aros"/>
        <s v="Llantas de distintas dimensiones en un mismo eje"/>
        <s v="Profundidad de la banda de rodamiento inferior a lo regulado"/>
        <s v="Desgaste menor, sin llegar a la altura de los testigos de desgaste, que no afecte su correcto funcionamiento"/>
        <s v="Desgaste mayor, a la altura de los testigos de desgaste, que afecte su correcto funcionamiento"/>
        <s v="Existencia de abombamientos o roturas alambres al descubierto, grietas, envejecimiento o síntomas de rotura"/>
        <s v="Especificación de carga máxima de la llanta menor a la requerida (según fabricante) "/>
        <s v="Defectos de fijación mayor de la llanta al aro "/>
        <s v="Defectos de fijación menor de la llanta al aro "/>
        <s v="Evidencias de rozamientos de la llantas con partes de la carrocería"/>
        <s v="Fecha de fabricación superior a 60 meses"/>
        <s v="Holgura anormal"/>
        <s v="Holgura excesiva o con defectos de fijación"/>
        <s v="Ausencia de uno o más amortiguadores"/>
        <s v="Amortiguadores con pérdidas mínimas de aceite"/>
        <s v="Amortiguadores con pérdidas considerables de aceite o con perdida de su función"/>
        <s v="Elemento de suspensivo con daños que no afectan su funcionamiento adecuado"/>
        <s v="Elemento de suspensión con daños que afectan su funcionamiento adecuado"/>
        <s v="Defectos de estado que no afectan su correcto funcionamiento "/>
        <s v="Defectos de estado que afectan su correcto funcionamiento"/>
        <s v="Guardapolvos deteriorados"/>
        <s v="Fijaciones inadecuadas o deformadas"/>
        <s v="Fijaciones inadecuadas o deformadas con peligro de desprendimiento o rotura"/>
        <s v="Holguras leves"/>
        <s v="Holguras anormales o excesivas"/>
        <s v="Bujes en mal estado"/>
        <s v="Hojas de ballesta desalineadas (abrazaderas no funcionan o inexistentes)"/>
        <s v="Topes de Ballesta dañados o inexistentes"/>
        <s v="Pérdidas de aceite sin goteo (humedecimiento)"/>
        <s v="Pérdidas de aceite con goteo continuo"/>
        <s v="Defectos de estado en los soportes"/>
        <s v="Defectos de estado en los soportes que puedan provocar un desprendimiento de los mismos"/>
        <s v="Defectos en la instalación eléctrica o de sujeción de batería"/>
        <s v="Defectos de estado de las fajas o cadenas de accionamiento de los accesorios"/>
        <s v="Defectos de estado de las fajas o cadenas de accionamiento de los accesorios que no afecten su buen funcionamiento"/>
        <s v="Defecto de estado en el acumulador eléctrico que comprometan la seguridad del vehículo"/>
        <s v="Defecto en la instalación eléctrica o de sujeción de batería que puedan provocar un corto circuito"/>
        <s v="Defectos leves del estado de sujeción y/o de la estructura de los intercambiadores de calor (radiadores) y mangueras"/>
        <s v="Fugas de líquido refrigerante o defectos importantes del estado de sujeción o de la estructura de los intercambiadores de calor (radiadores) y mangueras"/>
        <s v="Defectos de estado del depósito (tanque) de combustible"/>
        <s v="Defectos en la fijación del depósito o de las conducciones del_x000a_combustible a la carrocería o al chasis"/>
        <s v="Defectos en el estado de la toma del respiradero"/>
        <s v="Tapón de inadecuado"/>
        <s v="Proximidad excesiva entre los elementos que contienen combustible y las zonas calientes del vehículo o las conexiones eléctricas"/>
        <s v="Estado defectuoso, o roces y cortes con peligro de fuga en las tuberías, mangueras y/o filtros."/>
        <s v="Pérdida de combustible por cualquiera de sus sistemas de almacenamiento o transferencia"/>
        <s v="Defectos leves en el estado del sistema de admisión (filtros, depurador, mangueras y otros)"/>
        <s v="Defectos graves en el estado del sistema de admisión (filtros, depurador, mangueras y otros)"/>
        <s v="Defectos en la sujeción de componentes del sistema"/>
        <s v="Inexistencia o adaptaciones inadecuadas de componentes del sistema (filtros, mangueras y otros)"/>
        <s v="Defectos leves en el estado del sistema de escape"/>
        <s v="Defectos graves en el estado del sistema de escape o presenta fuga "/>
        <s v="Defectos en la sujeción del sistema de escape "/>
        <s v="Inexistencia del silenciador o de la rejilla de protección u otro dispositivo equivalente"/>
        <s v="Modificaciones inadecuadas del tubo de escape, inexistencia, desacoplada o ubicación no cumple con lo regulado"/>
        <s v="Humedecimiento en elementos de la transmisión (caja de cambios y/o diferencial) sin goteo"/>
        <s v="Fugas en los elementos de transmisión (caja de cambios y/o diferencial)"/>
        <s v="Defectos de estado o inexistencia de los guardapolvos de los ejes o semiejes"/>
        <s v="Existencia de holguras leves en los elementos de la transmisión (crucetas de la barra de transmisión, soportes de la barra, ejes y semiejes)"/>
        <s v="Existencia de holguras excesivas en los elementos de la transmisión (crucetas de la barra de transmisión, soportes de la barra, ejes y semiejes)"/>
        <s v="Ruidos anormales o bajo nivel de aceite en caja de cambios o diferenciales"/>
        <s v="Embrague no funciona correctamente (si aplica)"/>
        <s v="Defectos en los soportes de la transmisión con riesgo de desprendimiento"/>
        <s v="Defectos en los soportes de la transmisión"/>
        <s v="Defectos en carcasas (caja de cambios y/o diferencial) húmedas y/o secas"/>
        <s v="Modificaciones, deformaciones o mal estado de palanca o componentes de accionamiento de los cambios"/>
        <s v="Inexistencia, inoperatividad o desacoplo de algún componente de la transmisión"/>
        <s v="Mal estado, mal fijación y/o modificaciones de las barras de transmisión"/>
        <s v="Defectos de estado del depósito, tuberías, uniones y/o componentes del equipo de gasificación"/>
        <s v="Fugas en el depósito, tuberías, uniones y/o componentes del equipo de gasificación"/>
        <s v="Fijación del depósito defectuosa"/>
        <s v="Fijación del depósito defectuosa con peligro de desprendimiento"/>
        <s v="Componentes eléctricos no aislados en las cercanías del depósito o las tuberías"/>
        <s v="Fijación del equipo de gasificación defectuosa"/>
        <s v="Fijación del equipo de gasificación defectuosa con peligro de_x000a_desprendimiento"/>
        <s v="Defectos de estado de racores y/o terminales"/>
        <s v="Tuberías de presión sometidas a vibraciones "/>
        <s v="No presenta o no cumple con el certificado de instalación y otros requisitos"/>
        <s v="Fugas en el depósito, tuberías, uniones y/o componentes del sistema hidráulico"/>
        <s v="Inexistencia, mal funcionamiento o falta de rotulación del sistema de paro de emergencia"/>
        <s v="Inexistencia, mal funcionamiento  o falta de rotulación del sistema de liberación de estabilizadores"/>
        <s v="Inexistencia o deterioro del tapón del deposito hidráulico."/>
        <s v="Inexistencia o deterioro del visor de nivel del sistema hidráulico (cuando aplique)"/>
        <s v="Nivel de fluidos hidráulicos por debajo del mínimo de la faja de operación (marcas de mínimo y máximo)"/>
        <s v="Defectos mayores en mangueras, acoples, tuberías, válvulas y demás componentes del sistema (roces entre mangueras o con otro elemento que puedan fisurar o cortar la manguera)"/>
        <s v="Defectos menores en mangueras, acoples, tuberías, válvulas y demás componentes del sistema"/>
        <s v="Existencia de holguras leves en los elementos activos del sistema (cadenas , torres, guías, mástiles, etc.)"/>
        <s v="Existencia de holguras excesivas en los elementos activos del sistema (cadenas, pistones, torres, guías, mástiles, etc.)"/>
        <s v="Defectos menores de estado y fijación de los mecanismos de activos (cadenas, pistones torres, guías, mástiles, etc.)"/>
        <s v="Defectos mayores de estado y fijación de los mecanismos de activos (cadenas, pistones torres, guías, mástiles, etc.)"/>
        <s v="La batería o la instalación eléctrica no esta protegida de la intemperie,  no tiene o no funciona el sistema de desconexión rápida de batería, no existe o funciona el fusible de protección"/>
        <s v="Defectos menores de estado en mandos hidráulicos"/>
        <s v="Defectos mayores de estado en mandos hidráulicos"/>
        <s v="Inexistencia o mal funcionamiento de los estabilizadores o del sistema de orquillas de carga (montacargas)"/>
        <s v="Defectos de estado o sujeción de rodillos y/o rodines de transferencia de la carga. Estructura metálica con deformaciones"/>
        <s v="Defectos de estado, sujeción o faltan partes del sistema de tracción de las bandas, fajas u orugas de transferencia de la carga"/>
        <s v="Barandas de protección de la carga o personas inexistentes o mal sujetas (si las requiere)"/>
        <s v="Tipo de cono diferente o cantidad inferior a lo establecido"/>
        <s v=" Cantidad insuficiente de EPP"/>
        <s v=" Cantidad insuficiente de material absorbente necesario "/>
        <s v=" Cantidad insuficiente de escobas antiestáticas"/>
        <s v="Cantidad insuficiente de palas antiestáticas"/>
        <s v="Inexistencia de recipiente plástico para colocar los desechos con material contaminado"/>
        <s v="Mal estado, mal fijación, corrosión avanzada, fisuras o fracturas estructurales o en las uniones (soldaduras) del tanque, tanqueta o cisternas"/>
        <s v="La salida de los gases de escapes esta dirigida directamente al contenido o esta a menos de un metro de la entrada o salida del producto"/>
        <s v="Ilegible o falta señalización de &quot;TRANSPORTE DE MATERIAL INFLAMAFLE&quot; o Indicación del tipo de producto &quot;Diesel&quot;, &quot;Gasolina&quot; u otros, &quot;VELOCIDAD MÁXIMA 20 k/h&quot;"/>
        <s v="Inexistencia, mal estado o defectos de sujeción del sistema de enganche del cable de tierra"/>
        <s v="Surtidor (pistola), mangueras o uniones con fuga"/>
        <s v="No se presenta, no cumple con los requisitos o esta vencido el certificado de calibración"/>
        <s v="Mal estado de cables eléctricos de transferencia y acoples que representa un peligro para la operación"/>
        <s v="Mal estado de cables eléctricos de transferencia y acoples que no representa un peligro para la operación"/>
        <s v="Incorrecto funcionamiento del sistema de generación o componentes del GPU, o modificaciones no autorizadas"/>
        <s v="Mal estado de mangueras, tuberías o acoples de sistema de transferencia de aire comprimido que representa un peligro para la operación"/>
        <s v="Mal estado de mangueras, tuberías o  acoples de sistema de transferencia de aire comprimido que no representa un peligro para la operación"/>
        <s v="Mal estado de mangueras, tuberías o acoples de sistema de transferencia de aire acondicionado que representa un peligro para la operación"/>
        <s v="Mal estado de mangueras, tuberías o acoples de sistema de transferencia de aire acondicionado que no representa un peligro para la operación"/>
        <s v="Existencia y cantidad adecuada del kit de equipo de protección personal  (mascarilla, guantes, delantal y gafas protectoras) para toilettes"/>
        <s v="Mal estado de mangueras, tuberías, tanquetas, acoples de sistema de transferencia y descarga de aguas azules o agua potable y/o no potable"/>
        <s v="Inexistencia, mal estado o calibre incorrecto del tornillo fusible de las barras"/>
        <s v="Carreta no esta cerrada en todos sus costados (falta pared, compuertas, cortinas)"/>
        <s v="Carreta con cortinas, compuertas con defectos de sujeción o muy mal estado"/>
        <s v="Carreta con cortinas, compuertas con defectos de sujeción o mal estado leve"/>
        <s v="Rampa o elevador para personas con discapacidad no funciona, defectos de sujeción, oxidación u otro defecto de estado"/>
        <s v="Inexistencia de la alarma sonora de operación de la rampa o elevador para personas con discapacidad "/>
        <s v="Defectos de estado, defectos de sujeción o corrosión de paredes, techo, piso o pasamanos que pongan en riesgo los ocupantes"/>
        <s v="Demarcación inexistente o defectos en el sistema de salidas de emergencias"/>
        <s v="No funciona alguna de las luces (cusando tiene dos o más)" u="1"/>
        <s v="Numero de destellos superio o inferior a los reglamentados" u="1"/>
        <s v="Inexistencia del freno de servicio" u="1"/>
        <s v="Servofreno defectuoso, sin vacío o desinstalado " u="1"/>
        <s v="Nivel de líquido de frenos en depósito sobre el máximo o bajo el mínimo de la faja de operación" u="1"/>
        <s v="Holguras anormales" u="1"/>
        <s v="Holguras anormales y excesivas que puedan provocar_x000a_desprendimiento de algún componente" u="1"/>
        <s v="Fugas leves" u="1"/>
        <s v="Fugas importantes" u="1"/>
        <s v="Defectos de estado y/o fijación del amortiguador, cuando aplica" u="1"/>
        <s v="Defectos de estado y/o fijación del amortiguador con peligro de_x000a_desprendimiento, cuando aplica" u="1"/>
        <s v="Deformaciones, abolladuras y soldaduras en cualquier aro" u="1"/>
        <s v="Fisuras o fracturas en cualquier aro" u="1"/>
        <s v="Profundidad de ranura inferior a lo legislado" u="1"/>
        <s v="Desgaste menor que no afecte su correcto funcionamiento" u="1"/>
        <s v="Desgaste mayor que afecte su correcto funcionamiento" u="1"/>
        <s v="Amortiguadores con pérdidas considerables de aceite" u="1"/>
        <s v="Fijaciones inadecuadas o deformadas con peligro de_x000a_desprendimiento o rotura" u="1"/>
        <s v="Holguras anormales con peligro de desprendimiento" u="1"/>
        <s v="Defectos de estado en los soportes que puedan provocar un_x000a_desprendimiento de los mismos" u="1"/>
        <s v="Defecto en la instalación eléctrica o de sujeción de batería que_x000a_puedan provocar corto circuito" u="1"/>
        <s v="Defectos de estado del sistema de escape" u="1"/>
        <s v="Defectos de estado del sistema de escape que impiden su función" u="1"/>
        <s v="Defectos en carcasas (caja de cambios y/o diferencial) húmedas y/o cecas" u="1"/>
        <s v="Inexistencia o mal funcionamiento del sistema de paro de emergencia" u="1"/>
        <s v="Inexistencia o mal funcionamiento del sistema de liberación de estabilizadores" u="1"/>
        <s v="Inexistencia del tapón del deposito hidráulico." u="1"/>
        <s v="Nivel de fluidos hidráulicos por debajo del mínimo de la faja de operación" u="1"/>
        <s v="No se presenta o esta vencido el certificado de calibración" u="1"/>
        <s v="Existencia y cantidad adecuada del kit de equipo de protección personal  (mascarilla, guantes, delantal y gafas protectoras)" u="1"/>
        <s v="Inexistencia, mal estado o calibre incorrecto del tornillo fusible" u="1"/>
        <s v="No esta cerrada en todos sus costados (falta pared, compuertas, cortinas)" u="1"/>
        <s v="Cortinas, compuertas con defectos de sujeción o muy mal estado" u="1"/>
        <s v="Cortinas, compuertas con defectos de sujeción o mal estado leve" u="1"/>
        <s v="Inexistencia del número de identificación." u="1"/>
        <s v="Número de Marchamo Aeris no coincide con número de identificación" u="1"/>
        <s v="Número de identificación no coincide con registros de AERIS o esta duplicado" u="1"/>
        <s v="Bandera de cuadros de color no reglamentario." u="1"/>
        <s v="Inexistencia o deterioro de cinta reflectiva, cantidad insuficiente" u="1"/>
        <s v="Ilegibilidad o deterioro del estado del marchamo     " u="1"/>
        <s v="Defectos leves de estado en el marchamo      " u="1"/>
        <s v="Ubicación del marchamo no permite su visibilidad o no esta colocado dentro de la cabina de conducción (cuando aplique)" u="1"/>
        <s v="Marchamo de circulación o Revisión Técnica Vehicular vencida (vehículos con placas que le permiten circular en vías públicas)" u="1"/>
        <s v="Defectos de estado en la carrocería, timón o chasis que no afecten la seguridad" u="1"/>
        <s v="Defectos de estado en la carrocería, timón o chasis que entrañen peligro" u="1"/>
        <s v="Interfaz de enganche diferente al &quot;E&quot; " u="1"/>
        <s v="Pasador vertical del enganche no están unidas al vehículo" u="1"/>
        <s v="Pasador vertical no cuenta con dispositivo de seguridad anti desprendimiento" u="1"/>
        <s v="Defectos de estado de la estructura, sujeción y/o dimensiones inadecuadas del timón de arrastre " u="1"/>
        <s v="Estructura y/o componentes del enganche presenta oxidación" u="1"/>
        <s v="Deterioro leve de hules protectores" u="1"/>
        <s v="Ausencia o deterioro avanzado de hules protectores" u="1"/>
        <s v="Parabrisas delantero inexistente" u="1"/>
        <s v="Inexistencia del velocímetro" u="1"/>
        <s v="Ilegibilidad o inexistencia del horómetro" u="1"/>
        <s v="No funciona una de dos." u="1"/>
        <s v="No funciona ninguna o inexistentes." u="1"/>
        <s v="El sonido emitido no es continuo y/o uniforme" u="1"/>
        <s v="Color no reglamentario de la luz o su lente falta una parte o completo." u="1"/>
        <s v="Mal funcionamiento o inexistencia de las luces de gradas de abordaje" u="1"/>
        <s v="Código de identificación poco visible por suciedad o pintura" u="1"/>
        <s v="Humedecimiento en elementos de la transmisión (caja de cambios o diferencial) sin goteo" u="1"/>
        <s v="Inexistencia del código de identificación." u="1"/>
        <s v="Condiciones del vehículo inadecuadas para la inspección (ruidos anómalos en el motor)" u="1"/>
        <s v="Condiciones del vehículo inadecuadas para la inspección (falta conexión del respiradero del cárter)" u="1"/>
        <s v="El sistema de cableado o varilla accionador presneta desajuste, deformaciones, altraciones u otra condición que afecte el buen funcioanmiento (en equipos de arrastre)" u="1"/>
        <s v="Condiciones del vehículo inadecuadas para la inspección (ruidos anormales)" u="1"/>
        <s v="Bandera a cuadros, logotipo o numero de identificación con dimensiones diferentes a 30 x 30 cm (cuando se justifique) " u="1"/>
        <s v="Defectos de estado o corrosión de paredes, techo, piso que pongan en riesgo los ocupantes o la carga" u="1"/>
        <s v="Humedecimiento en elementos de la transmisión sin goteo" u="1"/>
        <s v="Defectos de estado en la carrocería, interfaz de enganche, timón o chasis que no afecten la seguridad" u="1"/>
        <s v="Mal funcionamiento, inexistencia o color inadecuado de las luces de búsqueda" u="1"/>
        <s v="Piezas del enganche no están unidas al vehículo (Pasador Vertical)" u="1"/>
        <s v="No funciona alguna luz._x000a_" u="1"/>
        <s v="Desgaste excesivo" u="1"/>
        <s v="Inexistencia de freno de servicio" u="1"/>
        <s v="Escobillas en mal estado" u="1"/>
        <s v="Código de identificación ioco visible ior suciedad o iintura" u="1"/>
        <s v="Demasiado cortos, abombados o retorcidos " u="1"/>
        <s v="Inexistencia de retrovisor izquierdo, o derecho (solo en vehículos de cabina cerrada)" u="1"/>
        <s v="Defectos de estado en el marchamo     " u="1"/>
        <s v="Defectos de estado que no afecten su funcionamiento" u="1"/>
        <s v="No funciona ninguna luz._x000a_" u="1"/>
        <s v="Inexistencia de EPP para 10 personas" u="1"/>
        <s v="Condiciones del vehículo inadecuadas para la inspección (manipulación del sistema)" u="1"/>
        <s v="Fugas o defectos importantes del estado de sujeción o de la estructura de los intercambiadores de calor (radiadores) y mangueras" u="1"/>
        <s v="Defectos del estado del logotipo de la compañía, bandera a cuadros o numero de identificación que afecta o impida su visibilidad     " u="1"/>
        <s v="Dispositivo de alarma sonora o avisador acústico no funciona" u="1"/>
        <s v="Condiciones del vehículo inadecuadas para la inspección po falta conexión del respiradero del cárter" u="1"/>
        <s v="Defectos de estado en las bandas con peligro de rotura y/o el sistema de tranca de los aclajes no funciona correctamente" u="1"/>
        <s v="Dispositivo de alarma sonora no funciona" u="1"/>
        <s v="Bandera de cuadros de menor dimensión a lo establecido" u="1"/>
        <s v="Existencia de lámina adhesiva anti solar, polarizado, sticker, adhesivos o similares en los parabrisas y/o ventanas laterales." u="1"/>
        <s v="Mal estado, mal fijación, corrosión avanzada, fisuras o fracturas estructurales o en las uniones (soldaduras) del tanque, tanqueta o cisternas de combustible" u="1"/>
        <s v="Inexistencia " u="1"/>
        <s v="Agrietamiento o rotura" u="1"/>
        <s v="Extintor inexistente, vencido o defectuoso" u="1"/>
        <s v="Condiciones del vehículo inadecuadas para la inspección (perforaciones en el escape)" u="1"/>
        <s v="Nivel de aceite sobre el máximo o bajo el mínimo de la faja de operación de la varilla de medición" u="1"/>
        <s v="Inexistencia de los limpiaparabrisas " u="1"/>
        <s v="Cortinas, compuertas o pared en mal estado o con defectos de sujeción" u="1"/>
        <s v="Condiciones del vehículo inadecuadas para la inspección (temperatura inadecuada)" u="1"/>
        <s v="Condiciones del vehículo inadecuadas para la inspección (Dispositivos desinstalados)" u="1"/>
        <s v="Condiciones del vehículo inadecuadas para la inspección (nivel de aceite no está comprendido dentro de los valores mínimo y máximo)" u="1"/>
        <s v="Lectura de horómetro igual o inferior a la registrada en la ultima inspección" u="1"/>
        <s v="Mal funcionamiento del limpiaparabrisas " u="1"/>
        <s v="Puertas de compartimentos y acceso con riesgo de apertura repentina " u="1"/>
        <s v="Fisuras y/o fracturas en carcasas húmedas y/o cecas" u="1"/>
        <s v="Desgaste moderado" u="1"/>
        <s v="Condiciones del vehículo inadecuadas para la inspección por rango de temperatura del motor por encima o por deajo de temperatura normal de funcionamiento" u="1"/>
        <s v="Existencia de fuerzas de frenado en ausencia de acción sobre el mando del freno" u="1"/>
        <s v="El recubrimiento exterior está agrietado, desgastado o envejecido" u="1"/>
        <s v="Inexistencia de cinta reflectiva, cantidad insuficiente o ineficaz" u="1"/>
        <s v="El recubrimiento exterior permite observar la siguiente capa " u="1"/>
        <s v="Defectos de estado que no comprometa su función" u="1"/>
        <s v="Marchamo de circulación vencido (solo con justificación, ver nota)" u="1"/>
        <s v="Presenta fugas" u="1"/>
        <s v="Defectos de estado que comprometa su función" u="1"/>
        <s v="Código de identificación no coincide con registros de AERIS o esta duplicado" u="1"/>
        <s v="Código de identificación alterado o modificado con causa justificada ante AERIS" u="1"/>
        <s v="Mal funcionamiento, inexistencia o color inadecuado de las luces de búsqueda o halójenos" u="1"/>
        <s v="Cinta reflectiva de menor dimensión a lo establecido" u="1"/>
        <s v="Interfaz de enganche no cumple con medidas mínimas, fallas de sujeción o del estado de la estructura" u="1"/>
        <s v="Montaje inseguro o inadecuado con riesgo de desprendimiento y falla" u="1"/>
        <s v="En caso de entrampe, no bloquea las ruedas " u="1"/>
        <s v="Defectos de estado de la estructura, sujeción y dimensiones inadecuadas del timón de arrastre " u="1"/>
        <s v="Condiciones del vehículo inadecuadas para la inspección (fugas de aceite)" u="1"/>
        <s v="Defectos de accionamiento en puerta (salida del vehículo)" u="1"/>
        <s v="Parabrisas delantero desinstalado" u="1"/>
        <s v="Defectos de estado de los anclajes" u="1"/>
        <s v=" No funciona o no existe el claxo (pito o bocina)" u="1"/>
        <s v="Montaje inseguro o inadecuado" u="1"/>
        <s v="Calzas de hule inexistentes, defectos de sujeción al chasis o estructura, defectos de estado o material no corresponde" u="1"/>
        <s v="Ausencia, mal sujeción o deterioro avanzado del parachoques o dispositivo similar   _x000a_" u="1"/>
        <s v="Presencia de humos en el escape en régimen de aceleración " u="1"/>
        <s v="Defectos de estado que afecten su funcionamiento" u="1"/>
        <s v="Estructura del enganche presenta oxidación" u="1"/>
        <s v="Defectos importantes del estado de sujeción y/o de la estructura de los intercambiadores de calor (radiadores) y mangueras, o fugas" u="1"/>
        <s v="Condiciones del vehículo inadecuadas para la inspección (ausencia de tapón de combustible)" u="1"/>
        <s v="Código de identificación no coincide con código de Marchamo (Requiere Justificación)" u="1"/>
        <s v="Color no reglamentario de la luz emitida." u="1"/>
        <s v="Ubicación no reglamentaria del faro" u="1"/>
        <s v="Accionamiento de ventanas defectuoso (no abren) - En los casos donde aplique" u="1"/>
        <s v=" No funciona o no existe el claxon (pito o bocina)" u="1"/>
        <s v="Inexistencia de retrovisor derecho en vehículos de cabina abierta." u="1"/>
        <s v="Condiciones del vehículo inadecuadas para la inspección (existencia de topes de acelerador)" u="1"/>
        <s v="Condiciones del vehículo inadecuadas para la inspección (perforaciones en el escape). " u="1"/>
        <s v="Interfaz de enganche diferente al &quot;E&quot; con justificación Técnica " u="1"/>
        <s v="Nivel de líquido de frenos en depósito inferior al mínimo " u="1"/>
        <s v="Fugas en los elementos de transmisión" u="1"/>
        <s v="Defectos de accionamiento en puerta (acceso al vehículo)" u="1"/>
        <s v="Defectos de estado." u="1"/>
        <s v="Defectos de estado del depósito combustible" u="1"/>
        <s v="Ilegibilidad del horómetro" u="1"/>
        <s v="Inexistencia de bandera de cuadros" u="1"/>
        <s v="Defectos en los soportes de la transmisión con riesgo de_x000a_desprendimiento" u="1"/>
        <s v="No funciona." u="1"/>
        <s v="Condiciones del vehículo inadecuadas para la inspección (ausencia del catalizador, según aplique)" u="1"/>
        <s v="Presencia de corroción avanzada o estado deteriorado avanzado de la pintura de la carrocería o estructura en general" u="1"/>
        <s v="Defectos de estado en la carrocería, interfaz de enganche o chasis que entrañen peligro" u="1"/>
        <s v="Defectos del estado del código de identificación que afecta o imiida su visibilidad" u="1"/>
        <s v="Defectos del estado del código de identificación que afecta o impida su visibilidad" u="1"/>
        <s v="Condiciones del vehículo inadecuadas para la inspección (indicador de presión de aceite encendido)" u="1"/>
      </sharedItems>
    </cacheField>
    <cacheField name="Gravedad" numFmtId="0">
      <sharedItems containsBlank="1" count="7">
        <s v=""/>
        <s v="N/A"/>
        <m/>
        <s v="Gravedad"/>
        <e v="#REF!" u="1"/>
        <s v="DL" u="1"/>
        <s v="DG" u="1"/>
      </sharedItems>
    </cacheField>
    <cacheField name="Condición" numFmtId="0">
      <sharedItems containsBlank="1" count="10">
        <s v="P"/>
        <s v="¡"/>
        <m/>
        <s v="Condición"/>
        <e v="#REF!" u="1"/>
        <s v="4 Tiempos" u="1"/>
        <s v="I" u="1"/>
        <s v="Tipo de Motor" u="1"/>
        <s v="O" u="1"/>
        <s v="2 Tiempos" u="1"/>
      </sharedItems>
    </cacheField>
    <cacheField name="Observaciones" numFmtId="0">
      <sharedItems containsBlank="1" containsMixedTypes="1" containsNumber="1" containsInteger="1" minValue="0" maxValue="1234234" count="4">
        <n v="0"/>
        <m/>
        <s v="Observaciones"/>
        <n v="1234234"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6">
  <r>
    <x v="0"/>
    <x v="0"/>
    <x v="0"/>
    <x v="0"/>
    <x v="0"/>
    <x v="0"/>
    <x v="0"/>
  </r>
  <r>
    <x v="0"/>
    <x v="0"/>
    <x v="1"/>
    <x v="1"/>
    <x v="0"/>
    <x v="0"/>
    <x v="0"/>
  </r>
  <r>
    <x v="0"/>
    <x v="0"/>
    <x v="2"/>
    <x v="2"/>
    <x v="0"/>
    <x v="0"/>
    <x v="0"/>
  </r>
  <r>
    <x v="0"/>
    <x v="0"/>
    <x v="3"/>
    <x v="3"/>
    <x v="0"/>
    <x v="0"/>
    <x v="0"/>
  </r>
  <r>
    <x v="0"/>
    <x v="0"/>
    <x v="4"/>
    <x v="4"/>
    <x v="0"/>
    <x v="0"/>
    <x v="0"/>
  </r>
  <r>
    <x v="0"/>
    <x v="0"/>
    <x v="5"/>
    <x v="5"/>
    <x v="0"/>
    <x v="0"/>
    <x v="0"/>
  </r>
  <r>
    <x v="0"/>
    <x v="0"/>
    <x v="6"/>
    <x v="6"/>
    <x v="0"/>
    <x v="0"/>
    <x v="0"/>
  </r>
  <r>
    <x v="0"/>
    <x v="0"/>
    <x v="7"/>
    <x v="7"/>
    <x v="0"/>
    <x v="0"/>
    <x v="0"/>
  </r>
  <r>
    <x v="0"/>
    <x v="0"/>
    <x v="8"/>
    <x v="8"/>
    <x v="0"/>
    <x v="0"/>
    <x v="0"/>
  </r>
  <r>
    <x v="0"/>
    <x v="0"/>
    <x v="9"/>
    <x v="9"/>
    <x v="0"/>
    <x v="0"/>
    <x v="0"/>
  </r>
  <r>
    <x v="0"/>
    <x v="0"/>
    <x v="10"/>
    <x v="10"/>
    <x v="0"/>
    <x v="0"/>
    <x v="0"/>
  </r>
  <r>
    <x v="0"/>
    <x v="0"/>
    <x v="11"/>
    <x v="11"/>
    <x v="1"/>
    <x v="1"/>
    <x v="0"/>
  </r>
  <r>
    <x v="0"/>
    <x v="0"/>
    <x v="12"/>
    <x v="12"/>
    <x v="1"/>
    <x v="1"/>
    <x v="0"/>
  </r>
  <r>
    <x v="1"/>
    <x v="1"/>
    <x v="13"/>
    <x v="13"/>
    <x v="2"/>
    <x v="2"/>
    <x v="1"/>
  </r>
  <r>
    <x v="1"/>
    <x v="1"/>
    <x v="13"/>
    <x v="13"/>
    <x v="2"/>
    <x v="2"/>
    <x v="1"/>
  </r>
  <r>
    <x v="2"/>
    <x v="2"/>
    <x v="14"/>
    <x v="14"/>
    <x v="3"/>
    <x v="3"/>
    <x v="2"/>
  </r>
  <r>
    <x v="3"/>
    <x v="3"/>
    <x v="0"/>
    <x v="15"/>
    <x v="0"/>
    <x v="0"/>
    <x v="0"/>
  </r>
  <r>
    <x v="3"/>
    <x v="3"/>
    <x v="1"/>
    <x v="16"/>
    <x v="0"/>
    <x v="0"/>
    <x v="0"/>
  </r>
  <r>
    <x v="3"/>
    <x v="3"/>
    <x v="2"/>
    <x v="17"/>
    <x v="0"/>
    <x v="0"/>
    <x v="0"/>
  </r>
  <r>
    <x v="3"/>
    <x v="3"/>
    <x v="3"/>
    <x v="18"/>
    <x v="0"/>
    <x v="0"/>
    <x v="0"/>
  </r>
  <r>
    <x v="3"/>
    <x v="3"/>
    <x v="4"/>
    <x v="19"/>
    <x v="0"/>
    <x v="0"/>
    <x v="0"/>
  </r>
  <r>
    <x v="3"/>
    <x v="3"/>
    <x v="5"/>
    <x v="20"/>
    <x v="0"/>
    <x v="0"/>
    <x v="0"/>
  </r>
  <r>
    <x v="3"/>
    <x v="3"/>
    <x v="6"/>
    <x v="21"/>
    <x v="0"/>
    <x v="0"/>
    <x v="0"/>
  </r>
  <r>
    <x v="3"/>
    <x v="3"/>
    <x v="7"/>
    <x v="22"/>
    <x v="0"/>
    <x v="0"/>
    <x v="0"/>
  </r>
  <r>
    <x v="3"/>
    <x v="3"/>
    <x v="8"/>
    <x v="23"/>
    <x v="0"/>
    <x v="0"/>
    <x v="0"/>
  </r>
  <r>
    <x v="3"/>
    <x v="3"/>
    <x v="9"/>
    <x v="24"/>
    <x v="0"/>
    <x v="0"/>
    <x v="0"/>
  </r>
  <r>
    <x v="3"/>
    <x v="3"/>
    <x v="10"/>
    <x v="25"/>
    <x v="1"/>
    <x v="1"/>
    <x v="0"/>
  </r>
  <r>
    <x v="3"/>
    <x v="3"/>
    <x v="11"/>
    <x v="26"/>
    <x v="0"/>
    <x v="0"/>
    <x v="0"/>
  </r>
  <r>
    <x v="3"/>
    <x v="3"/>
    <x v="12"/>
    <x v="27"/>
    <x v="0"/>
    <x v="0"/>
    <x v="0"/>
  </r>
  <r>
    <x v="3"/>
    <x v="3"/>
    <x v="15"/>
    <x v="28"/>
    <x v="0"/>
    <x v="0"/>
    <x v="0"/>
  </r>
  <r>
    <x v="3"/>
    <x v="3"/>
    <x v="16"/>
    <x v="29"/>
    <x v="0"/>
    <x v="0"/>
    <x v="0"/>
  </r>
  <r>
    <x v="1"/>
    <x v="1"/>
    <x v="13"/>
    <x v="30"/>
    <x v="0"/>
    <x v="0"/>
    <x v="1"/>
  </r>
  <r>
    <x v="3"/>
    <x v="3"/>
    <x v="17"/>
    <x v="31"/>
    <x v="0"/>
    <x v="0"/>
    <x v="0"/>
  </r>
  <r>
    <x v="3"/>
    <x v="3"/>
    <x v="18"/>
    <x v="32"/>
    <x v="0"/>
    <x v="0"/>
    <x v="0"/>
  </r>
  <r>
    <x v="1"/>
    <x v="1"/>
    <x v="19"/>
    <x v="33"/>
    <x v="0"/>
    <x v="0"/>
    <x v="1"/>
  </r>
  <r>
    <x v="3"/>
    <x v="3"/>
    <x v="20"/>
    <x v="34"/>
    <x v="0"/>
    <x v="0"/>
    <x v="0"/>
  </r>
  <r>
    <x v="1"/>
    <x v="1"/>
    <x v="13"/>
    <x v="13"/>
    <x v="2"/>
    <x v="2"/>
    <x v="1"/>
  </r>
  <r>
    <x v="1"/>
    <x v="1"/>
    <x v="13"/>
    <x v="13"/>
    <x v="2"/>
    <x v="2"/>
    <x v="1"/>
  </r>
  <r>
    <x v="1"/>
    <x v="1"/>
    <x v="13"/>
    <x v="13"/>
    <x v="2"/>
    <x v="2"/>
    <x v="1"/>
  </r>
  <r>
    <x v="1"/>
    <x v="1"/>
    <x v="13"/>
    <x v="13"/>
    <x v="2"/>
    <x v="2"/>
    <x v="1"/>
  </r>
  <r>
    <x v="2"/>
    <x v="2"/>
    <x v="14"/>
    <x v="14"/>
    <x v="3"/>
    <x v="3"/>
    <x v="2"/>
  </r>
  <r>
    <x v="3"/>
    <x v="4"/>
    <x v="0"/>
    <x v="35"/>
    <x v="1"/>
    <x v="1"/>
    <x v="0"/>
  </r>
  <r>
    <x v="3"/>
    <x v="4"/>
    <x v="1"/>
    <x v="36"/>
    <x v="1"/>
    <x v="1"/>
    <x v="0"/>
  </r>
  <r>
    <x v="3"/>
    <x v="4"/>
    <x v="2"/>
    <x v="37"/>
    <x v="0"/>
    <x v="0"/>
    <x v="0"/>
  </r>
  <r>
    <x v="3"/>
    <x v="4"/>
    <x v="3"/>
    <x v="38"/>
    <x v="0"/>
    <x v="0"/>
    <x v="0"/>
  </r>
  <r>
    <x v="1"/>
    <x v="1"/>
    <x v="13"/>
    <x v="13"/>
    <x v="2"/>
    <x v="2"/>
    <x v="1"/>
  </r>
  <r>
    <x v="2"/>
    <x v="2"/>
    <x v="14"/>
    <x v="14"/>
    <x v="3"/>
    <x v="3"/>
    <x v="2"/>
  </r>
  <r>
    <x v="3"/>
    <x v="5"/>
    <x v="0"/>
    <x v="39"/>
    <x v="1"/>
    <x v="1"/>
    <x v="0"/>
  </r>
  <r>
    <x v="3"/>
    <x v="5"/>
    <x v="1"/>
    <x v="40"/>
    <x v="1"/>
    <x v="1"/>
    <x v="0"/>
  </r>
  <r>
    <x v="3"/>
    <x v="5"/>
    <x v="2"/>
    <x v="41"/>
    <x v="1"/>
    <x v="1"/>
    <x v="0"/>
  </r>
  <r>
    <x v="3"/>
    <x v="5"/>
    <x v="3"/>
    <x v="42"/>
    <x v="1"/>
    <x v="1"/>
    <x v="0"/>
  </r>
  <r>
    <x v="3"/>
    <x v="5"/>
    <x v="4"/>
    <x v="43"/>
    <x v="1"/>
    <x v="1"/>
    <x v="0"/>
  </r>
  <r>
    <x v="3"/>
    <x v="5"/>
    <x v="5"/>
    <x v="44"/>
    <x v="1"/>
    <x v="1"/>
    <x v="0"/>
  </r>
  <r>
    <x v="3"/>
    <x v="5"/>
    <x v="6"/>
    <x v="45"/>
    <x v="1"/>
    <x v="1"/>
    <x v="0"/>
  </r>
  <r>
    <x v="1"/>
    <x v="1"/>
    <x v="13"/>
    <x v="13"/>
    <x v="2"/>
    <x v="2"/>
    <x v="1"/>
  </r>
  <r>
    <x v="2"/>
    <x v="2"/>
    <x v="14"/>
    <x v="14"/>
    <x v="3"/>
    <x v="3"/>
    <x v="2"/>
  </r>
  <r>
    <x v="3"/>
    <x v="6"/>
    <x v="0"/>
    <x v="46"/>
    <x v="1"/>
    <x v="1"/>
    <x v="0"/>
  </r>
  <r>
    <x v="3"/>
    <x v="6"/>
    <x v="1"/>
    <x v="47"/>
    <x v="1"/>
    <x v="1"/>
    <x v="0"/>
  </r>
  <r>
    <x v="3"/>
    <x v="6"/>
    <x v="2"/>
    <x v="48"/>
    <x v="1"/>
    <x v="1"/>
    <x v="0"/>
  </r>
  <r>
    <x v="1"/>
    <x v="1"/>
    <x v="13"/>
    <x v="13"/>
    <x v="2"/>
    <x v="2"/>
    <x v="1"/>
  </r>
  <r>
    <x v="2"/>
    <x v="2"/>
    <x v="14"/>
    <x v="14"/>
    <x v="3"/>
    <x v="3"/>
    <x v="2"/>
  </r>
  <r>
    <x v="3"/>
    <x v="7"/>
    <x v="0"/>
    <x v="49"/>
    <x v="1"/>
    <x v="1"/>
    <x v="0"/>
  </r>
  <r>
    <x v="3"/>
    <x v="7"/>
    <x v="1"/>
    <x v="50"/>
    <x v="1"/>
    <x v="1"/>
    <x v="0"/>
  </r>
  <r>
    <x v="3"/>
    <x v="7"/>
    <x v="2"/>
    <x v="51"/>
    <x v="1"/>
    <x v="1"/>
    <x v="0"/>
  </r>
  <r>
    <x v="3"/>
    <x v="7"/>
    <x v="3"/>
    <x v="52"/>
    <x v="1"/>
    <x v="1"/>
    <x v="0"/>
  </r>
  <r>
    <x v="3"/>
    <x v="7"/>
    <x v="4"/>
    <x v="53"/>
    <x v="1"/>
    <x v="1"/>
    <x v="0"/>
  </r>
  <r>
    <x v="3"/>
    <x v="7"/>
    <x v="5"/>
    <x v="54"/>
    <x v="1"/>
    <x v="1"/>
    <x v="0"/>
  </r>
  <r>
    <x v="1"/>
    <x v="1"/>
    <x v="13"/>
    <x v="13"/>
    <x v="2"/>
    <x v="2"/>
    <x v="1"/>
  </r>
  <r>
    <x v="1"/>
    <x v="1"/>
    <x v="13"/>
    <x v="13"/>
    <x v="2"/>
    <x v="2"/>
    <x v="1"/>
  </r>
  <r>
    <x v="2"/>
    <x v="2"/>
    <x v="14"/>
    <x v="14"/>
    <x v="3"/>
    <x v="3"/>
    <x v="2"/>
  </r>
  <r>
    <x v="4"/>
    <x v="8"/>
    <x v="0"/>
    <x v="55"/>
    <x v="1"/>
    <x v="1"/>
    <x v="0"/>
  </r>
  <r>
    <x v="4"/>
    <x v="8"/>
    <x v="1"/>
    <x v="56"/>
    <x v="1"/>
    <x v="1"/>
    <x v="0"/>
  </r>
  <r>
    <x v="4"/>
    <x v="8"/>
    <x v="1"/>
    <x v="53"/>
    <x v="1"/>
    <x v="1"/>
    <x v="0"/>
  </r>
  <r>
    <x v="4"/>
    <x v="8"/>
    <x v="2"/>
    <x v="57"/>
    <x v="1"/>
    <x v="1"/>
    <x v="0"/>
  </r>
  <r>
    <x v="4"/>
    <x v="8"/>
    <x v="3"/>
    <x v="58"/>
    <x v="1"/>
    <x v="1"/>
    <x v="0"/>
  </r>
  <r>
    <x v="4"/>
    <x v="8"/>
    <x v="4"/>
    <x v="59"/>
    <x v="1"/>
    <x v="1"/>
    <x v="0"/>
  </r>
  <r>
    <x v="1"/>
    <x v="1"/>
    <x v="13"/>
    <x v="13"/>
    <x v="2"/>
    <x v="2"/>
    <x v="1"/>
  </r>
  <r>
    <x v="2"/>
    <x v="2"/>
    <x v="14"/>
    <x v="14"/>
    <x v="3"/>
    <x v="3"/>
    <x v="2"/>
  </r>
  <r>
    <x v="4"/>
    <x v="9"/>
    <x v="0"/>
    <x v="60"/>
    <x v="1"/>
    <x v="1"/>
    <x v="0"/>
  </r>
  <r>
    <x v="4"/>
    <x v="9"/>
    <x v="1"/>
    <x v="61"/>
    <x v="1"/>
    <x v="1"/>
    <x v="0"/>
  </r>
  <r>
    <x v="4"/>
    <x v="9"/>
    <x v="2"/>
    <x v="62"/>
    <x v="1"/>
    <x v="1"/>
    <x v="0"/>
  </r>
  <r>
    <x v="4"/>
    <x v="9"/>
    <x v="3"/>
    <x v="63"/>
    <x v="1"/>
    <x v="1"/>
    <x v="0"/>
  </r>
  <r>
    <x v="4"/>
    <x v="9"/>
    <x v="4"/>
    <x v="64"/>
    <x v="1"/>
    <x v="1"/>
    <x v="0"/>
  </r>
  <r>
    <x v="1"/>
    <x v="1"/>
    <x v="13"/>
    <x v="13"/>
    <x v="2"/>
    <x v="2"/>
    <x v="1"/>
  </r>
  <r>
    <x v="2"/>
    <x v="2"/>
    <x v="14"/>
    <x v="14"/>
    <x v="3"/>
    <x v="3"/>
    <x v="2"/>
  </r>
  <r>
    <x v="4"/>
    <x v="10"/>
    <x v="0"/>
    <x v="65"/>
    <x v="0"/>
    <x v="0"/>
    <x v="0"/>
  </r>
  <r>
    <x v="4"/>
    <x v="10"/>
    <x v="1"/>
    <x v="66"/>
    <x v="0"/>
    <x v="0"/>
    <x v="0"/>
  </r>
  <r>
    <x v="4"/>
    <x v="10"/>
    <x v="2"/>
    <x v="67"/>
    <x v="0"/>
    <x v="0"/>
    <x v="0"/>
  </r>
  <r>
    <x v="4"/>
    <x v="10"/>
    <x v="3"/>
    <x v="68"/>
    <x v="0"/>
    <x v="0"/>
    <x v="0"/>
  </r>
  <r>
    <x v="4"/>
    <x v="10"/>
    <x v="4"/>
    <x v="69"/>
    <x v="0"/>
    <x v="0"/>
    <x v="0"/>
  </r>
  <r>
    <x v="1"/>
    <x v="1"/>
    <x v="13"/>
    <x v="13"/>
    <x v="2"/>
    <x v="2"/>
    <x v="1"/>
  </r>
  <r>
    <x v="1"/>
    <x v="1"/>
    <x v="13"/>
    <x v="13"/>
    <x v="2"/>
    <x v="2"/>
    <x v="1"/>
  </r>
  <r>
    <x v="1"/>
    <x v="1"/>
    <x v="13"/>
    <x v="13"/>
    <x v="2"/>
    <x v="2"/>
    <x v="1"/>
  </r>
  <r>
    <x v="1"/>
    <x v="1"/>
    <x v="13"/>
    <x v="13"/>
    <x v="2"/>
    <x v="2"/>
    <x v="1"/>
  </r>
  <r>
    <x v="2"/>
    <x v="2"/>
    <x v="14"/>
    <x v="14"/>
    <x v="3"/>
    <x v="3"/>
    <x v="2"/>
  </r>
  <r>
    <x v="4"/>
    <x v="11"/>
    <x v="0"/>
    <x v="70"/>
    <x v="0"/>
    <x v="0"/>
    <x v="0"/>
  </r>
  <r>
    <x v="4"/>
    <x v="11"/>
    <x v="1"/>
    <x v="71"/>
    <x v="0"/>
    <x v="0"/>
    <x v="0"/>
  </r>
  <r>
    <x v="4"/>
    <x v="11"/>
    <x v="2"/>
    <x v="72"/>
    <x v="0"/>
    <x v="0"/>
    <x v="0"/>
  </r>
  <r>
    <x v="4"/>
    <x v="11"/>
    <x v="3"/>
    <x v="73"/>
    <x v="0"/>
    <x v="0"/>
    <x v="0"/>
  </r>
  <r>
    <x v="4"/>
    <x v="11"/>
    <x v="4"/>
    <x v="74"/>
    <x v="0"/>
    <x v="0"/>
    <x v="0"/>
  </r>
  <r>
    <x v="4"/>
    <x v="11"/>
    <x v="5"/>
    <x v="75"/>
    <x v="0"/>
    <x v="0"/>
    <x v="0"/>
  </r>
  <r>
    <x v="4"/>
    <x v="11"/>
    <x v="6"/>
    <x v="76"/>
    <x v="0"/>
    <x v="0"/>
    <x v="0"/>
  </r>
  <r>
    <x v="5"/>
    <x v="12"/>
    <x v="7"/>
    <x v="77"/>
    <x v="1"/>
    <x v="1"/>
    <x v="0"/>
  </r>
  <r>
    <x v="1"/>
    <x v="1"/>
    <x v="13"/>
    <x v="13"/>
    <x v="2"/>
    <x v="2"/>
    <x v="1"/>
  </r>
  <r>
    <x v="1"/>
    <x v="1"/>
    <x v="13"/>
    <x v="13"/>
    <x v="2"/>
    <x v="2"/>
    <x v="1"/>
  </r>
  <r>
    <x v="2"/>
    <x v="2"/>
    <x v="14"/>
    <x v="14"/>
    <x v="3"/>
    <x v="3"/>
    <x v="2"/>
  </r>
  <r>
    <x v="5"/>
    <x v="12"/>
    <x v="0"/>
    <x v="78"/>
    <x v="1"/>
    <x v="1"/>
    <x v="0"/>
  </r>
  <r>
    <x v="5"/>
    <x v="12"/>
    <x v="1"/>
    <x v="79"/>
    <x v="1"/>
    <x v="1"/>
    <x v="1"/>
  </r>
  <r>
    <x v="5"/>
    <x v="12"/>
    <x v="2"/>
    <x v="80"/>
    <x v="1"/>
    <x v="1"/>
    <x v="0"/>
  </r>
  <r>
    <x v="5"/>
    <x v="12"/>
    <x v="3"/>
    <x v="81"/>
    <x v="1"/>
    <x v="1"/>
    <x v="0"/>
  </r>
  <r>
    <x v="5"/>
    <x v="12"/>
    <x v="4"/>
    <x v="82"/>
    <x v="1"/>
    <x v="1"/>
    <x v="0"/>
  </r>
  <r>
    <x v="5"/>
    <x v="12"/>
    <x v="5"/>
    <x v="83"/>
    <x v="1"/>
    <x v="1"/>
    <x v="0"/>
  </r>
  <r>
    <x v="5"/>
    <x v="12"/>
    <x v="6"/>
    <x v="84"/>
    <x v="1"/>
    <x v="1"/>
    <x v="0"/>
  </r>
  <r>
    <x v="5"/>
    <x v="12"/>
    <x v="7"/>
    <x v="85"/>
    <x v="1"/>
    <x v="1"/>
    <x v="0"/>
  </r>
  <r>
    <x v="5"/>
    <x v="12"/>
    <x v="8"/>
    <x v="86"/>
    <x v="1"/>
    <x v="1"/>
    <x v="0"/>
  </r>
  <r>
    <x v="5"/>
    <x v="12"/>
    <x v="9"/>
    <x v="87"/>
    <x v="1"/>
    <x v="1"/>
    <x v="0"/>
  </r>
  <r>
    <x v="5"/>
    <x v="12"/>
    <x v="10"/>
    <x v="88"/>
    <x v="1"/>
    <x v="1"/>
    <x v="0"/>
  </r>
  <r>
    <x v="5"/>
    <x v="12"/>
    <x v="11"/>
    <x v="89"/>
    <x v="1"/>
    <x v="1"/>
    <x v="0"/>
  </r>
  <r>
    <x v="5"/>
    <x v="12"/>
    <x v="12"/>
    <x v="90"/>
    <x v="1"/>
    <x v="1"/>
    <x v="0"/>
  </r>
  <r>
    <x v="5"/>
    <x v="12"/>
    <x v="15"/>
    <x v="91"/>
    <x v="1"/>
    <x v="1"/>
    <x v="0"/>
  </r>
  <r>
    <x v="5"/>
    <x v="12"/>
    <x v="16"/>
    <x v="92"/>
    <x v="1"/>
    <x v="1"/>
    <x v="0"/>
  </r>
  <r>
    <x v="1"/>
    <x v="1"/>
    <x v="13"/>
    <x v="13"/>
    <x v="2"/>
    <x v="2"/>
    <x v="1"/>
  </r>
  <r>
    <x v="2"/>
    <x v="2"/>
    <x v="14"/>
    <x v="14"/>
    <x v="3"/>
    <x v="3"/>
    <x v="2"/>
  </r>
  <r>
    <x v="6"/>
    <x v="13"/>
    <x v="0"/>
    <x v="93"/>
    <x v="1"/>
    <x v="1"/>
    <x v="0"/>
  </r>
  <r>
    <x v="6"/>
    <x v="13"/>
    <x v="1"/>
    <x v="94"/>
    <x v="1"/>
    <x v="1"/>
    <x v="0"/>
  </r>
  <r>
    <x v="6"/>
    <x v="13"/>
    <x v="2"/>
    <x v="95"/>
    <x v="1"/>
    <x v="1"/>
    <x v="0"/>
  </r>
  <r>
    <x v="6"/>
    <x v="13"/>
    <x v="3"/>
    <x v="96"/>
    <x v="1"/>
    <x v="1"/>
    <x v="0"/>
  </r>
  <r>
    <x v="6"/>
    <x v="13"/>
    <x v="4"/>
    <x v="91"/>
    <x v="1"/>
    <x v="1"/>
    <x v="0"/>
  </r>
  <r>
    <x v="6"/>
    <x v="13"/>
    <x v="5"/>
    <x v="97"/>
    <x v="1"/>
    <x v="1"/>
    <x v="0"/>
  </r>
  <r>
    <x v="6"/>
    <x v="13"/>
    <x v="6"/>
    <x v="98"/>
    <x v="1"/>
    <x v="1"/>
    <x v="0"/>
  </r>
  <r>
    <x v="1"/>
    <x v="1"/>
    <x v="13"/>
    <x v="13"/>
    <x v="2"/>
    <x v="2"/>
    <x v="1"/>
  </r>
  <r>
    <x v="2"/>
    <x v="2"/>
    <x v="14"/>
    <x v="14"/>
    <x v="3"/>
    <x v="3"/>
    <x v="2"/>
  </r>
  <r>
    <x v="6"/>
    <x v="14"/>
    <x v="0"/>
    <x v="99"/>
    <x v="1"/>
    <x v="1"/>
    <x v="0"/>
  </r>
  <r>
    <x v="6"/>
    <x v="14"/>
    <x v="1"/>
    <x v="100"/>
    <x v="1"/>
    <x v="1"/>
    <x v="0"/>
  </r>
  <r>
    <x v="6"/>
    <x v="14"/>
    <x v="2"/>
    <x v="101"/>
    <x v="1"/>
    <x v="1"/>
    <x v="0"/>
  </r>
  <r>
    <x v="6"/>
    <x v="14"/>
    <x v="3"/>
    <x v="102"/>
    <x v="1"/>
    <x v="1"/>
    <x v="0"/>
  </r>
  <r>
    <x v="6"/>
    <x v="14"/>
    <x v="4"/>
    <x v="103"/>
    <x v="1"/>
    <x v="1"/>
    <x v="0"/>
  </r>
  <r>
    <x v="6"/>
    <x v="14"/>
    <x v="5"/>
    <x v="104"/>
    <x v="1"/>
    <x v="1"/>
    <x v="0"/>
  </r>
  <r>
    <x v="6"/>
    <x v="14"/>
    <x v="6"/>
    <x v="105"/>
    <x v="1"/>
    <x v="1"/>
    <x v="0"/>
  </r>
  <r>
    <x v="6"/>
    <x v="14"/>
    <x v="7"/>
    <x v="106"/>
    <x v="1"/>
    <x v="1"/>
    <x v="0"/>
  </r>
  <r>
    <x v="6"/>
    <x v="14"/>
    <x v="8"/>
    <x v="91"/>
    <x v="1"/>
    <x v="1"/>
    <x v="0"/>
  </r>
  <r>
    <x v="6"/>
    <x v="14"/>
    <x v="9"/>
    <x v="107"/>
    <x v="1"/>
    <x v="1"/>
    <x v="0"/>
  </r>
  <r>
    <x v="1"/>
    <x v="1"/>
    <x v="13"/>
    <x v="13"/>
    <x v="2"/>
    <x v="2"/>
    <x v="1"/>
  </r>
  <r>
    <x v="1"/>
    <x v="1"/>
    <x v="13"/>
    <x v="13"/>
    <x v="2"/>
    <x v="2"/>
    <x v="1"/>
  </r>
  <r>
    <x v="1"/>
    <x v="1"/>
    <x v="13"/>
    <x v="13"/>
    <x v="2"/>
    <x v="2"/>
    <x v="1"/>
  </r>
  <r>
    <x v="1"/>
    <x v="1"/>
    <x v="13"/>
    <x v="13"/>
    <x v="2"/>
    <x v="2"/>
    <x v="1"/>
  </r>
  <r>
    <x v="2"/>
    <x v="2"/>
    <x v="14"/>
    <x v="14"/>
    <x v="3"/>
    <x v="3"/>
    <x v="2"/>
  </r>
  <r>
    <x v="6"/>
    <x v="15"/>
    <x v="0"/>
    <x v="100"/>
    <x v="1"/>
    <x v="1"/>
    <x v="0"/>
  </r>
  <r>
    <x v="6"/>
    <x v="15"/>
    <x v="1"/>
    <x v="108"/>
    <x v="1"/>
    <x v="1"/>
    <x v="0"/>
  </r>
  <r>
    <x v="6"/>
    <x v="15"/>
    <x v="2"/>
    <x v="109"/>
    <x v="1"/>
    <x v="1"/>
    <x v="0"/>
  </r>
  <r>
    <x v="6"/>
    <x v="15"/>
    <x v="3"/>
    <x v="110"/>
    <x v="1"/>
    <x v="1"/>
    <x v="0"/>
  </r>
  <r>
    <x v="6"/>
    <x v="15"/>
    <x v="4"/>
    <x v="111"/>
    <x v="1"/>
    <x v="1"/>
    <x v="0"/>
  </r>
  <r>
    <x v="6"/>
    <x v="15"/>
    <x v="5"/>
    <x v="112"/>
    <x v="1"/>
    <x v="1"/>
    <x v="0"/>
  </r>
  <r>
    <x v="6"/>
    <x v="15"/>
    <x v="6"/>
    <x v="91"/>
    <x v="1"/>
    <x v="1"/>
    <x v="0"/>
  </r>
  <r>
    <x v="6"/>
    <x v="15"/>
    <x v="7"/>
    <x v="113"/>
    <x v="1"/>
    <x v="1"/>
    <x v="0"/>
  </r>
  <r>
    <x v="1"/>
    <x v="1"/>
    <x v="13"/>
    <x v="13"/>
    <x v="2"/>
    <x v="2"/>
    <x v="1"/>
  </r>
  <r>
    <x v="2"/>
    <x v="2"/>
    <x v="14"/>
    <x v="14"/>
    <x v="3"/>
    <x v="3"/>
    <x v="2"/>
  </r>
  <r>
    <x v="6"/>
    <x v="16"/>
    <x v="0"/>
    <x v="99"/>
    <x v="1"/>
    <x v="1"/>
    <x v="0"/>
  </r>
  <r>
    <x v="6"/>
    <x v="16"/>
    <x v="1"/>
    <x v="100"/>
    <x v="1"/>
    <x v="1"/>
    <x v="0"/>
  </r>
  <r>
    <x v="6"/>
    <x v="16"/>
    <x v="2"/>
    <x v="109"/>
    <x v="1"/>
    <x v="1"/>
    <x v="0"/>
  </r>
  <r>
    <x v="6"/>
    <x v="16"/>
    <x v="3"/>
    <x v="110"/>
    <x v="1"/>
    <x v="1"/>
    <x v="0"/>
  </r>
  <r>
    <x v="6"/>
    <x v="16"/>
    <x v="4"/>
    <x v="91"/>
    <x v="1"/>
    <x v="1"/>
    <x v="0"/>
  </r>
  <r>
    <x v="6"/>
    <x v="16"/>
    <x v="5"/>
    <x v="105"/>
    <x v="1"/>
    <x v="1"/>
    <x v="0"/>
  </r>
  <r>
    <x v="1"/>
    <x v="1"/>
    <x v="13"/>
    <x v="13"/>
    <x v="2"/>
    <x v="2"/>
    <x v="1"/>
  </r>
  <r>
    <x v="2"/>
    <x v="2"/>
    <x v="14"/>
    <x v="14"/>
    <x v="3"/>
    <x v="3"/>
    <x v="2"/>
  </r>
  <r>
    <x v="6"/>
    <x v="17"/>
    <x v="0"/>
    <x v="114"/>
    <x v="1"/>
    <x v="1"/>
    <x v="0"/>
  </r>
  <r>
    <x v="6"/>
    <x v="17"/>
    <x v="1"/>
    <x v="115"/>
    <x v="1"/>
    <x v="1"/>
    <x v="0"/>
  </r>
  <r>
    <x v="6"/>
    <x v="17"/>
    <x v="2"/>
    <x v="116"/>
    <x v="1"/>
    <x v="1"/>
    <x v="0"/>
  </r>
  <r>
    <x v="1"/>
    <x v="1"/>
    <x v="13"/>
    <x v="13"/>
    <x v="2"/>
    <x v="2"/>
    <x v="1"/>
  </r>
  <r>
    <x v="2"/>
    <x v="2"/>
    <x v="14"/>
    <x v="14"/>
    <x v="3"/>
    <x v="3"/>
    <x v="2"/>
  </r>
  <r>
    <x v="6"/>
    <x v="18"/>
    <x v="0"/>
    <x v="117"/>
    <x v="0"/>
    <x v="0"/>
    <x v="0"/>
  </r>
  <r>
    <x v="6"/>
    <x v="18"/>
    <x v="1"/>
    <x v="118"/>
    <x v="0"/>
    <x v="0"/>
    <x v="0"/>
  </r>
  <r>
    <x v="6"/>
    <x v="18"/>
    <x v="2"/>
    <x v="119"/>
    <x v="0"/>
    <x v="0"/>
    <x v="0"/>
  </r>
  <r>
    <x v="6"/>
    <x v="18"/>
    <x v="3"/>
    <x v="120"/>
    <x v="0"/>
    <x v="0"/>
    <x v="0"/>
  </r>
  <r>
    <x v="6"/>
    <x v="18"/>
    <x v="5"/>
    <x v="121"/>
    <x v="0"/>
    <x v="0"/>
    <x v="0"/>
  </r>
  <r>
    <x v="6"/>
    <x v="18"/>
    <x v="5"/>
    <x v="122"/>
    <x v="0"/>
    <x v="0"/>
    <x v="0"/>
  </r>
  <r>
    <x v="1"/>
    <x v="1"/>
    <x v="13"/>
    <x v="13"/>
    <x v="2"/>
    <x v="2"/>
    <x v="1"/>
  </r>
  <r>
    <x v="1"/>
    <x v="1"/>
    <x v="13"/>
    <x v="13"/>
    <x v="2"/>
    <x v="2"/>
    <x v="1"/>
  </r>
  <r>
    <x v="2"/>
    <x v="2"/>
    <x v="14"/>
    <x v="14"/>
    <x v="3"/>
    <x v="3"/>
    <x v="2"/>
  </r>
  <r>
    <x v="7"/>
    <x v="19"/>
    <x v="0"/>
    <x v="123"/>
    <x v="1"/>
    <x v="1"/>
    <x v="0"/>
  </r>
  <r>
    <x v="7"/>
    <x v="19"/>
    <x v="1"/>
    <x v="124"/>
    <x v="1"/>
    <x v="1"/>
    <x v="0"/>
  </r>
  <r>
    <x v="7"/>
    <x v="19"/>
    <x v="2"/>
    <x v="125"/>
    <x v="1"/>
    <x v="1"/>
    <x v="0"/>
  </r>
  <r>
    <x v="7"/>
    <x v="19"/>
    <x v="3"/>
    <x v="126"/>
    <x v="1"/>
    <x v="1"/>
    <x v="0"/>
  </r>
  <r>
    <x v="7"/>
    <x v="19"/>
    <x v="4"/>
    <x v="127"/>
    <x v="1"/>
    <x v="1"/>
    <x v="0"/>
  </r>
  <r>
    <x v="7"/>
    <x v="19"/>
    <x v="5"/>
    <x v="128"/>
    <x v="1"/>
    <x v="1"/>
    <x v="0"/>
  </r>
  <r>
    <x v="7"/>
    <x v="19"/>
    <x v="6"/>
    <x v="129"/>
    <x v="1"/>
    <x v="1"/>
    <x v="0"/>
  </r>
  <r>
    <x v="7"/>
    <x v="19"/>
    <x v="7"/>
    <x v="130"/>
    <x v="1"/>
    <x v="1"/>
    <x v="0"/>
  </r>
  <r>
    <x v="7"/>
    <x v="19"/>
    <x v="8"/>
    <x v="131"/>
    <x v="1"/>
    <x v="1"/>
    <x v="0"/>
  </r>
  <r>
    <x v="7"/>
    <x v="19"/>
    <x v="9"/>
    <x v="132"/>
    <x v="1"/>
    <x v="1"/>
    <x v="0"/>
  </r>
  <r>
    <x v="7"/>
    <x v="19"/>
    <x v="10"/>
    <x v="133"/>
    <x v="1"/>
    <x v="1"/>
    <x v="0"/>
  </r>
  <r>
    <x v="7"/>
    <x v="19"/>
    <x v="11"/>
    <x v="134"/>
    <x v="1"/>
    <x v="1"/>
    <x v="0"/>
  </r>
  <r>
    <x v="7"/>
    <x v="19"/>
    <x v="12"/>
    <x v="135"/>
    <x v="1"/>
    <x v="1"/>
    <x v="0"/>
  </r>
  <r>
    <x v="1"/>
    <x v="1"/>
    <x v="13"/>
    <x v="13"/>
    <x v="2"/>
    <x v="2"/>
    <x v="1"/>
  </r>
  <r>
    <x v="1"/>
    <x v="1"/>
    <x v="13"/>
    <x v="13"/>
    <x v="2"/>
    <x v="2"/>
    <x v="1"/>
  </r>
  <r>
    <x v="1"/>
    <x v="1"/>
    <x v="13"/>
    <x v="13"/>
    <x v="2"/>
    <x v="2"/>
    <x v="1"/>
  </r>
  <r>
    <x v="1"/>
    <x v="1"/>
    <x v="13"/>
    <x v="13"/>
    <x v="2"/>
    <x v="2"/>
    <x v="1"/>
  </r>
  <r>
    <x v="2"/>
    <x v="2"/>
    <x v="14"/>
    <x v="14"/>
    <x v="3"/>
    <x v="3"/>
    <x v="2"/>
  </r>
  <r>
    <x v="7"/>
    <x v="20"/>
    <x v="0"/>
    <x v="136"/>
    <x v="1"/>
    <x v="1"/>
    <x v="0"/>
  </r>
  <r>
    <x v="7"/>
    <x v="20"/>
    <x v="1"/>
    <x v="135"/>
    <x v="1"/>
    <x v="1"/>
    <x v="0"/>
  </r>
  <r>
    <x v="7"/>
    <x v="20"/>
    <x v="2"/>
    <x v="137"/>
    <x v="1"/>
    <x v="1"/>
    <x v="0"/>
  </r>
  <r>
    <x v="7"/>
    <x v="20"/>
    <x v="3"/>
    <x v="138"/>
    <x v="1"/>
    <x v="1"/>
    <x v="0"/>
  </r>
  <r>
    <x v="7"/>
    <x v="20"/>
    <x v="4"/>
    <x v="139"/>
    <x v="1"/>
    <x v="1"/>
    <x v="0"/>
  </r>
  <r>
    <x v="7"/>
    <x v="20"/>
    <x v="5"/>
    <x v="130"/>
    <x v="1"/>
    <x v="1"/>
    <x v="0"/>
  </r>
  <r>
    <x v="7"/>
    <x v="20"/>
    <x v="6"/>
    <x v="140"/>
    <x v="1"/>
    <x v="1"/>
    <x v="0"/>
  </r>
  <r>
    <x v="7"/>
    <x v="20"/>
    <x v="7"/>
    <x v="129"/>
    <x v="1"/>
    <x v="1"/>
    <x v="0"/>
  </r>
  <r>
    <x v="7"/>
    <x v="20"/>
    <x v="8"/>
    <x v="141"/>
    <x v="1"/>
    <x v="1"/>
    <x v="0"/>
  </r>
  <r>
    <x v="7"/>
    <x v="20"/>
    <x v="9"/>
    <x v="142"/>
    <x v="1"/>
    <x v="1"/>
    <x v="0"/>
  </r>
  <r>
    <x v="1"/>
    <x v="1"/>
    <x v="13"/>
    <x v="13"/>
    <x v="2"/>
    <x v="2"/>
    <x v="1"/>
  </r>
  <r>
    <x v="1"/>
    <x v="1"/>
    <x v="13"/>
    <x v="13"/>
    <x v="2"/>
    <x v="2"/>
    <x v="1"/>
  </r>
  <r>
    <x v="2"/>
    <x v="2"/>
    <x v="14"/>
    <x v="14"/>
    <x v="3"/>
    <x v="3"/>
    <x v="2"/>
  </r>
  <r>
    <x v="8"/>
    <x v="21"/>
    <x v="0"/>
    <x v="143"/>
    <x v="1"/>
    <x v="1"/>
    <x v="0"/>
  </r>
  <r>
    <x v="8"/>
    <x v="21"/>
    <x v="1"/>
    <x v="144"/>
    <x v="1"/>
    <x v="1"/>
    <x v="0"/>
  </r>
  <r>
    <x v="8"/>
    <x v="21"/>
    <x v="2"/>
    <x v="145"/>
    <x v="1"/>
    <x v="1"/>
    <x v="0"/>
  </r>
  <r>
    <x v="8"/>
    <x v="21"/>
    <x v="3"/>
    <x v="146"/>
    <x v="1"/>
    <x v="1"/>
    <x v="0"/>
  </r>
  <r>
    <x v="8"/>
    <x v="21"/>
    <x v="4"/>
    <x v="147"/>
    <x v="1"/>
    <x v="1"/>
    <x v="0"/>
  </r>
  <r>
    <x v="8"/>
    <x v="21"/>
    <x v="5"/>
    <x v="148"/>
    <x v="1"/>
    <x v="1"/>
    <x v="0"/>
  </r>
  <r>
    <x v="1"/>
    <x v="1"/>
    <x v="13"/>
    <x v="13"/>
    <x v="2"/>
    <x v="2"/>
    <x v="1"/>
  </r>
  <r>
    <x v="2"/>
    <x v="2"/>
    <x v="14"/>
    <x v="14"/>
    <x v="3"/>
    <x v="3"/>
    <x v="2"/>
  </r>
  <r>
    <x v="8"/>
    <x v="22"/>
    <x v="0"/>
    <x v="149"/>
    <x v="1"/>
    <x v="1"/>
    <x v="0"/>
  </r>
  <r>
    <x v="8"/>
    <x v="22"/>
    <x v="1"/>
    <x v="150"/>
    <x v="1"/>
    <x v="1"/>
    <x v="0"/>
  </r>
  <r>
    <x v="8"/>
    <x v="22"/>
    <x v="2"/>
    <x v="151"/>
    <x v="1"/>
    <x v="1"/>
    <x v="0"/>
  </r>
  <r>
    <x v="8"/>
    <x v="22"/>
    <x v="3"/>
    <x v="152"/>
    <x v="0"/>
    <x v="0"/>
    <x v="0"/>
  </r>
  <r>
    <x v="8"/>
    <x v="22"/>
    <x v="4"/>
    <x v="153"/>
    <x v="0"/>
    <x v="0"/>
    <x v="0"/>
  </r>
  <r>
    <x v="8"/>
    <x v="22"/>
    <x v="5"/>
    <x v="154"/>
    <x v="0"/>
    <x v="0"/>
    <x v="0"/>
  </r>
  <r>
    <x v="8"/>
    <x v="22"/>
    <x v="6"/>
    <x v="155"/>
    <x v="0"/>
    <x v="0"/>
    <x v="0"/>
  </r>
  <r>
    <x v="8"/>
    <x v="22"/>
    <x v="7"/>
    <x v="156"/>
    <x v="0"/>
    <x v="0"/>
    <x v="0"/>
  </r>
  <r>
    <x v="8"/>
    <x v="22"/>
    <x v="8"/>
    <x v="157"/>
    <x v="0"/>
    <x v="0"/>
    <x v="1"/>
  </r>
  <r>
    <x v="8"/>
    <x v="22"/>
    <x v="9"/>
    <x v="158"/>
    <x v="0"/>
    <x v="0"/>
    <x v="1"/>
  </r>
  <r>
    <x v="1"/>
    <x v="1"/>
    <x v="13"/>
    <x v="13"/>
    <x v="2"/>
    <x v="2"/>
    <x v="1"/>
  </r>
  <r>
    <x v="2"/>
    <x v="2"/>
    <x v="14"/>
    <x v="14"/>
    <x v="3"/>
    <x v="3"/>
    <x v="2"/>
  </r>
  <r>
    <x v="8"/>
    <x v="23"/>
    <x v="0"/>
    <x v="159"/>
    <x v="1"/>
    <x v="1"/>
    <x v="1"/>
  </r>
  <r>
    <x v="8"/>
    <x v="23"/>
    <x v="1"/>
    <x v="160"/>
    <x v="1"/>
    <x v="1"/>
    <x v="1"/>
  </r>
  <r>
    <x v="8"/>
    <x v="23"/>
    <x v="2"/>
    <x v="161"/>
    <x v="1"/>
    <x v="1"/>
    <x v="1"/>
  </r>
  <r>
    <x v="8"/>
    <x v="23"/>
    <x v="3"/>
    <x v="162"/>
    <x v="1"/>
    <x v="1"/>
    <x v="1"/>
  </r>
  <r>
    <x v="1"/>
    <x v="1"/>
    <x v="13"/>
    <x v="13"/>
    <x v="2"/>
    <x v="2"/>
    <x v="1"/>
  </r>
  <r>
    <x v="2"/>
    <x v="2"/>
    <x v="14"/>
    <x v="14"/>
    <x v="3"/>
    <x v="3"/>
    <x v="2"/>
  </r>
  <r>
    <x v="8"/>
    <x v="24"/>
    <x v="0"/>
    <x v="163"/>
    <x v="1"/>
    <x v="1"/>
    <x v="0"/>
  </r>
  <r>
    <x v="8"/>
    <x v="24"/>
    <x v="1"/>
    <x v="164"/>
    <x v="1"/>
    <x v="1"/>
    <x v="0"/>
  </r>
  <r>
    <x v="8"/>
    <x v="24"/>
    <x v="2"/>
    <x v="165"/>
    <x v="1"/>
    <x v="1"/>
    <x v="0"/>
  </r>
  <r>
    <x v="8"/>
    <x v="24"/>
    <x v="3"/>
    <x v="166"/>
    <x v="1"/>
    <x v="1"/>
    <x v="0"/>
  </r>
  <r>
    <x v="8"/>
    <x v="24"/>
    <x v="4"/>
    <x v="167"/>
    <x v="1"/>
    <x v="1"/>
    <x v="0"/>
  </r>
  <r>
    <x v="1"/>
    <x v="1"/>
    <x v="5"/>
    <x v="168"/>
    <x v="1"/>
    <x v="1"/>
    <x v="0"/>
  </r>
  <r>
    <x v="1"/>
    <x v="1"/>
    <x v="6"/>
    <x v="169"/>
    <x v="1"/>
    <x v="1"/>
    <x v="0"/>
  </r>
  <r>
    <x v="1"/>
    <x v="1"/>
    <x v="13"/>
    <x v="13"/>
    <x v="2"/>
    <x v="2"/>
    <x v="1"/>
  </r>
  <r>
    <x v="1"/>
    <x v="1"/>
    <x v="13"/>
    <x v="13"/>
    <x v="2"/>
    <x v="2"/>
    <x v="1"/>
  </r>
  <r>
    <x v="1"/>
    <x v="1"/>
    <x v="13"/>
    <x v="13"/>
    <x v="2"/>
    <x v="2"/>
    <x v="1"/>
  </r>
  <r>
    <x v="1"/>
    <x v="1"/>
    <x v="13"/>
    <x v="13"/>
    <x v="2"/>
    <x v="2"/>
    <x v="1"/>
  </r>
  <r>
    <x v="2"/>
    <x v="2"/>
    <x v="14"/>
    <x v="14"/>
    <x v="3"/>
    <x v="3"/>
    <x v="2"/>
  </r>
  <r>
    <x v="8"/>
    <x v="25"/>
    <x v="0"/>
    <x v="170"/>
    <x v="1"/>
    <x v="1"/>
    <x v="0"/>
  </r>
  <r>
    <x v="8"/>
    <x v="25"/>
    <x v="1"/>
    <x v="171"/>
    <x v="1"/>
    <x v="1"/>
    <x v="0"/>
  </r>
  <r>
    <x v="8"/>
    <x v="25"/>
    <x v="2"/>
    <x v="172"/>
    <x v="0"/>
    <x v="0"/>
    <x v="0"/>
  </r>
  <r>
    <x v="8"/>
    <x v="25"/>
    <x v="3"/>
    <x v="173"/>
    <x v="0"/>
    <x v="0"/>
    <x v="0"/>
  </r>
  <r>
    <x v="8"/>
    <x v="25"/>
    <x v="5"/>
    <x v="174"/>
    <x v="0"/>
    <x v="0"/>
    <x v="0"/>
  </r>
  <r>
    <x v="8"/>
    <x v="25"/>
    <x v="6"/>
    <x v="175"/>
    <x v="1"/>
    <x v="1"/>
    <x v="0"/>
  </r>
  <r>
    <x v="8"/>
    <x v="25"/>
    <x v="7"/>
    <x v="176"/>
    <x v="1"/>
    <x v="1"/>
    <x v="0"/>
  </r>
  <r>
    <x v="8"/>
    <x v="25"/>
    <x v="8"/>
    <x v="177"/>
    <x v="1"/>
    <x v="1"/>
    <x v="0"/>
  </r>
  <r>
    <x v="8"/>
    <x v="25"/>
    <x v="9"/>
    <x v="178"/>
    <x v="1"/>
    <x v="1"/>
    <x v="0"/>
  </r>
  <r>
    <x v="8"/>
    <x v="25"/>
    <x v="10"/>
    <x v="179"/>
    <x v="0"/>
    <x v="0"/>
    <x v="0"/>
  </r>
  <r>
    <x v="8"/>
    <x v="25"/>
    <x v="11"/>
    <x v="180"/>
    <x v="0"/>
    <x v="0"/>
    <x v="0"/>
  </r>
  <r>
    <x v="1"/>
    <x v="1"/>
    <x v="13"/>
    <x v="13"/>
    <x v="2"/>
    <x v="2"/>
    <x v="1"/>
  </r>
  <r>
    <x v="1"/>
    <x v="1"/>
    <x v="13"/>
    <x v="13"/>
    <x v="2"/>
    <x v="2"/>
    <x v="1"/>
  </r>
  <r>
    <x v="2"/>
    <x v="2"/>
    <x v="14"/>
    <x v="14"/>
    <x v="3"/>
    <x v="3"/>
    <x v="2"/>
  </r>
  <r>
    <x v="9"/>
    <x v="26"/>
    <x v="0"/>
    <x v="181"/>
    <x v="1"/>
    <x v="1"/>
    <x v="0"/>
  </r>
  <r>
    <x v="9"/>
    <x v="26"/>
    <x v="1"/>
    <x v="182"/>
    <x v="1"/>
    <x v="1"/>
    <x v="0"/>
  </r>
  <r>
    <x v="1"/>
    <x v="1"/>
    <x v="13"/>
    <x v="13"/>
    <x v="2"/>
    <x v="2"/>
    <x v="1"/>
  </r>
  <r>
    <x v="2"/>
    <x v="2"/>
    <x v="14"/>
    <x v="14"/>
    <x v="3"/>
    <x v="3"/>
    <x v="2"/>
  </r>
  <r>
    <x v="9"/>
    <x v="27"/>
    <x v="0"/>
    <x v="183"/>
    <x v="1"/>
    <x v="1"/>
    <x v="0"/>
  </r>
  <r>
    <x v="9"/>
    <x v="27"/>
    <x v="1"/>
    <x v="184"/>
    <x v="1"/>
    <x v="1"/>
    <x v="0"/>
  </r>
  <r>
    <x v="9"/>
    <x v="27"/>
    <x v="2"/>
    <x v="185"/>
    <x v="1"/>
    <x v="1"/>
    <x v="0"/>
  </r>
  <r>
    <x v="9"/>
    <x v="27"/>
    <x v="3"/>
    <x v="186"/>
    <x v="1"/>
    <x v="1"/>
    <x v="0"/>
  </r>
  <r>
    <x v="9"/>
    <x v="27"/>
    <x v="4"/>
    <x v="187"/>
    <x v="1"/>
    <x v="1"/>
    <x v="0"/>
  </r>
  <r>
    <x v="9"/>
    <x v="27"/>
    <x v="5"/>
    <x v="188"/>
    <x v="1"/>
    <x v="1"/>
    <x v="0"/>
  </r>
  <r>
    <x v="9"/>
    <x v="27"/>
    <x v="6"/>
    <x v="189"/>
    <x v="1"/>
    <x v="1"/>
    <x v="0"/>
  </r>
  <r>
    <x v="1"/>
    <x v="1"/>
    <x v="13"/>
    <x v="13"/>
    <x v="2"/>
    <x v="2"/>
    <x v="1"/>
  </r>
  <r>
    <x v="2"/>
    <x v="2"/>
    <x v="14"/>
    <x v="14"/>
    <x v="3"/>
    <x v="3"/>
    <x v="2"/>
  </r>
  <r>
    <x v="9"/>
    <x v="28"/>
    <x v="0"/>
    <x v="190"/>
    <x v="1"/>
    <x v="1"/>
    <x v="0"/>
  </r>
  <r>
    <x v="9"/>
    <x v="28"/>
    <x v="1"/>
    <x v="191"/>
    <x v="1"/>
    <x v="1"/>
    <x v="0"/>
  </r>
  <r>
    <x v="9"/>
    <x v="28"/>
    <x v="2"/>
    <x v="192"/>
    <x v="1"/>
    <x v="1"/>
    <x v="0"/>
  </r>
  <r>
    <x v="9"/>
    <x v="28"/>
    <x v="3"/>
    <x v="193"/>
    <x v="1"/>
    <x v="1"/>
    <x v="0"/>
  </r>
  <r>
    <x v="9"/>
    <x v="28"/>
    <x v="4"/>
    <x v="194"/>
    <x v="1"/>
    <x v="1"/>
    <x v="0"/>
  </r>
  <r>
    <x v="9"/>
    <x v="28"/>
    <x v="5"/>
    <x v="195"/>
    <x v="1"/>
    <x v="1"/>
    <x v="0"/>
  </r>
  <r>
    <x v="9"/>
    <x v="28"/>
    <x v="6"/>
    <x v="196"/>
    <x v="1"/>
    <x v="1"/>
    <x v="0"/>
  </r>
  <r>
    <x v="9"/>
    <x v="28"/>
    <x v="7"/>
    <x v="197"/>
    <x v="1"/>
    <x v="1"/>
    <x v="0"/>
  </r>
  <r>
    <x v="9"/>
    <x v="28"/>
    <x v="8"/>
    <x v="198"/>
    <x v="1"/>
    <x v="1"/>
    <x v="0"/>
  </r>
  <r>
    <x v="1"/>
    <x v="1"/>
    <x v="13"/>
    <x v="13"/>
    <x v="2"/>
    <x v="2"/>
    <x v="1"/>
  </r>
  <r>
    <x v="2"/>
    <x v="2"/>
    <x v="14"/>
    <x v="14"/>
    <x v="3"/>
    <x v="3"/>
    <x v="2"/>
  </r>
  <r>
    <x v="9"/>
    <x v="29"/>
    <x v="0"/>
    <x v="199"/>
    <x v="1"/>
    <x v="1"/>
    <x v="0"/>
  </r>
  <r>
    <x v="9"/>
    <x v="29"/>
    <x v="1"/>
    <x v="200"/>
    <x v="1"/>
    <x v="1"/>
    <x v="0"/>
  </r>
  <r>
    <x v="9"/>
    <x v="29"/>
    <x v="2"/>
    <x v="201"/>
    <x v="1"/>
    <x v="1"/>
    <x v="0"/>
  </r>
  <r>
    <x v="9"/>
    <x v="29"/>
    <x v="3"/>
    <x v="202"/>
    <x v="1"/>
    <x v="1"/>
    <x v="0"/>
  </r>
  <r>
    <x v="9"/>
    <x v="29"/>
    <x v="4"/>
    <x v="203"/>
    <x v="1"/>
    <x v="1"/>
    <x v="0"/>
  </r>
  <r>
    <x v="9"/>
    <x v="29"/>
    <x v="5"/>
    <x v="204"/>
    <x v="1"/>
    <x v="1"/>
    <x v="0"/>
  </r>
  <r>
    <x v="9"/>
    <x v="29"/>
    <x v="6"/>
    <x v="205"/>
    <x v="1"/>
    <x v="1"/>
    <x v="0"/>
  </r>
  <r>
    <x v="9"/>
    <x v="29"/>
    <x v="7"/>
    <x v="206"/>
    <x v="1"/>
    <x v="1"/>
    <x v="0"/>
  </r>
  <r>
    <x v="9"/>
    <x v="29"/>
    <x v="8"/>
    <x v="207"/>
    <x v="1"/>
    <x v="1"/>
    <x v="0"/>
  </r>
  <r>
    <x v="1"/>
    <x v="1"/>
    <x v="13"/>
    <x v="13"/>
    <x v="2"/>
    <x v="2"/>
    <x v="1"/>
  </r>
  <r>
    <x v="1"/>
    <x v="1"/>
    <x v="13"/>
    <x v="13"/>
    <x v="2"/>
    <x v="2"/>
    <x v="1"/>
  </r>
  <r>
    <x v="1"/>
    <x v="1"/>
    <x v="13"/>
    <x v="13"/>
    <x v="2"/>
    <x v="2"/>
    <x v="1"/>
  </r>
  <r>
    <x v="1"/>
    <x v="1"/>
    <x v="13"/>
    <x v="13"/>
    <x v="2"/>
    <x v="2"/>
    <x v="1"/>
  </r>
  <r>
    <x v="1"/>
    <x v="1"/>
    <x v="13"/>
    <x v="13"/>
    <x v="2"/>
    <x v="2"/>
    <x v="1"/>
  </r>
  <r>
    <x v="2"/>
    <x v="2"/>
    <x v="14"/>
    <x v="14"/>
    <x v="3"/>
    <x v="3"/>
    <x v="2"/>
  </r>
  <r>
    <x v="10"/>
    <x v="30"/>
    <x v="0"/>
    <x v="208"/>
    <x v="0"/>
    <x v="0"/>
    <x v="0"/>
  </r>
  <r>
    <x v="10"/>
    <x v="30"/>
    <x v="1"/>
    <x v="209"/>
    <x v="1"/>
    <x v="1"/>
    <x v="0"/>
  </r>
  <r>
    <x v="10"/>
    <x v="30"/>
    <x v="2"/>
    <x v="210"/>
    <x v="1"/>
    <x v="1"/>
    <x v="0"/>
  </r>
  <r>
    <x v="10"/>
    <x v="30"/>
    <x v="3"/>
    <x v="211"/>
    <x v="1"/>
    <x v="1"/>
    <x v="0"/>
  </r>
  <r>
    <x v="10"/>
    <x v="30"/>
    <x v="4"/>
    <x v="212"/>
    <x v="0"/>
    <x v="0"/>
    <x v="0"/>
  </r>
  <r>
    <x v="10"/>
    <x v="30"/>
    <x v="5"/>
    <x v="213"/>
    <x v="0"/>
    <x v="0"/>
    <x v="0"/>
  </r>
  <r>
    <x v="10"/>
    <x v="30"/>
    <x v="6"/>
    <x v="214"/>
    <x v="0"/>
    <x v="0"/>
    <x v="0"/>
  </r>
  <r>
    <x v="10"/>
    <x v="31"/>
    <x v="7"/>
    <x v="215"/>
    <x v="0"/>
    <x v="0"/>
    <x v="0"/>
  </r>
  <r>
    <x v="1"/>
    <x v="1"/>
    <x v="13"/>
    <x v="13"/>
    <x v="2"/>
    <x v="2"/>
    <x v="1"/>
  </r>
  <r>
    <x v="2"/>
    <x v="2"/>
    <x v="14"/>
    <x v="14"/>
    <x v="3"/>
    <x v="3"/>
    <x v="2"/>
  </r>
  <r>
    <x v="10"/>
    <x v="31"/>
    <x v="0"/>
    <x v="216"/>
    <x v="0"/>
    <x v="0"/>
    <x v="0"/>
  </r>
  <r>
    <x v="10"/>
    <x v="31"/>
    <x v="2"/>
    <x v="217"/>
    <x v="0"/>
    <x v="0"/>
    <x v="0"/>
  </r>
  <r>
    <x v="10"/>
    <x v="31"/>
    <x v="3"/>
    <x v="218"/>
    <x v="0"/>
    <x v="0"/>
    <x v="0"/>
  </r>
  <r>
    <x v="10"/>
    <x v="31"/>
    <x v="21"/>
    <x v="219"/>
    <x v="0"/>
    <x v="0"/>
    <x v="0"/>
  </r>
  <r>
    <x v="1"/>
    <x v="1"/>
    <x v="13"/>
    <x v="13"/>
    <x v="2"/>
    <x v="2"/>
    <x v="1"/>
  </r>
  <r>
    <x v="2"/>
    <x v="2"/>
    <x v="14"/>
    <x v="14"/>
    <x v="3"/>
    <x v="3"/>
    <x v="2"/>
  </r>
  <r>
    <x v="10"/>
    <x v="32"/>
    <x v="0"/>
    <x v="220"/>
    <x v="0"/>
    <x v="0"/>
    <x v="0"/>
  </r>
  <r>
    <x v="10"/>
    <x v="32"/>
    <x v="1"/>
    <x v="221"/>
    <x v="0"/>
    <x v="0"/>
    <x v="0"/>
  </r>
  <r>
    <x v="10"/>
    <x v="32"/>
    <x v="2"/>
    <x v="222"/>
    <x v="0"/>
    <x v="0"/>
    <x v="0"/>
  </r>
  <r>
    <x v="10"/>
    <x v="32"/>
    <x v="3"/>
    <x v="223"/>
    <x v="0"/>
    <x v="0"/>
    <x v="0"/>
  </r>
  <r>
    <x v="10"/>
    <x v="32"/>
    <x v="4"/>
    <x v="224"/>
    <x v="0"/>
    <x v="0"/>
    <x v="0"/>
  </r>
  <r>
    <x v="10"/>
    <x v="32"/>
    <x v="5"/>
    <x v="225"/>
    <x v="0"/>
    <x v="0"/>
    <x v="0"/>
  </r>
  <r>
    <x v="10"/>
    <x v="32"/>
    <x v="6"/>
    <x v="226"/>
    <x v="0"/>
    <x v="0"/>
    <x v="0"/>
  </r>
  <r>
    <x v="10"/>
    <x v="32"/>
    <x v="7"/>
    <x v="227"/>
    <x v="0"/>
    <x v="0"/>
    <x v="0"/>
  </r>
  <r>
    <x v="10"/>
    <x v="32"/>
    <x v="8"/>
    <x v="228"/>
    <x v="0"/>
    <x v="0"/>
    <x v="0"/>
  </r>
  <r>
    <x v="10"/>
    <x v="32"/>
    <x v="9"/>
    <x v="229"/>
    <x v="0"/>
    <x v="0"/>
    <x v="0"/>
  </r>
  <r>
    <x v="1"/>
    <x v="1"/>
    <x v="13"/>
    <x v="13"/>
    <x v="2"/>
    <x v="2"/>
    <x v="1"/>
  </r>
  <r>
    <x v="2"/>
    <x v="2"/>
    <x v="14"/>
    <x v="14"/>
    <x v="3"/>
    <x v="3"/>
    <x v="2"/>
  </r>
  <r>
    <x v="10"/>
    <x v="33"/>
    <x v="0"/>
    <x v="230"/>
    <x v="0"/>
    <x v="0"/>
    <x v="0"/>
  </r>
  <r>
    <x v="10"/>
    <x v="33"/>
    <x v="1"/>
    <x v="231"/>
    <x v="0"/>
    <x v="0"/>
    <x v="0"/>
  </r>
  <r>
    <x v="10"/>
    <x v="33"/>
    <x v="2"/>
    <x v="232"/>
    <x v="0"/>
    <x v="0"/>
    <x v="0"/>
  </r>
  <r>
    <x v="10"/>
    <x v="33"/>
    <x v="3"/>
    <x v="233"/>
    <x v="0"/>
    <x v="0"/>
    <x v="0"/>
  </r>
  <r>
    <x v="10"/>
    <x v="33"/>
    <x v="4"/>
    <x v="234"/>
    <x v="0"/>
    <x v="0"/>
    <x v="0"/>
  </r>
  <r>
    <x v="10"/>
    <x v="33"/>
    <x v="5"/>
    <x v="235"/>
    <x v="0"/>
    <x v="0"/>
    <x v="0"/>
  </r>
  <r>
    <x v="10"/>
    <x v="33"/>
    <x v="6"/>
    <x v="236"/>
    <x v="0"/>
    <x v="0"/>
    <x v="0"/>
  </r>
  <r>
    <x v="1"/>
    <x v="1"/>
    <x v="13"/>
    <x v="13"/>
    <x v="2"/>
    <x v="2"/>
    <x v="1"/>
  </r>
  <r>
    <x v="2"/>
    <x v="2"/>
    <x v="14"/>
    <x v="14"/>
    <x v="3"/>
    <x v="3"/>
    <x v="2"/>
  </r>
  <r>
    <x v="10"/>
    <x v="34"/>
    <x v="0"/>
    <x v="237"/>
    <x v="0"/>
    <x v="0"/>
    <x v="0"/>
  </r>
  <r>
    <x v="10"/>
    <x v="34"/>
    <x v="1"/>
    <x v="238"/>
    <x v="0"/>
    <x v="0"/>
    <x v="0"/>
  </r>
  <r>
    <x v="10"/>
    <x v="34"/>
    <x v="2"/>
    <x v="239"/>
    <x v="0"/>
    <x v="0"/>
    <x v="0"/>
  </r>
  <r>
    <x v="10"/>
    <x v="34"/>
    <x v="3"/>
    <x v="240"/>
    <x v="0"/>
    <x v="0"/>
    <x v="0"/>
  </r>
  <r>
    <x v="10"/>
    <x v="34"/>
    <x v="4"/>
    <x v="241"/>
    <x v="0"/>
    <x v="0"/>
    <x v="0"/>
  </r>
  <r>
    <x v="10"/>
    <x v="34"/>
    <x v="5"/>
    <x v="242"/>
    <x v="0"/>
    <x v="0"/>
    <x v="0"/>
  </r>
  <r>
    <x v="10"/>
    <x v="34"/>
    <x v="6"/>
    <x v="243"/>
    <x v="0"/>
    <x v="0"/>
    <x v="0"/>
  </r>
  <r>
    <x v="9"/>
    <x v="29"/>
    <x v="7"/>
    <x v="206"/>
    <x v="0"/>
    <x v="0"/>
    <x v="0"/>
  </r>
  <r>
    <x v="10"/>
    <x v="34"/>
    <x v="8"/>
    <x v="244"/>
    <x v="0"/>
    <x v="0"/>
    <x v="0"/>
  </r>
  <r>
    <x v="10"/>
    <x v="34"/>
    <x v="9"/>
    <x v="245"/>
    <x v="0"/>
    <x v="0"/>
    <x v="1"/>
  </r>
  <r>
    <x v="10"/>
    <x v="34"/>
    <x v="10"/>
    <x v="246"/>
    <x v="0"/>
    <x v="0"/>
    <x v="0"/>
  </r>
  <r>
    <x v="1"/>
    <x v="1"/>
    <x v="13"/>
    <x v="13"/>
    <x v="2"/>
    <x v="2"/>
    <x v="1"/>
  </r>
  <r>
    <x v="1"/>
    <x v="1"/>
    <x v="13"/>
    <x v="13"/>
    <x v="2"/>
    <x v="2"/>
    <x v="1"/>
  </r>
  <r>
    <x v="1"/>
    <x v="1"/>
    <x v="13"/>
    <x v="13"/>
    <x v="2"/>
    <x v="2"/>
    <x v="1"/>
  </r>
  <r>
    <x v="1"/>
    <x v="1"/>
    <x v="13"/>
    <x v="13"/>
    <x v="2"/>
    <x v="2"/>
    <x v="1"/>
  </r>
  <r>
    <x v="1"/>
    <x v="1"/>
    <x v="13"/>
    <x v="13"/>
    <x v="2"/>
    <x v="2"/>
    <x v="1"/>
  </r>
  <r>
    <x v="2"/>
    <x v="2"/>
    <x v="14"/>
    <x v="14"/>
    <x v="3"/>
    <x v="3"/>
    <x v="2"/>
  </r>
  <r>
    <x v="11"/>
    <x v="35"/>
    <x v="0"/>
    <x v="247"/>
    <x v="0"/>
    <x v="0"/>
    <x v="0"/>
  </r>
  <r>
    <x v="11"/>
    <x v="35"/>
    <x v="1"/>
    <x v="248"/>
    <x v="0"/>
    <x v="0"/>
    <x v="0"/>
  </r>
  <r>
    <x v="11"/>
    <x v="35"/>
    <x v="2"/>
    <x v="249"/>
    <x v="0"/>
    <x v="0"/>
    <x v="0"/>
  </r>
  <r>
    <x v="11"/>
    <x v="35"/>
    <x v="3"/>
    <x v="250"/>
    <x v="0"/>
    <x v="0"/>
    <x v="0"/>
  </r>
  <r>
    <x v="11"/>
    <x v="35"/>
    <x v="4"/>
    <x v="251"/>
    <x v="0"/>
    <x v="0"/>
    <x v="0"/>
  </r>
  <r>
    <x v="11"/>
    <x v="35"/>
    <x v="5"/>
    <x v="252"/>
    <x v="0"/>
    <x v="0"/>
    <x v="1"/>
  </r>
  <r>
    <x v="11"/>
    <x v="35"/>
    <x v="6"/>
    <x v="253"/>
    <x v="0"/>
    <x v="0"/>
    <x v="1"/>
  </r>
  <r>
    <x v="11"/>
    <x v="35"/>
    <x v="7"/>
    <x v="254"/>
    <x v="0"/>
    <x v="0"/>
    <x v="0"/>
  </r>
  <r>
    <x v="11"/>
    <x v="35"/>
    <x v="8"/>
    <x v="255"/>
    <x v="0"/>
    <x v="0"/>
    <x v="0"/>
  </r>
  <r>
    <x v="11"/>
    <x v="35"/>
    <x v="9"/>
    <x v="256"/>
    <x v="0"/>
    <x v="0"/>
    <x v="0"/>
  </r>
  <r>
    <x v="11"/>
    <x v="35"/>
    <x v="10"/>
    <x v="257"/>
    <x v="0"/>
    <x v="0"/>
    <x v="0"/>
  </r>
  <r>
    <x v="1"/>
    <x v="1"/>
    <x v="13"/>
    <x v="13"/>
    <x v="2"/>
    <x v="2"/>
    <x v="1"/>
  </r>
  <r>
    <x v="2"/>
    <x v="2"/>
    <x v="14"/>
    <x v="14"/>
    <x v="3"/>
    <x v="3"/>
    <x v="2"/>
  </r>
  <r>
    <x v="11"/>
    <x v="36"/>
    <x v="0"/>
    <x v="258"/>
    <x v="0"/>
    <x v="0"/>
    <x v="0"/>
  </r>
  <r>
    <x v="11"/>
    <x v="36"/>
    <x v="1"/>
    <x v="259"/>
    <x v="0"/>
    <x v="0"/>
    <x v="0"/>
  </r>
  <r>
    <x v="11"/>
    <x v="36"/>
    <x v="2"/>
    <x v="260"/>
    <x v="0"/>
    <x v="0"/>
    <x v="0"/>
  </r>
  <r>
    <x v="11"/>
    <x v="36"/>
    <x v="3"/>
    <x v="261"/>
    <x v="0"/>
    <x v="0"/>
    <x v="0"/>
  </r>
  <r>
    <x v="11"/>
    <x v="36"/>
    <x v="4"/>
    <x v="262"/>
    <x v="0"/>
    <x v="0"/>
    <x v="0"/>
  </r>
  <r>
    <x v="11"/>
    <x v="36"/>
    <x v="5"/>
    <x v="263"/>
    <x v="0"/>
    <x v="0"/>
    <x v="0"/>
  </r>
  <r>
    <x v="11"/>
    <x v="36"/>
    <x v="6"/>
    <x v="264"/>
    <x v="0"/>
    <x v="0"/>
    <x v="0"/>
  </r>
  <r>
    <x v="1"/>
    <x v="1"/>
    <x v="13"/>
    <x v="13"/>
    <x v="2"/>
    <x v="2"/>
    <x v="1"/>
  </r>
  <r>
    <x v="2"/>
    <x v="2"/>
    <x v="14"/>
    <x v="14"/>
    <x v="3"/>
    <x v="3"/>
    <x v="2"/>
  </r>
  <r>
    <x v="11"/>
    <x v="37"/>
    <x v="0"/>
    <x v="265"/>
    <x v="0"/>
    <x v="0"/>
    <x v="0"/>
  </r>
  <r>
    <x v="11"/>
    <x v="37"/>
    <x v="1"/>
    <x v="266"/>
    <x v="0"/>
    <x v="0"/>
    <x v="0"/>
  </r>
  <r>
    <x v="11"/>
    <x v="37"/>
    <x v="2"/>
    <x v="267"/>
    <x v="0"/>
    <x v="0"/>
    <x v="0"/>
  </r>
  <r>
    <x v="11"/>
    <x v="37"/>
    <x v="3"/>
    <x v="268"/>
    <x v="0"/>
    <x v="0"/>
    <x v="0"/>
  </r>
  <r>
    <x v="1"/>
    <x v="1"/>
    <x v="13"/>
    <x v="13"/>
    <x v="2"/>
    <x v="2"/>
    <x v="1"/>
  </r>
  <r>
    <x v="2"/>
    <x v="2"/>
    <x v="14"/>
    <x v="14"/>
    <x v="3"/>
    <x v="3"/>
    <x v="2"/>
  </r>
  <r>
    <x v="11"/>
    <x v="37"/>
    <x v="0"/>
    <x v="269"/>
    <x v="0"/>
    <x v="0"/>
    <x v="0"/>
  </r>
  <r>
    <x v="11"/>
    <x v="37"/>
    <x v="1"/>
    <x v="270"/>
    <x v="0"/>
    <x v="0"/>
    <x v="0"/>
  </r>
  <r>
    <x v="11"/>
    <x v="37"/>
    <x v="2"/>
    <x v="271"/>
    <x v="0"/>
    <x v="0"/>
    <x v="0"/>
  </r>
  <r>
    <x v="11"/>
    <x v="37"/>
    <x v="3"/>
    <x v="272"/>
    <x v="0"/>
    <x v="0"/>
    <x v="0"/>
  </r>
  <r>
    <x v="11"/>
    <x v="37"/>
    <x v="4"/>
    <x v="273"/>
    <x v="0"/>
    <x v="0"/>
    <x v="0"/>
  </r>
  <r>
    <x v="1"/>
    <x v="1"/>
    <x v="13"/>
    <x v="13"/>
    <x v="2"/>
    <x v="2"/>
    <x v="1"/>
  </r>
  <r>
    <x v="2"/>
    <x v="2"/>
    <x v="14"/>
    <x v="14"/>
    <x v="3"/>
    <x v="3"/>
    <x v="2"/>
  </r>
  <r>
    <x v="11"/>
    <x v="38"/>
    <x v="0"/>
    <x v="274"/>
    <x v="1"/>
    <x v="1"/>
    <x v="0"/>
  </r>
  <r>
    <x v="11"/>
    <x v="38"/>
    <x v="1"/>
    <x v="275"/>
    <x v="1"/>
    <x v="1"/>
    <x v="0"/>
  </r>
  <r>
    <x v="11"/>
    <x v="38"/>
    <x v="2"/>
    <x v="276"/>
    <x v="1"/>
    <x v="1"/>
    <x v="0"/>
  </r>
  <r>
    <x v="11"/>
    <x v="38"/>
    <x v="3"/>
    <x v="277"/>
    <x v="1"/>
    <x v="1"/>
    <x v="0"/>
  </r>
  <r>
    <x v="11"/>
    <x v="38"/>
    <x v="4"/>
    <x v="278"/>
    <x v="1"/>
    <x v="1"/>
    <x v="0"/>
  </r>
  <r>
    <x v="11"/>
    <x v="38"/>
    <x v="5"/>
    <x v="279"/>
    <x v="1"/>
    <x v="1"/>
    <x v="0"/>
  </r>
  <r>
    <x v="11"/>
    <x v="38"/>
    <x v="6"/>
    <x v="280"/>
    <x v="1"/>
    <x v="1"/>
    <x v="0"/>
  </r>
  <r>
    <x v="11"/>
    <x v="38"/>
    <x v="7"/>
    <x v="281"/>
    <x v="1"/>
    <x v="1"/>
    <x v="0"/>
  </r>
  <r>
    <x v="11"/>
    <x v="38"/>
    <x v="8"/>
    <x v="282"/>
    <x v="1"/>
    <x v="1"/>
    <x v="0"/>
  </r>
  <r>
    <x v="11"/>
    <x v="38"/>
    <x v="9"/>
    <x v="283"/>
    <x v="1"/>
    <x v="1"/>
    <x v="0"/>
  </r>
  <r>
    <x v="11"/>
    <x v="38"/>
    <x v="10"/>
    <x v="284"/>
    <x v="1"/>
    <x v="1"/>
    <x v="0"/>
  </r>
  <r>
    <x v="11"/>
    <x v="38"/>
    <x v="11"/>
    <x v="285"/>
    <x v="1"/>
    <x v="1"/>
    <x v="0"/>
  </r>
  <r>
    <x v="11"/>
    <x v="38"/>
    <x v="12"/>
    <x v="286"/>
    <x v="1"/>
    <x v="1"/>
    <x v="0"/>
  </r>
  <r>
    <x v="1"/>
    <x v="1"/>
    <x v="13"/>
    <x v="13"/>
    <x v="2"/>
    <x v="2"/>
    <x v="1"/>
  </r>
  <r>
    <x v="1"/>
    <x v="1"/>
    <x v="13"/>
    <x v="13"/>
    <x v="2"/>
    <x v="2"/>
    <x v="1"/>
  </r>
  <r>
    <x v="1"/>
    <x v="1"/>
    <x v="13"/>
    <x v="13"/>
    <x v="2"/>
    <x v="2"/>
    <x v="1"/>
  </r>
  <r>
    <x v="1"/>
    <x v="1"/>
    <x v="13"/>
    <x v="13"/>
    <x v="2"/>
    <x v="2"/>
    <x v="1"/>
  </r>
  <r>
    <x v="2"/>
    <x v="2"/>
    <x v="14"/>
    <x v="14"/>
    <x v="3"/>
    <x v="3"/>
    <x v="2"/>
  </r>
  <r>
    <x v="11"/>
    <x v="39"/>
    <x v="0"/>
    <x v="287"/>
    <x v="1"/>
    <x v="1"/>
    <x v="0"/>
  </r>
  <r>
    <x v="11"/>
    <x v="39"/>
    <x v="1"/>
    <x v="288"/>
    <x v="1"/>
    <x v="1"/>
    <x v="0"/>
  </r>
  <r>
    <x v="11"/>
    <x v="39"/>
    <x v="2"/>
    <x v="289"/>
    <x v="1"/>
    <x v="1"/>
    <x v="0"/>
  </r>
  <r>
    <x v="11"/>
    <x v="39"/>
    <x v="3"/>
    <x v="290"/>
    <x v="1"/>
    <x v="1"/>
    <x v="0"/>
  </r>
  <r>
    <x v="11"/>
    <x v="39"/>
    <x v="4"/>
    <x v="291"/>
    <x v="1"/>
    <x v="1"/>
    <x v="0"/>
  </r>
  <r>
    <x v="11"/>
    <x v="39"/>
    <x v="5"/>
    <x v="292"/>
    <x v="1"/>
    <x v="1"/>
    <x v="0"/>
  </r>
  <r>
    <x v="11"/>
    <x v="39"/>
    <x v="6"/>
    <x v="293"/>
    <x v="1"/>
    <x v="1"/>
    <x v="0"/>
  </r>
  <r>
    <x v="11"/>
    <x v="39"/>
    <x v="7"/>
    <x v="294"/>
    <x v="1"/>
    <x v="1"/>
    <x v="0"/>
  </r>
  <r>
    <x v="11"/>
    <x v="39"/>
    <x v="8"/>
    <x v="295"/>
    <x v="1"/>
    <x v="1"/>
    <x v="0"/>
  </r>
  <r>
    <x v="11"/>
    <x v="39"/>
    <x v="9"/>
    <x v="296"/>
    <x v="1"/>
    <x v="1"/>
    <x v="0"/>
  </r>
  <r>
    <x v="1"/>
    <x v="1"/>
    <x v="13"/>
    <x v="13"/>
    <x v="2"/>
    <x v="2"/>
    <x v="1"/>
  </r>
  <r>
    <x v="2"/>
    <x v="2"/>
    <x v="14"/>
    <x v="14"/>
    <x v="3"/>
    <x v="3"/>
    <x v="2"/>
  </r>
  <r>
    <x v="12"/>
    <x v="40"/>
    <x v="0"/>
    <x v="297"/>
    <x v="1"/>
    <x v="1"/>
    <x v="0"/>
  </r>
  <r>
    <x v="12"/>
    <x v="40"/>
    <x v="1"/>
    <x v="298"/>
    <x v="0"/>
    <x v="0"/>
    <x v="0"/>
  </r>
  <r>
    <x v="12"/>
    <x v="40"/>
    <x v="2"/>
    <x v="299"/>
    <x v="1"/>
    <x v="1"/>
    <x v="0"/>
  </r>
  <r>
    <x v="12"/>
    <x v="40"/>
    <x v="3"/>
    <x v="300"/>
    <x v="1"/>
    <x v="1"/>
    <x v="0"/>
  </r>
  <r>
    <x v="12"/>
    <x v="40"/>
    <x v="4"/>
    <x v="301"/>
    <x v="1"/>
    <x v="1"/>
    <x v="0"/>
  </r>
  <r>
    <x v="12"/>
    <x v="40"/>
    <x v="5"/>
    <x v="302"/>
    <x v="1"/>
    <x v="1"/>
    <x v="0"/>
  </r>
  <r>
    <x v="12"/>
    <x v="40"/>
    <x v="6"/>
    <x v="303"/>
    <x v="1"/>
    <x v="1"/>
    <x v="0"/>
  </r>
  <r>
    <x v="12"/>
    <x v="40"/>
    <x v="7"/>
    <x v="304"/>
    <x v="1"/>
    <x v="1"/>
    <x v="0"/>
  </r>
  <r>
    <x v="12"/>
    <x v="40"/>
    <x v="8"/>
    <x v="305"/>
    <x v="1"/>
    <x v="1"/>
    <x v="0"/>
  </r>
  <r>
    <x v="12"/>
    <x v="40"/>
    <x v="9"/>
    <x v="306"/>
    <x v="1"/>
    <x v="1"/>
    <x v="0"/>
  </r>
  <r>
    <x v="12"/>
    <x v="40"/>
    <x v="10"/>
    <x v="307"/>
    <x v="1"/>
    <x v="1"/>
    <x v="0"/>
  </r>
  <r>
    <x v="12"/>
    <x v="40"/>
    <x v="11"/>
    <x v="308"/>
    <x v="1"/>
    <x v="1"/>
    <x v="0"/>
  </r>
  <r>
    <x v="12"/>
    <x v="40"/>
    <x v="12"/>
    <x v="91"/>
    <x v="0"/>
    <x v="0"/>
    <x v="0"/>
  </r>
  <r>
    <x v="12"/>
    <x v="40"/>
    <x v="15"/>
    <x v="309"/>
    <x v="0"/>
    <x v="0"/>
    <x v="0"/>
  </r>
  <r>
    <x v="12"/>
    <x v="40"/>
    <x v="16"/>
    <x v="310"/>
    <x v="1"/>
    <x v="1"/>
    <x v="0"/>
  </r>
  <r>
    <x v="12"/>
    <x v="40"/>
    <x v="22"/>
    <x v="311"/>
    <x v="1"/>
    <x v="1"/>
    <x v="0"/>
  </r>
  <r>
    <x v="12"/>
    <x v="40"/>
    <x v="17"/>
    <x v="312"/>
    <x v="1"/>
    <x v="1"/>
    <x v="0"/>
  </r>
  <r>
    <x v="12"/>
    <x v="40"/>
    <x v="18"/>
    <x v="313"/>
    <x v="1"/>
    <x v="1"/>
    <x v="0"/>
  </r>
  <r>
    <x v="12"/>
    <x v="40"/>
    <x v="19"/>
    <x v="314"/>
    <x v="1"/>
    <x v="1"/>
    <x v="0"/>
  </r>
  <r>
    <x v="12"/>
    <x v="40"/>
    <x v="20"/>
    <x v="315"/>
    <x v="1"/>
    <x v="1"/>
    <x v="0"/>
  </r>
  <r>
    <x v="1"/>
    <x v="1"/>
    <x v="13"/>
    <x v="13"/>
    <x v="2"/>
    <x v="2"/>
    <x v="1"/>
  </r>
  <r>
    <x v="2"/>
    <x v="2"/>
    <x v="14"/>
    <x v="14"/>
    <x v="3"/>
    <x v="3"/>
    <x v="2"/>
  </r>
  <r>
    <x v="13"/>
    <x v="41"/>
    <x v="0"/>
    <x v="316"/>
    <x v="1"/>
    <x v="1"/>
    <x v="0"/>
  </r>
  <r>
    <x v="13"/>
    <x v="41"/>
    <x v="1"/>
    <x v="317"/>
    <x v="1"/>
    <x v="1"/>
    <x v="0"/>
  </r>
  <r>
    <x v="13"/>
    <x v="41"/>
    <x v="2"/>
    <x v="318"/>
    <x v="1"/>
    <x v="1"/>
    <x v="0"/>
  </r>
  <r>
    <x v="13"/>
    <x v="41"/>
    <x v="3"/>
    <x v="319"/>
    <x v="1"/>
    <x v="1"/>
    <x v="0"/>
  </r>
  <r>
    <x v="13"/>
    <x v="41"/>
    <x v="4"/>
    <x v="320"/>
    <x v="1"/>
    <x v="1"/>
    <x v="0"/>
  </r>
  <r>
    <x v="13"/>
    <x v="41"/>
    <x v="5"/>
    <x v="321"/>
    <x v="1"/>
    <x v="1"/>
    <x v="0"/>
  </r>
  <r>
    <x v="1"/>
    <x v="1"/>
    <x v="13"/>
    <x v="13"/>
    <x v="2"/>
    <x v="2"/>
    <x v="1"/>
  </r>
  <r>
    <x v="1"/>
    <x v="1"/>
    <x v="13"/>
    <x v="13"/>
    <x v="2"/>
    <x v="2"/>
    <x v="1"/>
  </r>
  <r>
    <x v="1"/>
    <x v="1"/>
    <x v="13"/>
    <x v="13"/>
    <x v="2"/>
    <x v="2"/>
    <x v="1"/>
  </r>
  <r>
    <x v="1"/>
    <x v="1"/>
    <x v="13"/>
    <x v="13"/>
    <x v="2"/>
    <x v="2"/>
    <x v="1"/>
  </r>
  <r>
    <x v="2"/>
    <x v="2"/>
    <x v="14"/>
    <x v="14"/>
    <x v="3"/>
    <x v="3"/>
    <x v="2"/>
  </r>
  <r>
    <x v="14"/>
    <x v="42"/>
    <x v="0"/>
    <x v="322"/>
    <x v="1"/>
    <x v="1"/>
    <x v="0"/>
  </r>
  <r>
    <x v="14"/>
    <x v="42"/>
    <x v="1"/>
    <x v="323"/>
    <x v="1"/>
    <x v="1"/>
    <x v="0"/>
  </r>
  <r>
    <x v="14"/>
    <x v="42"/>
    <x v="2"/>
    <x v="324"/>
    <x v="1"/>
    <x v="1"/>
    <x v="0"/>
  </r>
  <r>
    <x v="14"/>
    <x v="42"/>
    <x v="4"/>
    <x v="325"/>
    <x v="1"/>
    <x v="1"/>
    <x v="0"/>
  </r>
  <r>
    <x v="14"/>
    <x v="42"/>
    <x v="5"/>
    <x v="326"/>
    <x v="1"/>
    <x v="1"/>
    <x v="0"/>
  </r>
  <r>
    <x v="14"/>
    <x v="42"/>
    <x v="6"/>
    <x v="327"/>
    <x v="0"/>
    <x v="0"/>
    <x v="0"/>
  </r>
  <r>
    <x v="14"/>
    <x v="42"/>
    <x v="7"/>
    <x v="328"/>
    <x v="1"/>
    <x v="1"/>
    <x v="0"/>
  </r>
  <r>
    <x v="14"/>
    <x v="42"/>
    <x v="9"/>
    <x v="329"/>
    <x v="1"/>
    <x v="1"/>
    <x v="0"/>
  </r>
  <r>
    <x v="14"/>
    <x v="42"/>
    <x v="9"/>
    <x v="330"/>
    <x v="1"/>
    <x v="1"/>
    <x v="0"/>
  </r>
  <r>
    <x v="14"/>
    <x v="42"/>
    <x v="10"/>
    <x v="331"/>
    <x v="1"/>
    <x v="1"/>
    <x v="0"/>
  </r>
  <r>
    <x v="14"/>
    <x v="42"/>
    <x v="11"/>
    <x v="332"/>
    <x v="1"/>
    <x v="1"/>
    <x v="0"/>
  </r>
  <r>
    <x v="14"/>
    <x v="42"/>
    <x v="12"/>
    <x v="333"/>
    <x v="0"/>
    <x v="0"/>
    <x v="0"/>
  </r>
  <r>
    <x v="14"/>
    <x v="42"/>
    <x v="15"/>
    <x v="334"/>
    <x v="0"/>
    <x v="0"/>
    <x v="0"/>
  </r>
  <r>
    <x v="14"/>
    <x v="42"/>
    <x v="22"/>
    <x v="335"/>
    <x v="1"/>
    <x v="1"/>
    <x v="0"/>
  </r>
  <r>
    <x v="14"/>
    <x v="42"/>
    <x v="22"/>
    <x v="336"/>
    <x v="1"/>
    <x v="1"/>
    <x v="0"/>
  </r>
  <r>
    <x v="14"/>
    <x v="42"/>
    <x v="17"/>
    <x v="337"/>
    <x v="1"/>
    <x v="1"/>
    <x v="0"/>
  </r>
  <r>
    <x v="14"/>
    <x v="42"/>
    <x v="18"/>
    <x v="338"/>
    <x v="1"/>
    <x v="1"/>
    <x v="0"/>
  </r>
  <r>
    <x v="14"/>
    <x v="42"/>
    <x v="19"/>
    <x v="339"/>
    <x v="1"/>
    <x v="1"/>
    <x v="0"/>
  </r>
  <r>
    <x v="14"/>
    <x v="42"/>
    <x v="20"/>
    <x v="340"/>
    <x v="1"/>
    <x v="1"/>
    <x v="0"/>
  </r>
  <r>
    <x v="14"/>
    <x v="42"/>
    <x v="23"/>
    <x v="341"/>
    <x v="1"/>
    <x v="1"/>
    <x v="0"/>
  </r>
  <r>
    <x v="14"/>
    <x v="42"/>
    <x v="24"/>
    <x v="342"/>
    <x v="1"/>
    <x v="1"/>
    <x v="0"/>
  </r>
  <r>
    <x v="14"/>
    <x v="42"/>
    <x v="25"/>
    <x v="343"/>
    <x v="1"/>
    <x v="1"/>
    <x v="0"/>
  </r>
  <r>
    <x v="14"/>
    <x v="42"/>
    <x v="21"/>
    <x v="344"/>
    <x v="1"/>
    <x v="1"/>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9FE13EF-B106-4813-ABC9-D49896687DD7}" name="PivotTable4" cacheId="726" applyNumberFormats="0" applyBorderFormats="0" applyFontFormats="0" applyPatternFormats="0" applyAlignmentFormats="0" applyWidthHeightFormats="1" dataCaption="Values" updatedVersion="8" minRefreshableVersion="3" showDrill="0" rowGrandTotals="0" colGrandTotals="0" itemPrintTitles="1" createdVersion="6" indent="0" compact="0" compactData="0" multipleFieldFilters="0">
  <location ref="A3:F3" firstHeaderRow="1" firstDataRow="1" firstDataCol="6" rowPageCount="1" colPageCount="1"/>
  <pivotFields count="7">
    <pivotField axis="axisRow" compact="0" outline="0" showAll="0" defaultSubtotal="0">
      <items count="27">
        <item m="1" x="19"/>
        <item m="1" x="16"/>
        <item m="1" x="20"/>
        <item m="1" x="25"/>
        <item m="1" x="15"/>
        <item m="1" x="17"/>
        <item m="1" x="18"/>
        <item m="1" x="21"/>
        <item m="1" x="22"/>
        <item m="1" x="23"/>
        <item m="1" x="24"/>
        <item m="1" x="26"/>
        <item x="2"/>
        <item x="1"/>
        <item x="0"/>
        <item x="3"/>
        <item x="4"/>
        <item x="5"/>
        <item x="7"/>
        <item x="8"/>
        <item x="9"/>
        <item x="10"/>
        <item x="11"/>
        <item x="12"/>
        <item x="13"/>
        <item x="14"/>
        <item x="6"/>
      </items>
    </pivotField>
    <pivotField axis="axisRow" compact="0" outline="0" showAll="0" defaultSubtotal="0">
      <items count="58">
        <item m="1" x="49"/>
        <item m="1" x="53"/>
        <item m="1" x="45"/>
        <item m="1" x="46"/>
        <item m="1" x="47"/>
        <item m="1" x="48"/>
        <item m="1" x="56"/>
        <item m="1" x="50"/>
        <item m="1" x="44"/>
        <item m="1" x="51"/>
        <item m="1" x="55"/>
        <item m="1" x="43"/>
        <item m="1" x="54"/>
        <item m="1" x="57"/>
        <item m="1" x="52"/>
        <item x="2"/>
        <item x="1"/>
        <item x="3"/>
        <item x="0"/>
        <item x="4"/>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5"/>
        <item x="6"/>
        <item x="7"/>
      </items>
    </pivotField>
    <pivotField axis="axisRow" compact="0" outline="0" showAll="0" defaultSubtotal="0">
      <items count="27">
        <item m="1" x="26"/>
        <item x="0"/>
        <item x="1"/>
        <item x="2"/>
        <item x="3"/>
        <item x="4"/>
        <item x="5"/>
        <item x="6"/>
        <item x="7"/>
        <item x="8"/>
        <item x="14"/>
        <item x="9"/>
        <item x="10"/>
        <item x="11"/>
        <item x="12"/>
        <item x="15"/>
        <item x="16"/>
        <item x="22"/>
        <item x="17"/>
        <item x="18"/>
        <item x="19"/>
        <item x="13"/>
        <item x="20"/>
        <item x="23"/>
        <item x="21"/>
        <item x="24"/>
        <item x="25"/>
      </items>
    </pivotField>
    <pivotField axis="axisRow" compact="0" outline="0" showAll="0" defaultSubtotal="0">
      <items count="508">
        <item m="1" x="412"/>
        <item m="1" x="464"/>
        <item m="1" x="484"/>
        <item m="1" x="463"/>
        <item m="1" x="405"/>
        <item m="1" x="425"/>
        <item m="1" x="506"/>
        <item m="1" x="431"/>
        <item m="1" x="407"/>
        <item m="1" x="460"/>
        <item m="1" x="386"/>
        <item x="13"/>
        <item x="14"/>
        <item m="1" x="415"/>
        <item m="1" x="504"/>
        <item x="17"/>
        <item m="1" x="492"/>
        <item m="1" x="467"/>
        <item m="1" x="417"/>
        <item m="1" x="392"/>
        <item m="1" x="470"/>
        <item m="1" x="481"/>
        <item m="1" x="478"/>
        <item m="1" x="395"/>
        <item m="1" x="396"/>
        <item x="28"/>
        <item m="1" x="477"/>
        <item m="1" x="441"/>
        <item m="1" x="495"/>
        <item m="1" x="472"/>
        <item x="37"/>
        <item m="1" x="451"/>
        <item m="1" x="473"/>
        <item m="1" x="487"/>
        <item m="1" x="437"/>
        <item x="42"/>
        <item x="43"/>
        <item x="44"/>
        <item x="45"/>
        <item m="1" x="444"/>
        <item m="1" x="450"/>
        <item m="1" x="421"/>
        <item m="1" x="424"/>
        <item m="1" x="489"/>
        <item x="51"/>
        <item x="52"/>
        <item x="53"/>
        <item x="57"/>
        <item m="1" x="496"/>
        <item x="58"/>
        <item x="59"/>
        <item m="1" x="439"/>
        <item x="61"/>
        <item m="1" x="474"/>
        <item m="1" x="434"/>
        <item m="1" x="398"/>
        <item m="1" x="426"/>
        <item m="1" x="480"/>
        <item m="1" x="449"/>
        <item m="1" x="498"/>
        <item m="1" x="413"/>
        <item x="71"/>
        <item x="72"/>
        <item x="74"/>
        <item x="75"/>
        <item x="76"/>
        <item x="78"/>
        <item x="80"/>
        <item x="81"/>
        <item x="82"/>
        <item x="83"/>
        <item x="84"/>
        <item x="85"/>
        <item x="86"/>
        <item x="87"/>
        <item x="88"/>
        <item x="89"/>
        <item x="90"/>
        <item x="91"/>
        <item x="92"/>
        <item m="1" x="501"/>
        <item x="117"/>
        <item x="95"/>
        <item m="1" x="485"/>
        <item m="1" x="435"/>
        <item x="99"/>
        <item x="100"/>
        <item x="101"/>
        <item x="102"/>
        <item x="103"/>
        <item x="104"/>
        <item x="105"/>
        <item x="106"/>
        <item x="107"/>
        <item m="1" x="418"/>
        <item m="1" x="427"/>
        <item x="109"/>
        <item x="110"/>
        <item x="111"/>
        <item m="1" x="403"/>
        <item x="113"/>
        <item m="1" x="416"/>
        <item m="1" x="404"/>
        <item x="116"/>
        <item m="1" x="486"/>
        <item x="119"/>
        <item m="1" x="436"/>
        <item m="1" x="499"/>
        <item m="1" x="382"/>
        <item m="1" x="457"/>
        <item m="1" x="466"/>
        <item m="1" x="402"/>
        <item m="1" x="442"/>
        <item m="1" x="502"/>
        <item m="1" x="483"/>
        <item m="1" x="429"/>
        <item x="127"/>
        <item x="128"/>
        <item m="1" x="447"/>
        <item m="1" x="411"/>
        <item m="1" x="507"/>
        <item x="132"/>
        <item x="133"/>
        <item m="1" x="479"/>
        <item m="1" x="443"/>
        <item m="1" x="491"/>
        <item m="1" x="448"/>
        <item m="1" x="471"/>
        <item m="1" x="409"/>
        <item m="1" x="490"/>
        <item m="1" x="408"/>
        <item m="1" x="446"/>
        <item x="141"/>
        <item x="142"/>
        <item x="143"/>
        <item m="1" x="455"/>
        <item x="145"/>
        <item x="146"/>
        <item x="147"/>
        <item m="1" x="420"/>
        <item x="149"/>
        <item x="150"/>
        <item m="1" x="469"/>
        <item x="152"/>
        <item x="153"/>
        <item x="154"/>
        <item x="155"/>
        <item x="156"/>
        <item x="159"/>
        <item x="160"/>
        <item x="161"/>
        <item x="162"/>
        <item m="1" x="348"/>
        <item x="164"/>
        <item m="1" x="493"/>
        <item x="166"/>
        <item x="167"/>
        <item m="1" x="456"/>
        <item m="1" x="458"/>
        <item m="1" x="423"/>
        <item m="1" x="459"/>
        <item m="1" x="462"/>
        <item m="1" x="419"/>
        <item m="1" x="453"/>
        <item m="1" x="440"/>
        <item m="1" x="461"/>
        <item m="1" x="476"/>
        <item m="1" x="468"/>
        <item x="181"/>
        <item x="182"/>
        <item x="183"/>
        <item x="184"/>
        <item x="185"/>
        <item x="186"/>
        <item x="187"/>
        <item x="188"/>
        <item x="189"/>
        <item x="190"/>
        <item x="191"/>
        <item m="1" x="350"/>
        <item m="1" x="351"/>
        <item m="1" x="352"/>
        <item m="1" x="353"/>
        <item x="196"/>
        <item x="199"/>
        <item x="200"/>
        <item x="201"/>
        <item x="202"/>
        <item m="1" x="354"/>
        <item m="1" x="355"/>
        <item x="205"/>
        <item x="206"/>
        <item x="208"/>
        <item x="209"/>
        <item x="210"/>
        <item x="211"/>
        <item x="212"/>
        <item x="213"/>
        <item x="214"/>
        <item x="216"/>
        <item x="215"/>
        <item m="1" x="356"/>
        <item m="1" x="357"/>
        <item x="219"/>
        <item x="220"/>
        <item m="1" x="358"/>
        <item m="1" x="359"/>
        <item m="1" x="360"/>
        <item x="224"/>
        <item x="225"/>
        <item x="226"/>
        <item x="227"/>
        <item x="228"/>
        <item x="230"/>
        <item x="231"/>
        <item x="232"/>
        <item x="233"/>
        <item m="1" x="361"/>
        <item x="235"/>
        <item x="236"/>
        <item x="237"/>
        <item x="238"/>
        <item x="239"/>
        <item x="240"/>
        <item m="1" x="362"/>
        <item m="1" x="363"/>
        <item x="247"/>
        <item x="248"/>
        <item x="249"/>
        <item m="1" x="364"/>
        <item x="251"/>
        <item x="254"/>
        <item m="1" x="365"/>
        <item m="1" x="497"/>
        <item x="259"/>
        <item x="260"/>
        <item x="261"/>
        <item x="262"/>
        <item x="263"/>
        <item x="264"/>
        <item x="256"/>
        <item m="1" x="482"/>
        <item m="1" x="366"/>
        <item m="1" x="367"/>
        <item x="271"/>
        <item x="272"/>
        <item m="1" x="414"/>
        <item m="1" x="494"/>
        <item x="276"/>
        <item x="277"/>
        <item x="278"/>
        <item m="1" x="500"/>
        <item x="282"/>
        <item m="1" x="452"/>
        <item x="287"/>
        <item x="288"/>
        <item x="289"/>
        <item x="290"/>
        <item x="291"/>
        <item x="292"/>
        <item x="293"/>
        <item x="294"/>
        <item x="295"/>
        <item x="297"/>
        <item m="1" x="369"/>
        <item m="1" x="370"/>
        <item m="1" x="371"/>
        <item m="1" x="372"/>
        <item x="303"/>
        <item x="304"/>
        <item x="305"/>
        <item x="306"/>
        <item x="307"/>
        <item x="308"/>
        <item x="310"/>
        <item x="311"/>
        <item x="312"/>
        <item x="313"/>
        <item x="314"/>
        <item x="315"/>
        <item x="316"/>
        <item m="1" x="428"/>
        <item x="318"/>
        <item x="319"/>
        <item x="320"/>
        <item x="321"/>
        <item m="1" x="438"/>
        <item x="323"/>
        <item x="309"/>
        <item x="324"/>
        <item x="325"/>
        <item x="326"/>
        <item m="1" x="373"/>
        <item x="328"/>
        <item x="329"/>
        <item x="331"/>
        <item x="332"/>
        <item x="333"/>
        <item x="334"/>
        <item m="1" x="374"/>
        <item m="1" x="375"/>
        <item m="1" x="376"/>
        <item m="1" x="445"/>
        <item x="341"/>
        <item x="342"/>
        <item x="343"/>
        <item x="344"/>
        <item m="1" x="505"/>
        <item m="1" x="422"/>
        <item m="1" x="379"/>
        <item m="1" x="380"/>
        <item m="1" x="381"/>
        <item x="3"/>
        <item x="4"/>
        <item x="6"/>
        <item m="1" x="383"/>
        <item m="1" x="384"/>
        <item m="1" x="385"/>
        <item m="1" x="387"/>
        <item m="1" x="388"/>
        <item m="1" x="389"/>
        <item m="1" x="390"/>
        <item x="21"/>
        <item m="1" x="391"/>
        <item m="1" x="393"/>
        <item m="1" x="394"/>
        <item x="25"/>
        <item x="29"/>
        <item x="31"/>
        <item x="34"/>
        <item x="38"/>
        <item m="1" x="432"/>
        <item x="2"/>
        <item x="5"/>
        <item x="35"/>
        <item x="36"/>
        <item m="1" x="397"/>
        <item x="40"/>
        <item x="41"/>
        <item x="46"/>
        <item x="47"/>
        <item x="48"/>
        <item x="49"/>
        <item x="50"/>
        <item x="55"/>
        <item x="56"/>
        <item x="60"/>
        <item x="62"/>
        <item x="63"/>
        <item x="64"/>
        <item x="66"/>
        <item x="67"/>
        <item x="68"/>
        <item m="1" x="399"/>
        <item x="70"/>
        <item x="73"/>
        <item x="32"/>
        <item m="1" x="503"/>
        <item x="19"/>
        <item m="1" x="400"/>
        <item m="1" x="401"/>
        <item x="96"/>
        <item m="1" x="465"/>
        <item x="118"/>
        <item x="18"/>
        <item x="114"/>
        <item x="123"/>
        <item x="124"/>
        <item x="125"/>
        <item x="126"/>
        <item x="129"/>
        <item x="130"/>
        <item x="131"/>
        <item x="134"/>
        <item x="135"/>
        <item x="136"/>
        <item x="137"/>
        <item m="1" x="433"/>
        <item x="139"/>
        <item m="1" x="454"/>
        <item m="1" x="347"/>
        <item x="151"/>
        <item x="157"/>
        <item m="1" x="410"/>
        <item m="1" x="349"/>
        <item x="170"/>
        <item x="172"/>
        <item x="173"/>
        <item x="174"/>
        <item x="175"/>
        <item x="176"/>
        <item x="177"/>
        <item x="178"/>
        <item x="179"/>
        <item x="180"/>
        <item x="138"/>
        <item x="140"/>
        <item x="158"/>
        <item x="244"/>
        <item x="245"/>
        <item x="246"/>
        <item x="258"/>
        <item x="317"/>
        <item x="322"/>
        <item m="1" x="377"/>
        <item m="1" x="378"/>
        <item x="79"/>
        <item x="97"/>
        <item m="1" x="430"/>
        <item x="108"/>
        <item m="1" x="475"/>
        <item x="144"/>
        <item x="257"/>
        <item m="1" x="488"/>
        <item x="77"/>
        <item x="252"/>
        <item x="253"/>
        <item m="1" x="406"/>
        <item x="281"/>
        <item m="1" x="368"/>
        <item x="274"/>
        <item x="275"/>
        <item x="0"/>
        <item x="1"/>
        <item x="7"/>
        <item x="8"/>
        <item x="9"/>
        <item x="10"/>
        <item x="11"/>
        <item x="12"/>
        <item x="15"/>
        <item x="16"/>
        <item x="20"/>
        <item x="22"/>
        <item x="23"/>
        <item x="24"/>
        <item x="26"/>
        <item x="27"/>
        <item x="30"/>
        <item x="33"/>
        <item x="39"/>
        <item x="54"/>
        <item x="65"/>
        <item x="69"/>
        <item m="1" x="345"/>
        <item x="94"/>
        <item x="98"/>
        <item x="112"/>
        <item x="115"/>
        <item x="120"/>
        <item x="121"/>
        <item m="1" x="346"/>
        <item x="93"/>
        <item x="122"/>
        <item x="148"/>
        <item x="163"/>
        <item x="165"/>
        <item x="168"/>
        <item x="169"/>
        <item x="171"/>
        <item x="192"/>
        <item x="193"/>
        <item x="194"/>
        <item x="195"/>
        <item x="197"/>
        <item x="198"/>
        <item x="203"/>
        <item x="204"/>
        <item x="207"/>
        <item x="217"/>
        <item x="218"/>
        <item x="221"/>
        <item x="222"/>
        <item x="223"/>
        <item x="229"/>
        <item x="234"/>
        <item x="241"/>
        <item x="242"/>
        <item x="243"/>
        <item x="250"/>
        <item x="255"/>
        <item x="265"/>
        <item x="266"/>
        <item x="267"/>
        <item x="268"/>
        <item x="269"/>
        <item x="270"/>
        <item x="273"/>
        <item x="279"/>
        <item x="280"/>
        <item x="283"/>
        <item x="284"/>
        <item x="285"/>
        <item x="286"/>
        <item x="296"/>
        <item x="298"/>
        <item x="299"/>
        <item x="300"/>
        <item x="301"/>
        <item x="302"/>
        <item x="327"/>
        <item x="330"/>
        <item x="335"/>
        <item x="336"/>
        <item x="337"/>
        <item x="338"/>
        <item x="339"/>
        <item x="340"/>
      </items>
    </pivotField>
    <pivotField axis="axisRow" compact="0" outline="0" showAll="0" defaultSubtotal="0">
      <items count="7">
        <item m="1" x="6"/>
        <item m="1" x="5"/>
        <item x="3"/>
        <item x="2"/>
        <item x="0"/>
        <item x="1"/>
        <item m="1" x="4"/>
      </items>
    </pivotField>
    <pivotField axis="axisPage" compact="0" outline="0" multipleItemSelectionAllowed="1" showAll="0" defaultSubtotal="0">
      <items count="10">
        <item h="1" m="1" x="9"/>
        <item h="1" m="1" x="5"/>
        <item h="1" x="3"/>
        <item h="1" m="1" x="6"/>
        <item m="1" x="8"/>
        <item h="1" x="0"/>
        <item h="1" m="1" x="7"/>
        <item h="1" x="2"/>
        <item h="1" x="1"/>
        <item h="1" m="1" x="4"/>
      </items>
    </pivotField>
    <pivotField axis="axisRow" compact="0" outline="0" showAll="0" defaultSubtotal="0">
      <items count="4">
        <item x="0"/>
        <item m="1" x="3"/>
        <item x="1"/>
        <item x="2"/>
      </items>
    </pivotField>
  </pivotFields>
  <rowFields count="6">
    <field x="0"/>
    <field x="1"/>
    <field x="2"/>
    <field x="3"/>
    <field x="4"/>
    <field x="6"/>
  </rowFields>
  <colItems count="1">
    <i/>
  </colItems>
  <pageFields count="1">
    <pageField fld="5" hier="-1"/>
  </pageFields>
  <formats count="59">
    <format dxfId="39">
      <pivotArea type="all" dataOnly="0" outline="0" fieldPosition="0"/>
    </format>
    <format dxfId="40">
      <pivotArea type="all" dataOnly="0" outline="0" fieldPosition="0"/>
    </format>
    <format dxfId="41">
      <pivotArea type="all" dataOnly="0" outline="0" fieldPosition="0"/>
    </format>
    <format dxfId="42">
      <pivotArea field="3" type="button" dataOnly="0" labelOnly="1" outline="0" axis="axisRow" fieldPosition="3"/>
    </format>
    <format dxfId="43">
      <pivotArea field="4" type="button" dataOnly="0" labelOnly="1" outline="0" axis="axisRow" fieldPosition="4"/>
    </format>
    <format dxfId="44">
      <pivotArea field="6" type="button" dataOnly="0" labelOnly="1" outline="0" axis="axisRow" fieldPosition="5"/>
    </format>
    <format dxfId="45">
      <pivotArea type="all" dataOnly="0" outline="0" fieldPosition="0"/>
    </format>
    <format dxfId="46">
      <pivotArea field="3" type="button" dataOnly="0" labelOnly="1" outline="0" axis="axisRow" fieldPosition="3"/>
    </format>
    <format dxfId="47">
      <pivotArea field="4" type="button" dataOnly="0" labelOnly="1" outline="0" axis="axisRow" fieldPosition="4"/>
    </format>
    <format dxfId="48">
      <pivotArea field="6" type="button" dataOnly="0" labelOnly="1" outline="0" axis="axisRow" fieldPosition="5"/>
    </format>
    <format dxfId="49">
      <pivotArea field="0" type="button" dataOnly="0" labelOnly="1" outline="0" axis="axisRow" fieldPosition="0"/>
    </format>
    <format dxfId="50">
      <pivotArea field="1" type="button" dataOnly="0" labelOnly="1" outline="0" axis="axisRow" fieldPosition="1"/>
    </format>
    <format dxfId="51">
      <pivotArea field="2" type="button" dataOnly="0" labelOnly="1" outline="0" axis="axisRow" fieldPosition="2"/>
    </format>
    <format dxfId="52">
      <pivotArea field="3" type="button" dataOnly="0" labelOnly="1" outline="0" axis="axisRow" fieldPosition="3"/>
    </format>
    <format dxfId="53">
      <pivotArea field="4" type="button" dataOnly="0" labelOnly="1" outline="0" axis="axisRow" fieldPosition="4"/>
    </format>
    <format dxfId="54">
      <pivotArea field="6" type="button" dataOnly="0" labelOnly="1" outline="0" axis="axisRow" fieldPosition="5"/>
    </format>
    <format dxfId="55">
      <pivotArea dataOnly="0" labelOnly="1" outline="0" fieldPosition="0">
        <references count="1">
          <reference field="0" count="1">
            <x v="0"/>
          </reference>
        </references>
      </pivotArea>
    </format>
    <format dxfId="56">
      <pivotArea dataOnly="0" labelOnly="1" outline="0" fieldPosition="0">
        <references count="1">
          <reference field="0" count="1">
            <x v="1"/>
          </reference>
        </references>
      </pivotArea>
    </format>
    <format dxfId="57">
      <pivotArea dataOnly="0" labelOnly="1" outline="0" fieldPosition="0">
        <references count="2">
          <reference field="0" count="1" selected="0">
            <x v="0"/>
          </reference>
          <reference field="1" count="1">
            <x v="0"/>
          </reference>
        </references>
      </pivotArea>
    </format>
    <format dxfId="58">
      <pivotArea dataOnly="0" labelOnly="1" outline="0" fieldPosition="0">
        <references count="2">
          <reference field="0" count="1" selected="0">
            <x v="1"/>
          </reference>
          <reference field="1" count="1">
            <x v="1"/>
          </reference>
        </references>
      </pivotArea>
    </format>
    <format dxfId="59">
      <pivotArea dataOnly="0" labelOnly="1" outline="0" fieldPosition="0">
        <references count="3">
          <reference field="0" count="1" selected="0">
            <x v="0"/>
          </reference>
          <reference field="1" count="1" selected="0">
            <x v="0"/>
          </reference>
          <reference field="2" count="3">
            <x v="1"/>
            <x v="4"/>
            <x v="6"/>
          </reference>
        </references>
      </pivotArea>
    </format>
    <format dxfId="60">
      <pivotArea dataOnly="0" labelOnly="1" outline="0" fieldPosition="0">
        <references count="3">
          <reference field="0" count="1" selected="0">
            <x v="0"/>
          </reference>
          <reference field="1" count="1" selected="0">
            <x v="0"/>
          </reference>
          <reference field="2" count="1">
            <x v="7"/>
          </reference>
        </references>
      </pivotArea>
    </format>
    <format dxfId="61">
      <pivotArea dataOnly="0" labelOnly="1" outline="0" fieldPosition="0">
        <references count="4">
          <reference field="0" count="1" selected="0">
            <x v="0"/>
          </reference>
          <reference field="1" count="1" selected="0">
            <x v="0"/>
          </reference>
          <reference field="2" count="1" selected="0">
            <x v="1"/>
          </reference>
          <reference field="3" count="1">
            <x v="8"/>
          </reference>
        </references>
      </pivotArea>
    </format>
    <format dxfId="62">
      <pivotArea dataOnly="0" labelOnly="1" outline="0" fieldPosition="0">
        <references count="4">
          <reference field="0" count="1" selected="0">
            <x v="0"/>
          </reference>
          <reference field="1" count="1" selected="0">
            <x v="0"/>
          </reference>
          <reference field="2" count="1" selected="0">
            <x v="4"/>
          </reference>
          <reference field="3" count="1">
            <x v="6"/>
          </reference>
        </references>
      </pivotArea>
    </format>
    <format dxfId="63">
      <pivotArea dataOnly="0" labelOnly="1" outline="0" fieldPosition="0">
        <references count="4">
          <reference field="0" count="1" selected="0">
            <x v="0"/>
          </reference>
          <reference field="1" count="1" selected="0">
            <x v="0"/>
          </reference>
          <reference field="2" count="1" selected="0">
            <x v="6"/>
          </reference>
          <reference field="3" count="1">
            <x v="1"/>
          </reference>
        </references>
      </pivotArea>
    </format>
    <format dxfId="64">
      <pivotArea dataOnly="0" labelOnly="1" outline="0" fieldPosition="0">
        <references count="4">
          <reference field="0" count="1" selected="0">
            <x v="0"/>
          </reference>
          <reference field="1" count="1" selected="0">
            <x v="0"/>
          </reference>
          <reference field="2" count="1" selected="0">
            <x v="7"/>
          </reference>
          <reference field="3" count="1">
            <x v="0"/>
          </reference>
        </references>
      </pivotArea>
    </format>
    <format dxfId="65">
      <pivotArea dataOnly="0" labelOnly="1" outline="0" fieldPosition="0">
        <references count="4">
          <reference field="0" count="1" selected="0">
            <x v="1"/>
          </reference>
          <reference field="1" count="1" selected="0">
            <x v="1"/>
          </reference>
          <reference field="2" count="1" selected="0">
            <x v="7"/>
          </reference>
          <reference field="3" count="1">
            <x v="19"/>
          </reference>
        </references>
      </pivotArea>
    </format>
    <format dxfId="66">
      <pivotArea dataOnly="0" labelOnly="1" outline="0" fieldPosition="0">
        <references count="5">
          <reference field="0" count="1" selected="0">
            <x v="0"/>
          </reference>
          <reference field="1" count="1" selected="0">
            <x v="0"/>
          </reference>
          <reference field="2" count="1" selected="0">
            <x v="1"/>
          </reference>
          <reference field="3" count="1" selected="0">
            <x v="8"/>
          </reference>
          <reference field="4" count="1">
            <x v="0"/>
          </reference>
        </references>
      </pivotArea>
    </format>
    <format dxfId="67">
      <pivotArea dataOnly="0" labelOnly="1" outline="0" fieldPosition="0">
        <references count="5">
          <reference field="0" count="1" selected="0">
            <x v="0"/>
          </reference>
          <reference field="1" count="1" selected="0">
            <x v="0"/>
          </reference>
          <reference field="2" count="1" selected="0">
            <x v="4"/>
          </reference>
          <reference field="3" count="1" selected="0">
            <x v="6"/>
          </reference>
          <reference field="4" count="1">
            <x v="0"/>
          </reference>
        </references>
      </pivotArea>
    </format>
    <format dxfId="68">
      <pivotArea dataOnly="0" labelOnly="1" outline="0" fieldPosition="0">
        <references count="5">
          <reference field="0" count="1" selected="0">
            <x v="0"/>
          </reference>
          <reference field="1" count="1" selected="0">
            <x v="0"/>
          </reference>
          <reference field="2" count="1" selected="0">
            <x v="6"/>
          </reference>
          <reference field="3" count="1" selected="0">
            <x v="1"/>
          </reference>
          <reference field="4" count="1">
            <x v="1"/>
          </reference>
        </references>
      </pivotArea>
    </format>
    <format dxfId="69">
      <pivotArea dataOnly="0" labelOnly="1" outline="0" fieldPosition="0">
        <references count="5">
          <reference field="0" count="1" selected="0">
            <x v="0"/>
          </reference>
          <reference field="1" count="1" selected="0">
            <x v="0"/>
          </reference>
          <reference field="2" count="1" selected="0">
            <x v="7"/>
          </reference>
          <reference field="3" count="1" selected="0">
            <x v="0"/>
          </reference>
          <reference field="4" count="1">
            <x v="1"/>
          </reference>
        </references>
      </pivotArea>
    </format>
    <format dxfId="70">
      <pivotArea dataOnly="0" labelOnly="1" outline="0" fieldPosition="0">
        <references count="5">
          <reference field="0" count="1" selected="0">
            <x v="1"/>
          </reference>
          <reference field="1" count="1" selected="0">
            <x v="1"/>
          </reference>
          <reference field="2" count="1" selected="0">
            <x v="7"/>
          </reference>
          <reference field="3" count="1" selected="0">
            <x v="19"/>
          </reference>
          <reference field="4" count="1">
            <x v="0"/>
          </reference>
        </references>
      </pivotArea>
    </format>
    <format dxfId="71">
      <pivotArea dataOnly="0" labelOnly="1" outline="0" fieldPosition="0">
        <references count="6">
          <reference field="0" count="1" selected="0">
            <x v="0"/>
          </reference>
          <reference field="1" count="1" selected="0">
            <x v="0"/>
          </reference>
          <reference field="2" count="1" selected="0">
            <x v="6"/>
          </reference>
          <reference field="3" count="1" selected="0">
            <x v="1"/>
          </reference>
          <reference field="4" count="1" selected="0">
            <x v="1"/>
          </reference>
          <reference field="6" count="1">
            <x v="0"/>
          </reference>
        </references>
      </pivotArea>
    </format>
    <format dxfId="72">
      <pivotArea dataOnly="0" labelOnly="1" outline="0" fieldPosition="0">
        <references count="6">
          <reference field="0" count="1" selected="0">
            <x v="0"/>
          </reference>
          <reference field="1" count="1" selected="0">
            <x v="0"/>
          </reference>
          <reference field="2" count="1" selected="0">
            <x v="7"/>
          </reference>
          <reference field="3" count="1" selected="0">
            <x v="0"/>
          </reference>
          <reference field="4" count="1" selected="0">
            <x v="1"/>
          </reference>
          <reference field="6" count="1">
            <x v="0"/>
          </reference>
        </references>
      </pivotArea>
    </format>
    <format dxfId="73">
      <pivotArea field="0" type="button" dataOnly="0" labelOnly="1" outline="0" axis="axisRow" fieldPosition="0"/>
    </format>
    <format dxfId="74">
      <pivotArea field="1" type="button" dataOnly="0" labelOnly="1" outline="0" axis="axisRow" fieldPosition="1"/>
    </format>
    <format dxfId="75">
      <pivotArea field="2" type="button" dataOnly="0" labelOnly="1" outline="0" axis="axisRow" fieldPosition="2"/>
    </format>
    <format dxfId="76">
      <pivotArea field="3" type="button" dataOnly="0" labelOnly="1" outline="0" axis="axisRow" fieldPosition="3"/>
    </format>
    <format dxfId="77">
      <pivotArea field="4" type="button" dataOnly="0" labelOnly="1" outline="0" axis="axisRow" fieldPosition="4"/>
    </format>
    <format dxfId="78">
      <pivotArea field="6" type="button" dataOnly="0" labelOnly="1" outline="0" axis="axisRow" fieldPosition="5"/>
    </format>
    <format dxfId="79">
      <pivotArea field="0" type="button" dataOnly="0" labelOnly="1" outline="0" axis="axisRow" fieldPosition="0"/>
    </format>
    <format dxfId="80">
      <pivotArea field="1" type="button" dataOnly="0" labelOnly="1" outline="0" axis="axisRow" fieldPosition="1"/>
    </format>
    <format dxfId="81">
      <pivotArea field="2" type="button" dataOnly="0" labelOnly="1" outline="0" axis="axisRow" fieldPosition="2"/>
    </format>
    <format dxfId="82">
      <pivotArea field="3" type="button" dataOnly="0" labelOnly="1" outline="0" axis="axisRow" fieldPosition="3"/>
    </format>
    <format dxfId="83">
      <pivotArea field="4" type="button" dataOnly="0" labelOnly="1" outline="0" axis="axisRow" fieldPosition="4"/>
    </format>
    <format dxfId="84">
      <pivotArea field="6" type="button" dataOnly="0" labelOnly="1" outline="0" axis="axisRow" fieldPosition="5"/>
    </format>
    <format dxfId="85">
      <pivotArea field="0" type="button" dataOnly="0" labelOnly="1" outline="0" axis="axisRow" fieldPosition="0"/>
    </format>
    <format dxfId="86">
      <pivotArea field="1" type="button" dataOnly="0" labelOnly="1" outline="0" axis="axisRow" fieldPosition="1"/>
    </format>
    <format dxfId="87">
      <pivotArea field="2" type="button" dataOnly="0" labelOnly="1" outline="0" axis="axisRow" fieldPosition="2"/>
    </format>
    <format dxfId="88">
      <pivotArea field="3" type="button" dataOnly="0" labelOnly="1" outline="0" axis="axisRow" fieldPosition="3"/>
    </format>
    <format dxfId="89">
      <pivotArea field="4" type="button" dataOnly="0" labelOnly="1" outline="0" axis="axisRow" fieldPosition="4"/>
    </format>
    <format dxfId="90">
      <pivotArea field="6" type="button" dataOnly="0" labelOnly="1" outline="0" axis="axisRow" fieldPosition="5"/>
    </format>
    <format dxfId="91">
      <pivotArea type="all" dataOnly="0" outline="0" fieldPosition="0"/>
    </format>
    <format dxfId="92">
      <pivotArea field="0" type="button" dataOnly="0" labelOnly="1" outline="0" axis="axisRow" fieldPosition="0"/>
    </format>
    <format dxfId="93">
      <pivotArea field="1" type="button" dataOnly="0" labelOnly="1" outline="0" axis="axisRow" fieldPosition="1"/>
    </format>
    <format dxfId="94">
      <pivotArea field="2" type="button" dataOnly="0" labelOnly="1" outline="0" axis="axisRow" fieldPosition="2"/>
    </format>
    <format dxfId="95">
      <pivotArea field="3" type="button" dataOnly="0" labelOnly="1" outline="0" axis="axisRow" fieldPosition="3"/>
    </format>
    <format dxfId="96">
      <pivotArea field="4" type="button" dataOnly="0" labelOnly="1" outline="0" axis="axisRow" fieldPosition="4"/>
    </format>
    <format dxfId="97">
      <pivotArea field="6" type="button" dataOnly="0" labelOnly="1" outline="0" axis="axisRow" fieldPosition="5"/>
    </format>
  </formats>
  <pivotTableStyleInfo name="PivotStyleLight16" showRowHeaders="0"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DC04D-59BB-4C40-AA22-657BC01DBFE1}">
  <sheetPr codeName="Sheet1">
    <tabColor theme="0"/>
    <pageSetUpPr fitToPage="1"/>
  </sheetPr>
  <dimension ref="A1:BD581"/>
  <sheetViews>
    <sheetView showGridLines="0" showZeros="0" tabSelected="1" view="pageBreakPreview" zoomScale="80" zoomScaleNormal="80" zoomScaleSheetLayoutView="80" zoomScalePageLayoutView="50" workbookViewId="0">
      <selection activeCell="C2" sqref="C2:R3"/>
    </sheetView>
  </sheetViews>
  <sheetFormatPr defaultColWidth="9.140625" defaultRowHeight="27.6"/>
  <cols>
    <col min="1" max="1" width="6.42578125" style="7" customWidth="1"/>
    <col min="2" max="2" width="28.42578125" style="38" customWidth="1"/>
    <col min="3" max="3" width="21.5703125" style="7" customWidth="1"/>
    <col min="4" max="4" width="9.7109375" style="7" customWidth="1"/>
    <col min="5" max="5" width="26.85546875" style="7" customWidth="1"/>
    <col min="6" max="6" width="10.42578125" style="7" customWidth="1"/>
    <col min="7" max="7" width="15.140625" style="7" customWidth="1"/>
    <col min="8" max="8" width="11.140625" style="7" customWidth="1"/>
    <col min="9" max="12" width="8.85546875" style="7" hidden="1" customWidth="1"/>
    <col min="13" max="13" width="15.7109375" style="7" customWidth="1"/>
    <col min="14" max="14" width="16.42578125" style="13" customWidth="1"/>
    <col min="15" max="15" width="8.85546875" style="7" hidden="1" customWidth="1"/>
    <col min="16" max="17" width="19.85546875" style="7" customWidth="1"/>
    <col min="18" max="18" width="24.140625" style="7" customWidth="1"/>
    <col min="19" max="19" width="39.85546875" style="7" customWidth="1"/>
    <col min="20" max="56" width="3.42578125" style="7" hidden="1" customWidth="1"/>
    <col min="57" max="176" width="5" style="7" customWidth="1"/>
    <col min="177" max="16384" width="9.140625" style="7"/>
  </cols>
  <sheetData>
    <row r="1" spans="1:56" ht="27.6" customHeight="1">
      <c r="A1" s="103" t="e" vm="1">
        <v>#VALUE!</v>
      </c>
      <c r="B1" s="104"/>
      <c r="C1" s="118" t="s">
        <v>0</v>
      </c>
      <c r="D1" s="119"/>
      <c r="E1" s="119"/>
      <c r="F1" s="119"/>
      <c r="G1" s="119"/>
      <c r="H1" s="119"/>
      <c r="I1" s="119"/>
      <c r="J1" s="119"/>
      <c r="K1" s="119"/>
      <c r="L1" s="119"/>
      <c r="M1" s="119"/>
      <c r="N1" s="119"/>
      <c r="O1" s="119"/>
      <c r="P1" s="119"/>
      <c r="Q1" s="119"/>
      <c r="R1" s="120"/>
      <c r="S1" s="81" t="s">
        <v>1</v>
      </c>
    </row>
    <row r="2" spans="1:56" ht="27.6" customHeight="1">
      <c r="A2" s="105"/>
      <c r="B2" s="106"/>
      <c r="C2" s="137" t="s">
        <v>2</v>
      </c>
      <c r="D2" s="138"/>
      <c r="E2" s="138"/>
      <c r="F2" s="138"/>
      <c r="G2" s="138"/>
      <c r="H2" s="138"/>
      <c r="I2" s="138"/>
      <c r="J2" s="138"/>
      <c r="K2" s="138"/>
      <c r="L2" s="138"/>
      <c r="M2" s="138"/>
      <c r="N2" s="138"/>
      <c r="O2" s="138"/>
      <c r="P2" s="138"/>
      <c r="Q2" s="138"/>
      <c r="R2" s="144"/>
      <c r="S2" s="81" t="s">
        <v>3</v>
      </c>
    </row>
    <row r="3" spans="1:56" ht="27.6" customHeight="1">
      <c r="A3" s="107"/>
      <c r="B3" s="108"/>
      <c r="C3" s="129"/>
      <c r="D3" s="135"/>
      <c r="E3" s="135"/>
      <c r="F3" s="135"/>
      <c r="G3" s="135"/>
      <c r="H3" s="135"/>
      <c r="I3" s="135"/>
      <c r="J3" s="135"/>
      <c r="K3" s="135"/>
      <c r="L3" s="135"/>
      <c r="M3" s="135"/>
      <c r="N3" s="135"/>
      <c r="O3" s="135"/>
      <c r="P3" s="135"/>
      <c r="Q3" s="135"/>
      <c r="R3" s="122"/>
      <c r="S3" s="6" t="s">
        <v>4</v>
      </c>
    </row>
    <row r="4" spans="1:56" ht="25.5" customHeight="1">
      <c r="A4" s="132" t="s">
        <v>5</v>
      </c>
      <c r="B4" s="133"/>
      <c r="C4" s="133"/>
      <c r="D4" s="132" t="s">
        <v>6</v>
      </c>
      <c r="E4" s="133"/>
      <c r="F4" s="133"/>
      <c r="G4" s="133"/>
      <c r="H4" s="132" t="s">
        <v>7</v>
      </c>
      <c r="I4" s="133"/>
      <c r="J4" s="133"/>
      <c r="K4" s="133"/>
      <c r="L4" s="133"/>
      <c r="M4" s="133"/>
      <c r="N4" s="133"/>
      <c r="O4" s="133"/>
      <c r="P4" s="133"/>
      <c r="Q4" s="134"/>
      <c r="R4" s="132" t="s">
        <v>8</v>
      </c>
      <c r="S4" s="134"/>
    </row>
    <row r="5" spans="1:56" s="15" customFormat="1" ht="45" customHeight="1">
      <c r="A5" s="137"/>
      <c r="B5" s="138"/>
      <c r="C5" s="138"/>
      <c r="D5" s="137" t="s">
        <v>9</v>
      </c>
      <c r="E5" s="138"/>
      <c r="F5" s="138"/>
      <c r="G5" s="138"/>
      <c r="H5" s="129"/>
      <c r="I5" s="135"/>
      <c r="J5" s="135"/>
      <c r="K5" s="135"/>
      <c r="L5" s="135"/>
      <c r="M5" s="135"/>
      <c r="N5" s="135"/>
      <c r="O5" s="135"/>
      <c r="P5" s="135"/>
      <c r="Q5" s="122"/>
      <c r="R5" s="129"/>
      <c r="S5" s="122"/>
      <c r="T5" s="15">
        <f>+VLOOKUP(D5,Referencias!J1:K37,2,FALSE)</f>
        <v>1</v>
      </c>
    </row>
    <row r="6" spans="1:56" ht="15">
      <c r="A6" s="124" t="s">
        <v>10</v>
      </c>
      <c r="B6" s="136"/>
      <c r="C6" s="136"/>
      <c r="D6" s="124" t="s">
        <v>11</v>
      </c>
      <c r="E6" s="136"/>
      <c r="F6" s="136"/>
      <c r="G6" s="136"/>
      <c r="H6" s="124" t="s">
        <v>12</v>
      </c>
      <c r="I6" s="136"/>
      <c r="J6" s="136"/>
      <c r="K6" s="136"/>
      <c r="L6" s="136"/>
      <c r="M6" s="136"/>
      <c r="N6" s="125"/>
      <c r="O6" s="92"/>
      <c r="P6" s="124" t="s">
        <v>13</v>
      </c>
      <c r="Q6" s="125"/>
      <c r="R6" s="124" t="s">
        <v>14</v>
      </c>
      <c r="S6" s="125"/>
    </row>
    <row r="7" spans="1:56" s="15" customFormat="1" ht="45" customHeight="1">
      <c r="A7" s="137" t="s">
        <v>15</v>
      </c>
      <c r="B7" s="138"/>
      <c r="C7" s="135"/>
      <c r="D7" s="137" t="s">
        <v>16</v>
      </c>
      <c r="E7" s="138"/>
      <c r="F7" s="138"/>
      <c r="G7" s="138"/>
      <c r="H7" s="129" t="s">
        <v>16</v>
      </c>
      <c r="I7" s="135"/>
      <c r="J7" s="135"/>
      <c r="K7" s="135"/>
      <c r="L7" s="135"/>
      <c r="M7" s="135"/>
      <c r="N7" s="122"/>
      <c r="O7" s="93"/>
      <c r="P7" s="129" t="s">
        <v>16</v>
      </c>
      <c r="Q7" s="122"/>
      <c r="R7" s="129"/>
      <c r="S7" s="122"/>
    </row>
    <row r="8" spans="1:56" ht="25.5" customHeight="1">
      <c r="A8" s="124" t="s">
        <v>17</v>
      </c>
      <c r="B8" s="136"/>
      <c r="C8" s="136"/>
      <c r="D8" s="132" t="s">
        <v>18</v>
      </c>
      <c r="E8" s="133"/>
      <c r="F8" s="133"/>
      <c r="G8" s="133"/>
      <c r="H8" s="141" t="s">
        <v>19</v>
      </c>
      <c r="I8" s="142"/>
      <c r="J8" s="142"/>
      <c r="K8" s="142"/>
      <c r="L8" s="142"/>
      <c r="M8" s="142"/>
      <c r="N8" s="142"/>
      <c r="O8" s="95"/>
      <c r="P8" s="124" t="s">
        <v>20</v>
      </c>
      <c r="Q8" s="125"/>
      <c r="R8" s="130" t="s">
        <v>21</v>
      </c>
      <c r="S8" s="131"/>
    </row>
    <row r="9" spans="1:56" s="15" customFormat="1" ht="45" customHeight="1">
      <c r="A9" s="139"/>
      <c r="B9" s="140"/>
      <c r="C9" s="140"/>
      <c r="D9" s="123" t="s">
        <v>22</v>
      </c>
      <c r="E9" s="121"/>
      <c r="F9" s="121"/>
      <c r="G9" s="121"/>
      <c r="H9" s="123" t="s">
        <v>23</v>
      </c>
      <c r="I9" s="121"/>
      <c r="J9" s="121"/>
      <c r="K9" s="121"/>
      <c r="L9" s="121"/>
      <c r="M9" s="121"/>
      <c r="N9" s="121"/>
      <c r="O9" s="94"/>
      <c r="P9" s="129" t="s">
        <v>23</v>
      </c>
      <c r="Q9" s="122"/>
      <c r="R9" s="121"/>
      <c r="S9" s="122"/>
    </row>
    <row r="10" spans="1:56" ht="15.6">
      <c r="A10" s="143"/>
      <c r="B10" s="143"/>
      <c r="C10" s="143"/>
      <c r="D10" s="143"/>
      <c r="E10" s="143"/>
      <c r="F10" s="143"/>
      <c r="G10" s="143"/>
      <c r="H10" s="143"/>
      <c r="I10" s="143"/>
      <c r="J10" s="143"/>
      <c r="K10" s="143"/>
      <c r="L10" s="143"/>
      <c r="M10" s="143"/>
      <c r="N10" s="143"/>
      <c r="O10" s="143"/>
      <c r="P10" s="143"/>
      <c r="Q10" s="143"/>
      <c r="R10" s="143"/>
      <c r="S10" s="143"/>
    </row>
    <row r="11" spans="1:56" ht="25.15" customHeight="1">
      <c r="A11" s="83">
        <v>1</v>
      </c>
      <c r="B11" s="110" t="s">
        <v>24</v>
      </c>
      <c r="C11" s="110"/>
      <c r="D11" s="110"/>
      <c r="E11" s="110"/>
      <c r="F11" s="110"/>
      <c r="G11" s="110"/>
      <c r="H11" s="110"/>
      <c r="I11" s="110"/>
      <c r="J11" s="110"/>
      <c r="K11" s="110"/>
      <c r="L11" s="110"/>
      <c r="M11" s="110"/>
      <c r="N11" s="110"/>
      <c r="O11" s="110"/>
      <c r="P11" s="110"/>
      <c r="Q11" s="110"/>
      <c r="R11" s="110"/>
      <c r="S11" s="111"/>
    </row>
    <row r="12" spans="1:56" ht="25.15" customHeight="1">
      <c r="A12" s="83"/>
      <c r="B12" s="115" t="s">
        <v>25</v>
      </c>
      <c r="C12" s="109" t="s">
        <v>26</v>
      </c>
      <c r="D12" s="110"/>
      <c r="E12" s="110"/>
      <c r="F12" s="110"/>
      <c r="G12" s="110"/>
      <c r="H12" s="111"/>
      <c r="I12" s="76" t="s">
        <v>27</v>
      </c>
      <c r="J12" s="76" t="s">
        <v>28</v>
      </c>
      <c r="K12" s="76" t="s">
        <v>29</v>
      </c>
      <c r="L12" s="76" t="s">
        <v>26</v>
      </c>
      <c r="M12" s="83" t="s">
        <v>30</v>
      </c>
      <c r="N12" s="83" t="s">
        <v>31</v>
      </c>
      <c r="O12" s="74" t="s">
        <v>32</v>
      </c>
      <c r="P12" s="109" t="s">
        <v>32</v>
      </c>
      <c r="Q12" s="110"/>
      <c r="R12" s="110"/>
      <c r="S12" s="111"/>
    </row>
    <row r="13" spans="1:56" ht="39.950000000000003" customHeight="1">
      <c r="A13" s="83" t="s">
        <v>33</v>
      </c>
      <c r="B13" s="116"/>
      <c r="C13" s="112" t="s">
        <v>34</v>
      </c>
      <c r="D13" s="113"/>
      <c r="E13" s="113"/>
      <c r="F13" s="113"/>
      <c r="G13" s="113"/>
      <c r="H13" s="114"/>
      <c r="I13" s="79" t="s">
        <v>35</v>
      </c>
      <c r="J13" s="79" t="s">
        <v>35</v>
      </c>
      <c r="K13" s="79" t="str">
        <f t="shared" ref="K13:K25" si="0">+A13</f>
        <v>a</v>
      </c>
      <c r="L13" s="79" t="str">
        <f t="shared" ref="L13:L25" si="1">C13</f>
        <v>Número de Marchamo Aeris registrado no coincide con el que porta</v>
      </c>
      <c r="M13" s="9" t="str">
        <f t="shared" ref="M13:M16" si="2">+IF(N13="O","DG",IF(N13="P","","N/A"))</f>
        <v/>
      </c>
      <c r="N13" s="12" t="str">
        <f t="shared" ref="N13:N25" si="3">+IF(OR($T$5=T13,$T$5=U13,$T$5=V13,$T$5=W13,$T$5=X13,$T$5=Y13,$T$5=Z13,$T$5=AA13,$T$5=AB13,$T$5=AC13,$T$5=AD13,$T$5=AE13,$T$5=AF13,$T$5=AG13,$T$5=AH13,$T$5=AI13,$T$5=AJ13,$T$5=AK13,$T$5=AL13,$T$5=AM13,$T$5=AN13,$T$5=AO13,$T$5=AP13,$T$5=AQ13,$T$5=AR13,$T$5=AS13,$T$5=AT13,$T$5=AU13,$T$5=AV13,$T$5=AW13,$T$5=AX13,$T$5=AY13,$T$5=AZ13,$T$5=BA13,$T$5=BB13,$T$5=BC13,$T$5=BD13),"P","¡")</f>
        <v>P</v>
      </c>
      <c r="O13" s="10">
        <f t="shared" ref="O13:O25" si="4">P13</f>
        <v>0</v>
      </c>
      <c r="P13" s="112"/>
      <c r="Q13" s="113"/>
      <c r="R13" s="113"/>
      <c r="S13" s="114"/>
      <c r="T13" s="7">
        <v>1</v>
      </c>
      <c r="U13" s="7">
        <v>2</v>
      </c>
      <c r="V13" s="7">
        <v>3</v>
      </c>
      <c r="W13" s="7">
        <v>4</v>
      </c>
      <c r="X13" s="7">
        <v>5</v>
      </c>
      <c r="Y13" s="7">
        <v>6</v>
      </c>
      <c r="Z13" s="7">
        <v>7</v>
      </c>
      <c r="AA13" s="7">
        <v>8</v>
      </c>
      <c r="AB13" s="7">
        <v>9</v>
      </c>
      <c r="AC13" s="7">
        <v>10</v>
      </c>
      <c r="AD13" s="7">
        <v>11</v>
      </c>
      <c r="AE13" s="7">
        <v>12</v>
      </c>
      <c r="AG13" s="7">
        <v>14</v>
      </c>
      <c r="AH13" s="7">
        <v>15</v>
      </c>
      <c r="AI13" s="7">
        <v>16</v>
      </c>
      <c r="AJ13" s="7">
        <v>17</v>
      </c>
      <c r="AK13" s="7">
        <v>18</v>
      </c>
      <c r="AL13" s="7">
        <v>19</v>
      </c>
      <c r="AM13" s="7">
        <v>20</v>
      </c>
      <c r="AN13" s="7">
        <v>21</v>
      </c>
      <c r="AO13" s="7">
        <v>22</v>
      </c>
      <c r="AP13" s="7">
        <v>23</v>
      </c>
      <c r="AQ13" s="7">
        <v>24</v>
      </c>
      <c r="AR13" s="7">
        <v>25</v>
      </c>
      <c r="AS13" s="7">
        <v>26</v>
      </c>
      <c r="AT13" s="7">
        <v>27</v>
      </c>
      <c r="AU13" s="7">
        <v>28</v>
      </c>
      <c r="AV13" s="7">
        <v>29</v>
      </c>
      <c r="AW13" s="7">
        <v>30</v>
      </c>
      <c r="AX13" s="7">
        <v>31</v>
      </c>
      <c r="AY13" s="7">
        <v>32</v>
      </c>
      <c r="AZ13" s="7">
        <v>33</v>
      </c>
      <c r="BA13" s="7">
        <v>34</v>
      </c>
      <c r="BB13" s="7">
        <v>35</v>
      </c>
      <c r="BC13" s="7">
        <v>36</v>
      </c>
      <c r="BD13" s="7">
        <v>37</v>
      </c>
    </row>
    <row r="14" spans="1:56" ht="39.950000000000003" customHeight="1">
      <c r="A14" s="83" t="s">
        <v>36</v>
      </c>
      <c r="B14" s="116"/>
      <c r="C14" s="112" t="s">
        <v>37</v>
      </c>
      <c r="D14" s="113"/>
      <c r="E14" s="113"/>
      <c r="F14" s="113"/>
      <c r="G14" s="113"/>
      <c r="H14" s="114"/>
      <c r="I14" s="79" t="s">
        <v>35</v>
      </c>
      <c r="J14" s="79" t="s">
        <v>35</v>
      </c>
      <c r="K14" s="79" t="str">
        <f t="shared" si="0"/>
        <v>b</v>
      </c>
      <c r="L14" s="79" t="str">
        <f t="shared" si="1"/>
        <v>Número de identificación no coincide con registros de AERIS o esta duplicado con otro equipo del mismo tipo</v>
      </c>
      <c r="M14" s="9" t="str">
        <f t="shared" si="2"/>
        <v/>
      </c>
      <c r="N14" s="12" t="str">
        <f t="shared" si="3"/>
        <v>P</v>
      </c>
      <c r="O14" s="10">
        <f t="shared" si="4"/>
        <v>0</v>
      </c>
      <c r="P14" s="112"/>
      <c r="Q14" s="113"/>
      <c r="R14" s="113"/>
      <c r="S14" s="114"/>
      <c r="T14" s="7">
        <v>1</v>
      </c>
      <c r="U14" s="7">
        <v>2</v>
      </c>
      <c r="V14" s="7">
        <v>3</v>
      </c>
      <c r="W14" s="7">
        <v>4</v>
      </c>
      <c r="X14" s="7">
        <v>5</v>
      </c>
      <c r="Y14" s="7">
        <v>6</v>
      </c>
      <c r="Z14" s="7">
        <v>7</v>
      </c>
      <c r="AA14" s="7">
        <v>8</v>
      </c>
      <c r="AB14" s="7">
        <v>9</v>
      </c>
      <c r="AC14" s="7">
        <v>10</v>
      </c>
      <c r="AD14" s="7">
        <v>11</v>
      </c>
      <c r="AE14" s="7">
        <v>12</v>
      </c>
      <c r="AG14" s="7">
        <v>14</v>
      </c>
      <c r="AH14" s="7">
        <v>15</v>
      </c>
      <c r="AI14" s="7">
        <v>16</v>
      </c>
      <c r="AJ14" s="7">
        <v>17</v>
      </c>
      <c r="AK14" s="7">
        <v>18</v>
      </c>
      <c r="AL14" s="7">
        <v>19</v>
      </c>
      <c r="AM14" s="7">
        <v>20</v>
      </c>
      <c r="AN14" s="7">
        <v>21</v>
      </c>
      <c r="AO14" s="7">
        <v>22</v>
      </c>
      <c r="AP14" s="7">
        <v>23</v>
      </c>
      <c r="AQ14" s="7">
        <v>24</v>
      </c>
      <c r="AR14" s="7">
        <v>25</v>
      </c>
      <c r="AS14" s="7">
        <v>26</v>
      </c>
      <c r="AT14" s="7">
        <v>27</v>
      </c>
      <c r="AU14" s="7">
        <v>28</v>
      </c>
      <c r="AV14" s="7">
        <v>29</v>
      </c>
      <c r="AW14" s="7">
        <v>30</v>
      </c>
      <c r="AX14" s="7">
        <v>31</v>
      </c>
      <c r="AY14" s="7">
        <v>32</v>
      </c>
      <c r="AZ14" s="7">
        <v>33</v>
      </c>
      <c r="BA14" s="7">
        <v>34</v>
      </c>
      <c r="BB14" s="7">
        <v>35</v>
      </c>
      <c r="BC14" s="7">
        <v>36</v>
      </c>
      <c r="BD14" s="7">
        <v>37</v>
      </c>
    </row>
    <row r="15" spans="1:56" ht="39.950000000000003" customHeight="1">
      <c r="A15" s="83" t="s">
        <v>38</v>
      </c>
      <c r="B15" s="116"/>
      <c r="C15" s="112" t="s">
        <v>39</v>
      </c>
      <c r="D15" s="113"/>
      <c r="E15" s="113"/>
      <c r="F15" s="113"/>
      <c r="G15" s="113"/>
      <c r="H15" s="114"/>
      <c r="I15" s="79" t="s">
        <v>35</v>
      </c>
      <c r="J15" s="79" t="s">
        <v>35</v>
      </c>
      <c r="K15" s="79" t="str">
        <f t="shared" si="0"/>
        <v>c</v>
      </c>
      <c r="L15" s="79" t="str">
        <f t="shared" si="1"/>
        <v xml:space="preserve">Inexistencia de alguna de las señalización obligatorias como los logotipo de la compañía, bandera a cuadros o numero de identificación.  </v>
      </c>
      <c r="M15" s="9" t="str">
        <f t="shared" si="2"/>
        <v/>
      </c>
      <c r="N15" s="12" t="str">
        <f t="shared" si="3"/>
        <v>P</v>
      </c>
      <c r="O15" s="10">
        <f t="shared" si="4"/>
        <v>0</v>
      </c>
      <c r="P15" s="77"/>
      <c r="Q15" s="78"/>
      <c r="R15" s="78"/>
      <c r="S15" s="79"/>
      <c r="T15" s="7">
        <v>1</v>
      </c>
      <c r="U15" s="7">
        <v>2</v>
      </c>
      <c r="V15" s="7">
        <v>3</v>
      </c>
      <c r="W15" s="7">
        <v>4</v>
      </c>
      <c r="X15" s="7">
        <v>5</v>
      </c>
      <c r="Y15" s="7">
        <v>6</v>
      </c>
      <c r="Z15" s="7">
        <v>7</v>
      </c>
      <c r="AA15" s="7">
        <v>8</v>
      </c>
      <c r="AB15" s="7">
        <v>9</v>
      </c>
      <c r="AC15" s="7">
        <v>10</v>
      </c>
      <c r="AD15" s="7">
        <v>11</v>
      </c>
      <c r="AE15" s="7">
        <v>12</v>
      </c>
      <c r="AG15" s="7">
        <v>14</v>
      </c>
      <c r="AH15" s="7">
        <v>15</v>
      </c>
      <c r="AI15" s="7">
        <v>16</v>
      </c>
      <c r="AJ15" s="7">
        <v>17</v>
      </c>
      <c r="AK15" s="7">
        <v>18</v>
      </c>
      <c r="AL15" s="7">
        <v>19</v>
      </c>
      <c r="AM15" s="7">
        <v>20</v>
      </c>
      <c r="AN15" s="7">
        <v>21</v>
      </c>
      <c r="AO15" s="7">
        <v>22</v>
      </c>
      <c r="AP15" s="7">
        <v>23</v>
      </c>
      <c r="AQ15" s="7">
        <v>24</v>
      </c>
      <c r="AR15" s="7">
        <v>25</v>
      </c>
      <c r="AS15" s="7">
        <v>26</v>
      </c>
      <c r="AT15" s="7">
        <v>27</v>
      </c>
      <c r="AU15" s="7">
        <v>28</v>
      </c>
      <c r="AV15" s="7">
        <v>29</v>
      </c>
      <c r="AW15" s="7">
        <v>30</v>
      </c>
      <c r="AX15" s="7">
        <v>31</v>
      </c>
      <c r="AY15" s="7">
        <v>32</v>
      </c>
      <c r="AZ15" s="7">
        <v>33</v>
      </c>
      <c r="BA15" s="7">
        <v>34</v>
      </c>
      <c r="BB15" s="7">
        <v>35</v>
      </c>
      <c r="BC15" s="7">
        <v>36</v>
      </c>
      <c r="BD15" s="7">
        <v>37</v>
      </c>
    </row>
    <row r="16" spans="1:56" ht="39.950000000000003" customHeight="1">
      <c r="A16" s="83" t="s">
        <v>40</v>
      </c>
      <c r="B16" s="116"/>
      <c r="C16" s="112" t="s">
        <v>41</v>
      </c>
      <c r="D16" s="113"/>
      <c r="E16" s="113"/>
      <c r="F16" s="113"/>
      <c r="G16" s="113"/>
      <c r="H16" s="114"/>
      <c r="I16" s="79" t="s">
        <v>35</v>
      </c>
      <c r="J16" s="79" t="s">
        <v>35</v>
      </c>
      <c r="K16" s="79" t="str">
        <f t="shared" si="0"/>
        <v>d</v>
      </c>
      <c r="L16" s="79" t="str">
        <f t="shared" si="1"/>
        <v xml:space="preserve">Defectos del estado de alguno de los logotipos de la compañía, banderas a cuadros o números de identificación que afecta o impida su visibilidad     </v>
      </c>
      <c r="M16" s="9" t="str">
        <f t="shared" si="2"/>
        <v/>
      </c>
      <c r="N16" s="12" t="str">
        <f t="shared" si="3"/>
        <v>P</v>
      </c>
      <c r="O16" s="10">
        <f t="shared" si="4"/>
        <v>0</v>
      </c>
      <c r="P16" s="112"/>
      <c r="Q16" s="113"/>
      <c r="R16" s="113"/>
      <c r="S16" s="114"/>
      <c r="T16" s="7">
        <v>1</v>
      </c>
      <c r="U16" s="7">
        <v>2</v>
      </c>
      <c r="V16" s="7">
        <v>3</v>
      </c>
      <c r="W16" s="7">
        <v>4</v>
      </c>
      <c r="X16" s="7">
        <v>5</v>
      </c>
      <c r="Y16" s="7">
        <v>6</v>
      </c>
      <c r="Z16" s="7">
        <v>7</v>
      </c>
      <c r="AA16" s="7">
        <v>8</v>
      </c>
      <c r="AB16" s="7">
        <v>9</v>
      </c>
      <c r="AC16" s="7">
        <v>10</v>
      </c>
      <c r="AD16" s="7">
        <v>11</v>
      </c>
      <c r="AE16" s="7">
        <v>12</v>
      </c>
      <c r="AG16" s="7">
        <v>14</v>
      </c>
      <c r="AH16" s="7">
        <v>15</v>
      </c>
      <c r="AI16" s="7">
        <v>16</v>
      </c>
      <c r="AJ16" s="7">
        <v>17</v>
      </c>
      <c r="AK16" s="7">
        <v>18</v>
      </c>
      <c r="AL16" s="7">
        <v>19</v>
      </c>
      <c r="AM16" s="7">
        <v>20</v>
      </c>
      <c r="AN16" s="7">
        <v>21</v>
      </c>
      <c r="AO16" s="7">
        <v>22</v>
      </c>
      <c r="AP16" s="7">
        <v>23</v>
      </c>
      <c r="AQ16" s="7">
        <v>24</v>
      </c>
      <c r="AR16" s="7">
        <v>25</v>
      </c>
      <c r="AS16" s="7">
        <v>26</v>
      </c>
      <c r="AT16" s="7">
        <v>27</v>
      </c>
      <c r="AU16" s="7">
        <v>28</v>
      </c>
      <c r="AV16" s="7">
        <v>29</v>
      </c>
      <c r="AW16" s="7">
        <v>30</v>
      </c>
      <c r="AX16" s="7">
        <v>31</v>
      </c>
      <c r="AY16" s="7">
        <v>32</v>
      </c>
      <c r="AZ16" s="7">
        <v>33</v>
      </c>
      <c r="BA16" s="7">
        <v>34</v>
      </c>
      <c r="BB16" s="7">
        <v>35</v>
      </c>
      <c r="BC16" s="7">
        <v>36</v>
      </c>
      <c r="BD16" s="7">
        <v>37</v>
      </c>
    </row>
    <row r="17" spans="1:56" ht="39.950000000000003" customHeight="1">
      <c r="A17" s="83" t="s">
        <v>42</v>
      </c>
      <c r="B17" s="116"/>
      <c r="C17" s="112" t="s">
        <v>43</v>
      </c>
      <c r="D17" s="113"/>
      <c r="E17" s="113"/>
      <c r="F17" s="113"/>
      <c r="G17" s="113"/>
      <c r="H17" s="114"/>
      <c r="I17" s="79" t="s">
        <v>35</v>
      </c>
      <c r="J17" s="79" t="s">
        <v>35</v>
      </c>
      <c r="K17" s="79" t="str">
        <f t="shared" si="0"/>
        <v>e</v>
      </c>
      <c r="L17" s="79" t="str">
        <f t="shared" si="1"/>
        <v xml:space="preserve">Defectos del estado de alguno de los logotipos de la compañía, banderas a cuadros o números de identificación que no afecte o impida su visibilidad     </v>
      </c>
      <c r="M17" s="9" t="str">
        <f>+IF(N17="O","DL",IF(N17="P","","N/A"))</f>
        <v/>
      </c>
      <c r="N17" s="12" t="str">
        <f t="shared" si="3"/>
        <v>P</v>
      </c>
      <c r="O17" s="10">
        <f t="shared" si="4"/>
        <v>0</v>
      </c>
      <c r="P17" s="112"/>
      <c r="Q17" s="113"/>
      <c r="R17" s="113"/>
      <c r="S17" s="114"/>
      <c r="T17" s="7">
        <v>1</v>
      </c>
      <c r="U17" s="7">
        <v>2</v>
      </c>
      <c r="V17" s="7">
        <v>3</v>
      </c>
      <c r="W17" s="7">
        <v>4</v>
      </c>
      <c r="X17" s="7">
        <v>5</v>
      </c>
      <c r="Y17" s="7">
        <v>6</v>
      </c>
      <c r="Z17" s="7">
        <v>7</v>
      </c>
      <c r="AA17" s="7">
        <v>8</v>
      </c>
      <c r="AB17" s="7">
        <v>9</v>
      </c>
      <c r="AC17" s="7">
        <v>10</v>
      </c>
      <c r="AD17" s="7">
        <v>11</v>
      </c>
      <c r="AE17" s="7">
        <v>12</v>
      </c>
      <c r="AG17" s="7">
        <v>14</v>
      </c>
      <c r="AH17" s="7">
        <v>15</v>
      </c>
      <c r="AI17" s="7">
        <v>16</v>
      </c>
      <c r="AJ17" s="7">
        <v>17</v>
      </c>
      <c r="AK17" s="7">
        <v>18</v>
      </c>
      <c r="AL17" s="7">
        <v>19</v>
      </c>
      <c r="AM17" s="7">
        <v>20</v>
      </c>
      <c r="AN17" s="7">
        <v>21</v>
      </c>
      <c r="AO17" s="7">
        <v>22</v>
      </c>
      <c r="AP17" s="7">
        <v>23</v>
      </c>
      <c r="AQ17" s="7">
        <v>24</v>
      </c>
      <c r="AR17" s="7">
        <v>25</v>
      </c>
      <c r="AS17" s="7">
        <v>26</v>
      </c>
      <c r="AT17" s="7">
        <v>27</v>
      </c>
      <c r="AU17" s="7">
        <v>28</v>
      </c>
      <c r="AV17" s="7">
        <v>29</v>
      </c>
      <c r="AW17" s="7">
        <v>30</v>
      </c>
      <c r="AX17" s="7">
        <v>31</v>
      </c>
      <c r="AY17" s="7">
        <v>32</v>
      </c>
      <c r="AZ17" s="7">
        <v>33</v>
      </c>
      <c r="BA17" s="7">
        <v>34</v>
      </c>
      <c r="BB17" s="7">
        <v>35</v>
      </c>
      <c r="BC17" s="7">
        <v>36</v>
      </c>
      <c r="BD17" s="7">
        <v>37</v>
      </c>
    </row>
    <row r="18" spans="1:56" ht="39.950000000000003" customHeight="1">
      <c r="A18" s="83" t="s">
        <v>44</v>
      </c>
      <c r="B18" s="116"/>
      <c r="C18" s="112" t="s">
        <v>45</v>
      </c>
      <c r="D18" s="113"/>
      <c r="E18" s="113"/>
      <c r="F18" s="113"/>
      <c r="G18" s="113"/>
      <c r="H18" s="114"/>
      <c r="I18" s="79" t="s">
        <v>35</v>
      </c>
      <c r="J18" s="79" t="s">
        <v>35</v>
      </c>
      <c r="K18" s="79" t="str">
        <f t="shared" si="0"/>
        <v>f</v>
      </c>
      <c r="L18" s="79" t="str">
        <f t="shared" si="1"/>
        <v>Banderas a cuadros, logotipos o números de identificación con dimensiones diferentes a 30 x 30 cm</v>
      </c>
      <c r="M18" s="9" t="str">
        <f>+IF(N18="O","DG",IF(N18="P","","N/A"))</f>
        <v/>
      </c>
      <c r="N18" s="12" t="str">
        <f t="shared" si="3"/>
        <v>P</v>
      </c>
      <c r="O18" s="10">
        <f t="shared" si="4"/>
        <v>0</v>
      </c>
      <c r="P18" s="77"/>
      <c r="Q18" s="78"/>
      <c r="R18" s="78"/>
      <c r="S18" s="79"/>
      <c r="T18" s="7">
        <v>1</v>
      </c>
      <c r="U18" s="7">
        <v>2</v>
      </c>
      <c r="V18" s="7">
        <v>3</v>
      </c>
      <c r="W18" s="7">
        <v>4</v>
      </c>
      <c r="X18" s="7">
        <v>5</v>
      </c>
      <c r="Y18" s="7">
        <v>6</v>
      </c>
      <c r="Z18" s="7">
        <v>7</v>
      </c>
      <c r="AA18" s="7">
        <v>8</v>
      </c>
      <c r="AB18" s="7">
        <v>9</v>
      </c>
      <c r="AC18" s="7">
        <v>10</v>
      </c>
      <c r="AD18" s="7">
        <v>11</v>
      </c>
      <c r="AE18" s="7">
        <v>12</v>
      </c>
      <c r="AG18" s="7">
        <v>14</v>
      </c>
      <c r="AH18" s="7">
        <v>15</v>
      </c>
      <c r="AI18" s="7">
        <v>16</v>
      </c>
      <c r="AJ18" s="7">
        <v>17</v>
      </c>
      <c r="AK18" s="7">
        <v>18</v>
      </c>
      <c r="AL18" s="7">
        <v>19</v>
      </c>
      <c r="AM18" s="7">
        <v>20</v>
      </c>
      <c r="AN18" s="7">
        <v>21</v>
      </c>
      <c r="AO18" s="7">
        <v>22</v>
      </c>
      <c r="AP18" s="7">
        <v>23</v>
      </c>
      <c r="AQ18" s="7">
        <v>24</v>
      </c>
      <c r="AR18" s="7">
        <v>25</v>
      </c>
      <c r="AS18" s="7">
        <v>26</v>
      </c>
      <c r="AT18" s="7">
        <v>27</v>
      </c>
      <c r="AU18" s="7">
        <v>28</v>
      </c>
      <c r="AV18" s="7">
        <v>29</v>
      </c>
      <c r="AW18" s="7">
        <v>30</v>
      </c>
      <c r="AX18" s="7">
        <v>31</v>
      </c>
      <c r="AY18" s="7">
        <v>32</v>
      </c>
      <c r="AZ18" s="7">
        <v>33</v>
      </c>
      <c r="BA18" s="7">
        <v>34</v>
      </c>
      <c r="BB18" s="7">
        <v>35</v>
      </c>
      <c r="BC18" s="7">
        <v>36</v>
      </c>
      <c r="BD18" s="7">
        <v>37</v>
      </c>
    </row>
    <row r="19" spans="1:56" ht="39.950000000000003" customHeight="1">
      <c r="A19" s="83" t="s">
        <v>46</v>
      </c>
      <c r="B19" s="116"/>
      <c r="C19" s="112" t="s">
        <v>47</v>
      </c>
      <c r="D19" s="113"/>
      <c r="E19" s="113"/>
      <c r="F19" s="113"/>
      <c r="G19" s="113"/>
      <c r="H19" s="114"/>
      <c r="I19" s="79" t="s">
        <v>35</v>
      </c>
      <c r="J19" s="79" t="s">
        <v>35</v>
      </c>
      <c r="K19" s="79" t="str">
        <f t="shared" si="0"/>
        <v>g</v>
      </c>
      <c r="L19" s="79" t="str">
        <f t="shared" si="1"/>
        <v xml:space="preserve">Banderas a cuadros, logotipos o números de identificación con dimensiones inferior a 30 x 30 cm (cuando es el máximo tamaño que permite la estructura del equipo) </v>
      </c>
      <c r="M19" s="9" t="str">
        <f>+IF(N19="O","DL",IF(N19="P","","N/A"))</f>
        <v/>
      </c>
      <c r="N19" s="12" t="str">
        <f t="shared" si="3"/>
        <v>P</v>
      </c>
      <c r="O19" s="10">
        <f t="shared" si="4"/>
        <v>0</v>
      </c>
      <c r="P19" s="112"/>
      <c r="Q19" s="113"/>
      <c r="R19" s="113"/>
      <c r="S19" s="114"/>
      <c r="T19" s="7">
        <v>1</v>
      </c>
      <c r="U19" s="7">
        <v>2</v>
      </c>
      <c r="V19" s="7">
        <v>3</v>
      </c>
      <c r="W19" s="7">
        <v>4</v>
      </c>
      <c r="X19" s="7">
        <v>5</v>
      </c>
      <c r="Y19" s="7">
        <v>6</v>
      </c>
      <c r="Z19" s="7">
        <v>7</v>
      </c>
      <c r="AA19" s="7">
        <v>8</v>
      </c>
      <c r="AB19" s="7">
        <v>9</v>
      </c>
      <c r="AC19" s="7">
        <v>10</v>
      </c>
      <c r="AD19" s="7">
        <v>11</v>
      </c>
      <c r="AE19" s="7">
        <v>12</v>
      </c>
      <c r="AG19" s="7">
        <v>14</v>
      </c>
      <c r="AH19" s="7">
        <v>15</v>
      </c>
      <c r="AI19" s="7">
        <v>16</v>
      </c>
      <c r="AJ19" s="7">
        <v>17</v>
      </c>
      <c r="AK19" s="7">
        <v>18</v>
      </c>
      <c r="AL19" s="7">
        <v>19</v>
      </c>
      <c r="AM19" s="7">
        <v>20</v>
      </c>
      <c r="AN19" s="7">
        <v>21</v>
      </c>
      <c r="AO19" s="7">
        <v>22</v>
      </c>
      <c r="AP19" s="7">
        <v>23</v>
      </c>
      <c r="AQ19" s="7">
        <v>24</v>
      </c>
      <c r="AR19" s="7">
        <v>25</v>
      </c>
      <c r="AS19" s="7">
        <v>26</v>
      </c>
      <c r="AT19" s="7">
        <v>27</v>
      </c>
      <c r="AU19" s="7">
        <v>28</v>
      </c>
      <c r="AV19" s="7">
        <v>29</v>
      </c>
      <c r="AW19" s="7">
        <v>30</v>
      </c>
      <c r="AX19" s="7">
        <v>31</v>
      </c>
      <c r="AY19" s="7">
        <v>32</v>
      </c>
      <c r="AZ19" s="7">
        <v>33</v>
      </c>
      <c r="BA19" s="7">
        <v>34</v>
      </c>
      <c r="BB19" s="7">
        <v>35</v>
      </c>
      <c r="BC19" s="7">
        <v>36</v>
      </c>
      <c r="BD19" s="7">
        <v>37</v>
      </c>
    </row>
    <row r="20" spans="1:56" ht="39.950000000000003" customHeight="1">
      <c r="A20" s="83" t="s">
        <v>48</v>
      </c>
      <c r="B20" s="116"/>
      <c r="C20" s="112" t="s">
        <v>49</v>
      </c>
      <c r="D20" s="113"/>
      <c r="E20" s="113"/>
      <c r="F20" s="113"/>
      <c r="G20" s="113"/>
      <c r="H20" s="114"/>
      <c r="I20" s="79" t="s">
        <v>35</v>
      </c>
      <c r="J20" s="79" t="s">
        <v>35</v>
      </c>
      <c r="K20" s="79" t="str">
        <f t="shared" si="0"/>
        <v>h</v>
      </c>
      <c r="L20" s="79" t="str">
        <f t="shared" si="1"/>
        <v>Bandera de cuadros de color o diseño no reglamentario</v>
      </c>
      <c r="M20" s="9" t="str">
        <f t="shared" ref="M20:M22" si="5">+IF(N20="O","DG",IF(N20="P","","N/A"))</f>
        <v/>
      </c>
      <c r="N20" s="12" t="str">
        <f t="shared" si="3"/>
        <v>P</v>
      </c>
      <c r="O20" s="10">
        <f t="shared" si="4"/>
        <v>0</v>
      </c>
      <c r="P20" s="112"/>
      <c r="Q20" s="113"/>
      <c r="R20" s="113"/>
      <c r="S20" s="114"/>
      <c r="T20" s="7">
        <v>1</v>
      </c>
      <c r="U20" s="7">
        <v>2</v>
      </c>
      <c r="V20" s="7">
        <v>3</v>
      </c>
      <c r="W20" s="7">
        <v>4</v>
      </c>
      <c r="X20" s="7">
        <v>5</v>
      </c>
      <c r="Y20" s="7">
        <v>6</v>
      </c>
      <c r="Z20" s="7">
        <v>7</v>
      </c>
      <c r="AA20" s="7">
        <v>8</v>
      </c>
      <c r="AB20" s="7">
        <v>9</v>
      </c>
      <c r="AC20" s="7">
        <v>10</v>
      </c>
      <c r="AD20" s="7">
        <v>11</v>
      </c>
      <c r="AE20" s="7">
        <v>12</v>
      </c>
      <c r="AG20" s="7">
        <v>14</v>
      </c>
      <c r="AH20" s="7">
        <v>15</v>
      </c>
      <c r="AI20" s="7">
        <v>16</v>
      </c>
      <c r="AJ20" s="7">
        <v>17</v>
      </c>
      <c r="AK20" s="7">
        <v>18</v>
      </c>
      <c r="AL20" s="7">
        <v>19</v>
      </c>
      <c r="AM20" s="7">
        <v>20</v>
      </c>
      <c r="AN20" s="7">
        <v>21</v>
      </c>
      <c r="AO20" s="7">
        <v>22</v>
      </c>
      <c r="AP20" s="7">
        <v>23</v>
      </c>
      <c r="AQ20" s="7">
        <v>24</v>
      </c>
      <c r="AR20" s="7">
        <v>25</v>
      </c>
      <c r="AS20" s="7">
        <v>26</v>
      </c>
      <c r="AT20" s="7">
        <v>27</v>
      </c>
      <c r="AU20" s="7">
        <v>28</v>
      </c>
      <c r="AV20" s="7">
        <v>29</v>
      </c>
      <c r="AW20" s="7">
        <v>30</v>
      </c>
      <c r="AX20" s="7">
        <v>31</v>
      </c>
      <c r="AY20" s="7">
        <v>32</v>
      </c>
      <c r="AZ20" s="7">
        <v>33</v>
      </c>
      <c r="BA20" s="7">
        <v>34</v>
      </c>
      <c r="BB20" s="7">
        <v>35</v>
      </c>
      <c r="BC20" s="7">
        <v>36</v>
      </c>
      <c r="BD20" s="7">
        <v>37</v>
      </c>
    </row>
    <row r="21" spans="1:56" ht="39.950000000000003" customHeight="1">
      <c r="A21" s="83" t="s">
        <v>50</v>
      </c>
      <c r="B21" s="116"/>
      <c r="C21" s="112" t="s">
        <v>51</v>
      </c>
      <c r="D21" s="113"/>
      <c r="E21" s="113"/>
      <c r="F21" s="113"/>
      <c r="G21" s="113"/>
      <c r="H21" s="114"/>
      <c r="I21" s="79" t="s">
        <v>35</v>
      </c>
      <c r="J21" s="79" t="s">
        <v>35</v>
      </c>
      <c r="K21" s="79" t="str">
        <f t="shared" si="0"/>
        <v>i</v>
      </c>
      <c r="L21" s="79" t="str">
        <f t="shared" si="1"/>
        <v>Inexistencia o deterioro de cinta reflectiva o cantidad insuficiente para demarcar el tipo de equipo</v>
      </c>
      <c r="M21" s="9" t="str">
        <f t="shared" si="5"/>
        <v/>
      </c>
      <c r="N21" s="12" t="str">
        <f t="shared" si="3"/>
        <v>P</v>
      </c>
      <c r="O21" s="10">
        <f t="shared" si="4"/>
        <v>0</v>
      </c>
      <c r="P21" s="112"/>
      <c r="Q21" s="113"/>
      <c r="R21" s="113"/>
      <c r="S21" s="114"/>
      <c r="T21" s="7">
        <v>1</v>
      </c>
      <c r="U21" s="7">
        <v>2</v>
      </c>
      <c r="V21" s="7">
        <v>3</v>
      </c>
      <c r="W21" s="7">
        <v>4</v>
      </c>
      <c r="X21" s="7">
        <v>5</v>
      </c>
      <c r="Y21" s="7">
        <v>6</v>
      </c>
      <c r="Z21" s="7">
        <v>7</v>
      </c>
      <c r="AA21" s="7">
        <v>8</v>
      </c>
      <c r="AB21" s="7">
        <v>9</v>
      </c>
      <c r="AC21" s="7">
        <v>10</v>
      </c>
      <c r="AD21" s="7">
        <v>11</v>
      </c>
      <c r="AE21" s="7">
        <v>12</v>
      </c>
      <c r="AG21" s="7">
        <v>14</v>
      </c>
      <c r="AH21" s="7">
        <v>15</v>
      </c>
      <c r="AI21" s="7">
        <v>16</v>
      </c>
      <c r="AJ21" s="7">
        <v>17</v>
      </c>
      <c r="AK21" s="7">
        <v>18</v>
      </c>
      <c r="AL21" s="7">
        <v>19</v>
      </c>
      <c r="AM21" s="7">
        <v>20</v>
      </c>
      <c r="AN21" s="7">
        <v>21</v>
      </c>
      <c r="AO21" s="7">
        <v>22</v>
      </c>
      <c r="AP21" s="7">
        <v>23</v>
      </c>
      <c r="AQ21" s="7">
        <v>24</v>
      </c>
      <c r="AR21" s="7">
        <v>25</v>
      </c>
      <c r="AS21" s="7">
        <v>26</v>
      </c>
      <c r="AT21" s="7">
        <v>27</v>
      </c>
      <c r="AU21" s="7">
        <v>28</v>
      </c>
      <c r="AV21" s="7">
        <v>29</v>
      </c>
      <c r="AW21" s="7">
        <v>30</v>
      </c>
      <c r="AX21" s="7">
        <v>31</v>
      </c>
      <c r="AY21" s="7">
        <v>32</v>
      </c>
      <c r="AZ21" s="7">
        <v>33</v>
      </c>
      <c r="BA21" s="7">
        <v>34</v>
      </c>
      <c r="BB21" s="7">
        <v>35</v>
      </c>
      <c r="BC21" s="7">
        <v>36</v>
      </c>
      <c r="BD21" s="7">
        <v>37</v>
      </c>
    </row>
    <row r="22" spans="1:56" ht="39.950000000000003" customHeight="1">
      <c r="A22" s="83" t="s">
        <v>52</v>
      </c>
      <c r="B22" s="116"/>
      <c r="C22" s="112" t="s">
        <v>53</v>
      </c>
      <c r="D22" s="113"/>
      <c r="E22" s="113"/>
      <c r="F22" s="113"/>
      <c r="G22" s="113"/>
      <c r="H22" s="114"/>
      <c r="I22" s="79" t="s">
        <v>35</v>
      </c>
      <c r="J22" s="79" t="s">
        <v>35</v>
      </c>
      <c r="K22" s="79" t="str">
        <f t="shared" si="0"/>
        <v>j</v>
      </c>
      <c r="L22" s="79" t="str">
        <f t="shared" si="1"/>
        <v xml:space="preserve">Ilegibilidad o deterioro avanzado del estado del marchamo Aeris </v>
      </c>
      <c r="M22" s="9" t="str">
        <f t="shared" si="5"/>
        <v/>
      </c>
      <c r="N22" s="12" t="str">
        <f t="shared" si="3"/>
        <v>P</v>
      </c>
      <c r="O22" s="10">
        <f t="shared" si="4"/>
        <v>0</v>
      </c>
      <c r="P22" s="112"/>
      <c r="Q22" s="113"/>
      <c r="R22" s="113"/>
      <c r="S22" s="114"/>
      <c r="T22" s="7">
        <v>1</v>
      </c>
      <c r="U22" s="7">
        <v>2</v>
      </c>
      <c r="V22" s="7">
        <v>3</v>
      </c>
      <c r="W22" s="7">
        <v>4</v>
      </c>
      <c r="X22" s="7">
        <v>5</v>
      </c>
      <c r="Y22" s="7">
        <v>6</v>
      </c>
      <c r="Z22" s="7">
        <v>7</v>
      </c>
      <c r="AA22" s="7">
        <v>8</v>
      </c>
      <c r="AB22" s="7">
        <v>9</v>
      </c>
      <c r="AC22" s="7">
        <v>10</v>
      </c>
      <c r="AD22" s="7">
        <v>11</v>
      </c>
      <c r="AE22" s="7">
        <v>12</v>
      </c>
      <c r="AG22" s="7">
        <v>14</v>
      </c>
      <c r="AH22" s="7">
        <v>15</v>
      </c>
      <c r="AI22" s="7">
        <v>16</v>
      </c>
      <c r="AJ22" s="7">
        <v>17</v>
      </c>
      <c r="AK22" s="7">
        <v>18</v>
      </c>
      <c r="AL22" s="7">
        <v>19</v>
      </c>
      <c r="AM22" s="7">
        <v>20</v>
      </c>
      <c r="AN22" s="7">
        <v>21</v>
      </c>
      <c r="AO22" s="7">
        <v>22</v>
      </c>
      <c r="AP22" s="7">
        <v>23</v>
      </c>
      <c r="AQ22" s="7">
        <v>24</v>
      </c>
      <c r="AR22" s="7">
        <v>25</v>
      </c>
      <c r="AS22" s="7">
        <v>26</v>
      </c>
      <c r="AT22" s="7">
        <v>27</v>
      </c>
      <c r="AU22" s="7">
        <v>28</v>
      </c>
      <c r="AV22" s="7">
        <v>29</v>
      </c>
      <c r="AW22" s="7">
        <v>30</v>
      </c>
      <c r="AX22" s="7">
        <v>31</v>
      </c>
      <c r="AY22" s="7">
        <v>32</v>
      </c>
      <c r="AZ22" s="7">
        <v>33</v>
      </c>
      <c r="BA22" s="7">
        <v>34</v>
      </c>
      <c r="BB22" s="7">
        <v>35</v>
      </c>
      <c r="BC22" s="7">
        <v>36</v>
      </c>
      <c r="BD22" s="7">
        <v>37</v>
      </c>
    </row>
    <row r="23" spans="1:56" ht="39.950000000000003" customHeight="1">
      <c r="A23" s="83" t="s">
        <v>54</v>
      </c>
      <c r="B23" s="116"/>
      <c r="C23" s="112" t="s">
        <v>55</v>
      </c>
      <c r="D23" s="113"/>
      <c r="E23" s="113"/>
      <c r="F23" s="113"/>
      <c r="G23" s="113"/>
      <c r="H23" s="114"/>
      <c r="I23" s="79" t="s">
        <v>35</v>
      </c>
      <c r="J23" s="79" t="s">
        <v>35</v>
      </c>
      <c r="K23" s="79" t="str">
        <f t="shared" si="0"/>
        <v>k</v>
      </c>
      <c r="L23" s="79" t="str">
        <f t="shared" si="1"/>
        <v xml:space="preserve">Defectos leves de estado en el marchamo Aeris     </v>
      </c>
      <c r="M23" s="9" t="str">
        <f>+IF(N23="O","DL",IF(N23="P","","N/A"))</f>
        <v/>
      </c>
      <c r="N23" s="12" t="str">
        <f t="shared" si="3"/>
        <v>P</v>
      </c>
      <c r="O23" s="10">
        <f t="shared" si="4"/>
        <v>0</v>
      </c>
      <c r="P23" s="112"/>
      <c r="Q23" s="113"/>
      <c r="R23" s="113"/>
      <c r="S23" s="114"/>
      <c r="T23" s="7">
        <v>1</v>
      </c>
      <c r="U23" s="7">
        <v>2</v>
      </c>
      <c r="V23" s="7">
        <v>3</v>
      </c>
      <c r="W23" s="7">
        <v>4</v>
      </c>
      <c r="X23" s="7">
        <v>5</v>
      </c>
      <c r="Y23" s="7">
        <v>6</v>
      </c>
      <c r="Z23" s="7">
        <v>7</v>
      </c>
      <c r="AA23" s="7">
        <v>8</v>
      </c>
      <c r="AB23" s="7">
        <v>9</v>
      </c>
      <c r="AC23" s="7">
        <v>10</v>
      </c>
      <c r="AD23" s="7">
        <v>11</v>
      </c>
      <c r="AE23" s="7">
        <v>12</v>
      </c>
      <c r="AG23" s="7">
        <v>14</v>
      </c>
      <c r="AH23" s="7">
        <v>15</v>
      </c>
      <c r="AI23" s="7">
        <v>16</v>
      </c>
      <c r="AJ23" s="7">
        <v>17</v>
      </c>
      <c r="AK23" s="7">
        <v>18</v>
      </c>
      <c r="AL23" s="7">
        <v>19</v>
      </c>
      <c r="AM23" s="7">
        <v>20</v>
      </c>
      <c r="AN23" s="7">
        <v>21</v>
      </c>
      <c r="AO23" s="7">
        <v>22</v>
      </c>
      <c r="AP23" s="7">
        <v>23</v>
      </c>
      <c r="AQ23" s="7">
        <v>24</v>
      </c>
      <c r="AR23" s="7">
        <v>25</v>
      </c>
      <c r="AS23" s="7">
        <v>26</v>
      </c>
      <c r="AT23" s="7">
        <v>27</v>
      </c>
      <c r="AU23" s="7">
        <v>28</v>
      </c>
      <c r="AV23" s="7">
        <v>29</v>
      </c>
      <c r="AW23" s="7">
        <v>30</v>
      </c>
      <c r="AX23" s="7">
        <v>31</v>
      </c>
      <c r="AY23" s="7">
        <v>32</v>
      </c>
      <c r="AZ23" s="7">
        <v>33</v>
      </c>
      <c r="BA23" s="7">
        <v>34</v>
      </c>
      <c r="BB23" s="7">
        <v>35</v>
      </c>
      <c r="BC23" s="7">
        <v>36</v>
      </c>
      <c r="BD23" s="7">
        <v>37</v>
      </c>
    </row>
    <row r="24" spans="1:56" ht="39.950000000000003" customHeight="1">
      <c r="A24" s="83" t="s">
        <v>56</v>
      </c>
      <c r="B24" s="116"/>
      <c r="C24" s="112" t="s">
        <v>57</v>
      </c>
      <c r="D24" s="113"/>
      <c r="E24" s="113"/>
      <c r="F24" s="113"/>
      <c r="G24" s="113"/>
      <c r="H24" s="114"/>
      <c r="I24" s="79" t="s">
        <v>35</v>
      </c>
      <c r="J24" s="79" t="s">
        <v>35</v>
      </c>
      <c r="K24" s="79" t="str">
        <f t="shared" si="0"/>
        <v>l</v>
      </c>
      <c r="L24" s="79" t="str">
        <f t="shared" si="1"/>
        <v>Ubicación de la pegatina Derecho de circulación, Revisión Técnica Vehicular o Matricula no permite su visibilidad o no esta colocado dentro de la cabina de conducción</v>
      </c>
      <c r="M24" s="9" t="str">
        <f>+IF(N25="O","DG",IF(N25="P","","N/A"))</f>
        <v>N/A</v>
      </c>
      <c r="N24" s="12" t="str">
        <f t="shared" si="3"/>
        <v>¡</v>
      </c>
      <c r="O24" s="10">
        <f t="shared" si="4"/>
        <v>0</v>
      </c>
      <c r="P24" s="112"/>
      <c r="Q24" s="113"/>
      <c r="R24" s="113"/>
      <c r="S24" s="114"/>
      <c r="W24" s="7">
        <v>4</v>
      </c>
      <c r="AB24" s="7">
        <v>9</v>
      </c>
      <c r="AD24" s="7">
        <v>11</v>
      </c>
      <c r="AI24" s="7">
        <v>16</v>
      </c>
      <c r="AJ24" s="7">
        <v>17</v>
      </c>
      <c r="AQ24" s="7">
        <v>24</v>
      </c>
      <c r="AS24" s="7">
        <v>26</v>
      </c>
      <c r="AZ24" s="7">
        <v>33</v>
      </c>
    </row>
    <row r="25" spans="1:56" ht="39.950000000000003" customHeight="1">
      <c r="A25" s="83" t="s">
        <v>58</v>
      </c>
      <c r="B25" s="116"/>
      <c r="C25" s="112" t="s">
        <v>59</v>
      </c>
      <c r="D25" s="113"/>
      <c r="E25" s="113"/>
      <c r="F25" s="113"/>
      <c r="G25" s="113"/>
      <c r="H25" s="114"/>
      <c r="I25" s="79" t="s">
        <v>35</v>
      </c>
      <c r="J25" s="79" t="s">
        <v>35</v>
      </c>
      <c r="K25" s="79" t="str">
        <f t="shared" si="0"/>
        <v>m</v>
      </c>
      <c r="L25" s="79" t="str">
        <f t="shared" si="1"/>
        <v>Pegatina Derecho de circulación, Revisión Técnica Vehicular o Matrícula vencida o inexistente (vehículos con placas que le permiten circular en vías públicas)</v>
      </c>
      <c r="M25" s="9" t="str">
        <f>+IF(N25="O","DG",IF(N25="P","","N/A"))</f>
        <v>N/A</v>
      </c>
      <c r="N25" s="12" t="str">
        <f t="shared" si="3"/>
        <v>¡</v>
      </c>
      <c r="O25" s="10">
        <f t="shared" si="4"/>
        <v>0</v>
      </c>
      <c r="P25" s="112"/>
      <c r="Q25" s="113"/>
      <c r="R25" s="113"/>
      <c r="S25" s="114"/>
      <c r="W25" s="7">
        <v>4</v>
      </c>
      <c r="AB25" s="7">
        <v>9</v>
      </c>
      <c r="AD25" s="7">
        <v>11</v>
      </c>
      <c r="AI25" s="7">
        <v>16</v>
      </c>
      <c r="AJ25" s="7">
        <v>17</v>
      </c>
      <c r="AQ25" s="7">
        <v>24</v>
      </c>
      <c r="AS25" s="7">
        <v>26</v>
      </c>
      <c r="AZ25" s="7">
        <v>33</v>
      </c>
    </row>
    <row r="26" spans="1:56" ht="25.15" customHeight="1">
      <c r="A26" s="83">
        <v>2</v>
      </c>
      <c r="B26" s="109" t="s">
        <v>60</v>
      </c>
      <c r="C26" s="110"/>
      <c r="D26" s="110"/>
      <c r="E26" s="110"/>
      <c r="F26" s="110"/>
      <c r="G26" s="110"/>
      <c r="H26" s="110"/>
      <c r="I26" s="110"/>
      <c r="J26" s="110"/>
      <c r="K26" s="110"/>
      <c r="L26" s="110"/>
      <c r="M26" s="110"/>
      <c r="N26" s="110"/>
      <c r="O26" s="110"/>
      <c r="P26" s="110"/>
      <c r="Q26" s="110"/>
      <c r="R26" s="110"/>
      <c r="S26" s="111"/>
    </row>
    <row r="27" spans="1:56" ht="25.15" customHeight="1">
      <c r="A27" s="83">
        <v>2.1</v>
      </c>
      <c r="B27" s="109" t="s">
        <v>61</v>
      </c>
      <c r="C27" s="110"/>
      <c r="D27" s="110"/>
      <c r="E27" s="110"/>
      <c r="F27" s="110"/>
      <c r="G27" s="110"/>
      <c r="H27" s="110"/>
      <c r="I27" s="110"/>
      <c r="J27" s="110"/>
      <c r="K27" s="110"/>
      <c r="L27" s="110"/>
      <c r="M27" s="110"/>
      <c r="N27" s="110"/>
      <c r="O27" s="110"/>
      <c r="P27" s="110"/>
      <c r="Q27" s="110"/>
      <c r="R27" s="110"/>
      <c r="S27" s="111"/>
    </row>
    <row r="28" spans="1:56" ht="25.15" customHeight="1">
      <c r="A28" s="83"/>
      <c r="B28" s="115" t="s">
        <v>25</v>
      </c>
      <c r="C28" s="109" t="s">
        <v>26</v>
      </c>
      <c r="D28" s="110"/>
      <c r="E28" s="110"/>
      <c r="F28" s="110"/>
      <c r="G28" s="110"/>
      <c r="H28" s="111"/>
      <c r="I28" s="76" t="s">
        <v>27</v>
      </c>
      <c r="J28" s="76" t="s">
        <v>28</v>
      </c>
      <c r="K28" s="76" t="s">
        <v>29</v>
      </c>
      <c r="L28" s="76" t="s">
        <v>26</v>
      </c>
      <c r="M28" s="83" t="s">
        <v>30</v>
      </c>
      <c r="N28" s="83" t="s">
        <v>31</v>
      </c>
      <c r="O28" s="74" t="s">
        <v>32</v>
      </c>
      <c r="P28" s="109" t="s">
        <v>32</v>
      </c>
      <c r="Q28" s="110"/>
      <c r="R28" s="110"/>
      <c r="S28" s="111"/>
    </row>
    <row r="29" spans="1:56" ht="39.950000000000003" customHeight="1">
      <c r="A29" s="83" t="s">
        <v>33</v>
      </c>
      <c r="B29" s="116"/>
      <c r="C29" s="112" t="s">
        <v>62</v>
      </c>
      <c r="D29" s="113"/>
      <c r="E29" s="113"/>
      <c r="F29" s="113"/>
      <c r="G29" s="113"/>
      <c r="H29" s="114"/>
      <c r="I29" s="79" t="s">
        <v>63</v>
      </c>
      <c r="J29" s="79" t="s">
        <v>64</v>
      </c>
      <c r="K29" s="79" t="str">
        <f>+A29</f>
        <v>a</v>
      </c>
      <c r="L29" s="79" t="str">
        <f>+C29</f>
        <v>Defectos de estado en la carrocería, estructura, timón o chasis que no afecten la seguridad</v>
      </c>
      <c r="M29" s="9" t="str">
        <f>+IF(N29="O","DL",IF(N29="P","","N/A"))</f>
        <v/>
      </c>
      <c r="N29" s="12" t="str">
        <f t="shared" ref="N29:N48" si="6">+IF(OR($T$5=T29,$T$5=U29,$T$5=V29,$T$5=W29,$T$5=X29,$T$5=Y29,$T$5=Z29,$T$5=AA29,$T$5=AB29,$T$5=AC29,$T$5=AD29,$T$5=AE29,$T$5=AF29,$T$5=AG29,$T$5=AH29,$T$5=AI29,$T$5=AJ29,$T$5=AK29,$T$5=AL29,$T$5=AM29,$T$5=AN29,$T$5=AO29,$T$5=AP29,$T$5=AQ29,$T$5=AR29,$T$5=AS29,$T$5=AT29,$T$5=AU29,$T$5=AV29,$T$5=AW29,$T$5=AX29,$T$5=AY29,$T$5=AZ29,$T$5=BA29,$T$5=BB29,$T$5=BC29,$T$5=BD29),"P","¡")</f>
        <v>P</v>
      </c>
      <c r="O29" s="10">
        <f t="shared" ref="O29:O46" si="7">P29</f>
        <v>0</v>
      </c>
      <c r="P29" s="112"/>
      <c r="Q29" s="113"/>
      <c r="R29" s="113"/>
      <c r="S29" s="114"/>
      <c r="T29" s="7">
        <v>1</v>
      </c>
      <c r="U29" s="7">
        <v>2</v>
      </c>
      <c r="V29" s="7">
        <v>3</v>
      </c>
      <c r="W29" s="7">
        <v>4</v>
      </c>
      <c r="X29" s="7">
        <v>5</v>
      </c>
      <c r="Y29" s="7">
        <v>6</v>
      </c>
      <c r="Z29" s="7">
        <v>7</v>
      </c>
      <c r="AA29" s="7">
        <v>8</v>
      </c>
      <c r="AB29" s="7">
        <v>9</v>
      </c>
      <c r="AC29" s="7">
        <v>10</v>
      </c>
      <c r="AD29" s="7">
        <v>11</v>
      </c>
      <c r="AE29" s="7">
        <v>12</v>
      </c>
      <c r="AG29" s="7">
        <v>14</v>
      </c>
      <c r="AH29" s="7">
        <v>15</v>
      </c>
      <c r="AI29" s="7">
        <v>16</v>
      </c>
      <c r="AJ29" s="7">
        <v>17</v>
      </c>
      <c r="AK29" s="7">
        <v>18</v>
      </c>
      <c r="AL29" s="7">
        <v>19</v>
      </c>
      <c r="AM29" s="7">
        <v>20</v>
      </c>
      <c r="AN29" s="7">
        <v>21</v>
      </c>
      <c r="AO29" s="7">
        <v>22</v>
      </c>
      <c r="AP29" s="7">
        <v>23</v>
      </c>
      <c r="AQ29" s="7">
        <v>24</v>
      </c>
      <c r="AR29" s="7">
        <v>25</v>
      </c>
      <c r="AS29" s="7">
        <v>26</v>
      </c>
      <c r="AT29" s="7">
        <v>27</v>
      </c>
      <c r="AU29" s="7">
        <v>28</v>
      </c>
      <c r="AV29" s="7">
        <v>29</v>
      </c>
      <c r="AW29" s="7">
        <v>30</v>
      </c>
      <c r="AX29" s="7">
        <v>31</v>
      </c>
      <c r="AY29" s="7">
        <v>32</v>
      </c>
      <c r="AZ29" s="7">
        <v>33</v>
      </c>
      <c r="BA29" s="7">
        <v>34</v>
      </c>
      <c r="BB29" s="7">
        <v>35</v>
      </c>
      <c r="BC29" s="7">
        <v>36</v>
      </c>
      <c r="BD29" s="7">
        <v>37</v>
      </c>
    </row>
    <row r="30" spans="1:56" ht="39.950000000000003" customHeight="1">
      <c r="A30" s="83" t="s">
        <v>36</v>
      </c>
      <c r="B30" s="116"/>
      <c r="C30" s="112" t="s">
        <v>65</v>
      </c>
      <c r="D30" s="113"/>
      <c r="E30" s="113"/>
      <c r="F30" s="113"/>
      <c r="G30" s="113"/>
      <c r="H30" s="114"/>
      <c r="I30" s="79" t="s">
        <v>63</v>
      </c>
      <c r="J30" s="79" t="s">
        <v>64</v>
      </c>
      <c r="K30" s="79" t="str">
        <f t="shared" ref="K30:K48" si="8">+A30</f>
        <v>b</v>
      </c>
      <c r="L30" s="79" t="str">
        <f t="shared" ref="L30:L48" si="9">+C30</f>
        <v>Defectos de estado en la carrocería, estructura, timón o chasis que entrañen peligro</v>
      </c>
      <c r="M30" s="9" t="str">
        <f t="shared" ref="M30:M37" si="10">+IF(N30="O","DG",IF(N30="P","","N/A"))</f>
        <v/>
      </c>
      <c r="N30" s="12" t="str">
        <f t="shared" si="6"/>
        <v>P</v>
      </c>
      <c r="O30" s="10">
        <f t="shared" si="7"/>
        <v>0</v>
      </c>
      <c r="P30" s="112"/>
      <c r="Q30" s="113"/>
      <c r="R30" s="113"/>
      <c r="S30" s="114"/>
      <c r="T30" s="7">
        <v>1</v>
      </c>
      <c r="U30" s="7">
        <v>2</v>
      </c>
      <c r="V30" s="7">
        <v>3</v>
      </c>
      <c r="W30" s="7">
        <v>4</v>
      </c>
      <c r="X30" s="7">
        <v>5</v>
      </c>
      <c r="Y30" s="7">
        <v>6</v>
      </c>
      <c r="Z30" s="7">
        <v>7</v>
      </c>
      <c r="AA30" s="7">
        <v>8</v>
      </c>
      <c r="AB30" s="7">
        <v>9</v>
      </c>
      <c r="AC30" s="7">
        <v>10</v>
      </c>
      <c r="AD30" s="7">
        <v>11</v>
      </c>
      <c r="AE30" s="7">
        <v>12</v>
      </c>
      <c r="AG30" s="7">
        <v>14</v>
      </c>
      <c r="AH30" s="7">
        <v>15</v>
      </c>
      <c r="AI30" s="7">
        <v>16</v>
      </c>
      <c r="AJ30" s="7">
        <v>17</v>
      </c>
      <c r="AK30" s="7">
        <v>18</v>
      </c>
      <c r="AL30" s="7">
        <v>19</v>
      </c>
      <c r="AM30" s="7">
        <v>20</v>
      </c>
      <c r="AN30" s="7">
        <v>21</v>
      </c>
      <c r="AO30" s="7">
        <v>22</v>
      </c>
      <c r="AP30" s="7">
        <v>23</v>
      </c>
      <c r="AQ30" s="7">
        <v>24</v>
      </c>
      <c r="AR30" s="7">
        <v>25</v>
      </c>
      <c r="AS30" s="7">
        <v>26</v>
      </c>
      <c r="AT30" s="7">
        <v>27</v>
      </c>
      <c r="AU30" s="7">
        <v>28</v>
      </c>
      <c r="AV30" s="7">
        <v>29</v>
      </c>
      <c r="AW30" s="7">
        <v>30</v>
      </c>
      <c r="AX30" s="7">
        <v>31</v>
      </c>
      <c r="AY30" s="7">
        <v>32</v>
      </c>
      <c r="AZ30" s="7">
        <v>33</v>
      </c>
      <c r="BA30" s="7">
        <v>34</v>
      </c>
      <c r="BB30" s="7">
        <v>35</v>
      </c>
      <c r="BC30" s="7">
        <v>36</v>
      </c>
      <c r="BD30" s="7">
        <v>37</v>
      </c>
    </row>
    <row r="31" spans="1:56" ht="39.950000000000003" customHeight="1">
      <c r="A31" s="83" t="s">
        <v>38</v>
      </c>
      <c r="B31" s="116"/>
      <c r="C31" s="112" t="s">
        <v>66</v>
      </c>
      <c r="D31" s="113"/>
      <c r="E31" s="113"/>
      <c r="F31" s="113"/>
      <c r="G31" s="113"/>
      <c r="H31" s="114"/>
      <c r="I31" s="79" t="s">
        <v>63</v>
      </c>
      <c r="J31" s="79" t="s">
        <v>64</v>
      </c>
      <c r="K31" s="79" t="str">
        <f t="shared" si="8"/>
        <v>c</v>
      </c>
      <c r="L31" s="79" t="str">
        <f t="shared" si="9"/>
        <v>Defectos de estado en los sujeciones de la carrocería, cajón o estructura general al chasis o base de la estructura</v>
      </c>
      <c r="M31" s="9" t="str">
        <f t="shared" si="10"/>
        <v/>
      </c>
      <c r="N31" s="12" t="str">
        <f t="shared" si="6"/>
        <v>P</v>
      </c>
      <c r="O31" s="10">
        <f t="shared" si="7"/>
        <v>0</v>
      </c>
      <c r="P31" s="112"/>
      <c r="Q31" s="113"/>
      <c r="R31" s="113"/>
      <c r="S31" s="114"/>
      <c r="T31" s="7">
        <v>1</v>
      </c>
      <c r="U31" s="7">
        <v>2</v>
      </c>
      <c r="V31" s="7">
        <v>3</v>
      </c>
      <c r="W31" s="7">
        <v>4</v>
      </c>
      <c r="X31" s="7">
        <v>5</v>
      </c>
      <c r="Y31" s="7">
        <v>6</v>
      </c>
      <c r="Z31" s="7">
        <v>7</v>
      </c>
      <c r="AA31" s="7">
        <v>8</v>
      </c>
      <c r="AB31" s="7">
        <v>9</v>
      </c>
      <c r="AC31" s="7">
        <v>10</v>
      </c>
      <c r="AD31" s="7">
        <v>11</v>
      </c>
      <c r="AE31" s="7">
        <v>12</v>
      </c>
      <c r="AG31" s="7">
        <v>14</v>
      </c>
      <c r="AH31" s="7">
        <v>15</v>
      </c>
      <c r="AI31" s="7">
        <v>16</v>
      </c>
      <c r="AJ31" s="7">
        <v>17</v>
      </c>
      <c r="AK31" s="7">
        <v>18</v>
      </c>
      <c r="AL31" s="7">
        <v>19</v>
      </c>
      <c r="AM31" s="7">
        <v>20</v>
      </c>
      <c r="AN31" s="7">
        <v>21</v>
      </c>
      <c r="AO31" s="7">
        <v>22</v>
      </c>
      <c r="AP31" s="7">
        <v>23</v>
      </c>
      <c r="AQ31" s="7">
        <v>24</v>
      </c>
      <c r="AR31" s="7">
        <v>25</v>
      </c>
      <c r="AS31" s="7">
        <v>26</v>
      </c>
      <c r="AT31" s="7">
        <v>27</v>
      </c>
      <c r="AU31" s="7">
        <v>28</v>
      </c>
      <c r="AV31" s="7">
        <v>29</v>
      </c>
      <c r="AW31" s="7">
        <v>30</v>
      </c>
      <c r="AX31" s="7">
        <v>31</v>
      </c>
      <c r="AY31" s="7">
        <v>32</v>
      </c>
      <c r="AZ31" s="7">
        <v>33</v>
      </c>
      <c r="BA31" s="7">
        <v>34</v>
      </c>
      <c r="BB31" s="7">
        <v>35</v>
      </c>
      <c r="BC31" s="7">
        <v>36</v>
      </c>
      <c r="BD31" s="7">
        <v>37</v>
      </c>
    </row>
    <row r="32" spans="1:56" ht="39.950000000000003" customHeight="1">
      <c r="A32" s="83" t="s">
        <v>40</v>
      </c>
      <c r="B32" s="116"/>
      <c r="C32" s="112" t="s">
        <v>67</v>
      </c>
      <c r="D32" s="113"/>
      <c r="E32" s="113"/>
      <c r="F32" s="113"/>
      <c r="G32" s="113"/>
      <c r="H32" s="114"/>
      <c r="I32" s="79" t="s">
        <v>63</v>
      </c>
      <c r="J32" s="79" t="s">
        <v>64</v>
      </c>
      <c r="K32" s="79" t="str">
        <f t="shared" si="8"/>
        <v>d</v>
      </c>
      <c r="L32" s="79" t="str">
        <f t="shared" si="9"/>
        <v>Presencia de corrosión avanzada o estado deteriorado avanzado de la pintura de la carrocería o estructura en general</v>
      </c>
      <c r="M32" s="9" t="str">
        <f t="shared" si="10"/>
        <v/>
      </c>
      <c r="N32" s="12" t="str">
        <f t="shared" si="6"/>
        <v>P</v>
      </c>
      <c r="O32" s="10">
        <f t="shared" si="7"/>
        <v>0</v>
      </c>
      <c r="P32" s="112"/>
      <c r="Q32" s="113"/>
      <c r="R32" s="113"/>
      <c r="S32" s="114"/>
      <c r="T32" s="7">
        <v>1</v>
      </c>
      <c r="U32" s="7">
        <v>2</v>
      </c>
      <c r="V32" s="7">
        <v>3</v>
      </c>
      <c r="W32" s="7">
        <v>4</v>
      </c>
      <c r="X32" s="7">
        <v>5</v>
      </c>
      <c r="Y32" s="7">
        <v>6</v>
      </c>
      <c r="Z32" s="7">
        <v>7</v>
      </c>
      <c r="AA32" s="7">
        <v>8</v>
      </c>
      <c r="AB32" s="7">
        <v>9</v>
      </c>
      <c r="AC32" s="7">
        <v>10</v>
      </c>
      <c r="AD32" s="7">
        <v>11</v>
      </c>
      <c r="AE32" s="7">
        <v>12</v>
      </c>
      <c r="AG32" s="7">
        <v>14</v>
      </c>
      <c r="AH32" s="7">
        <v>15</v>
      </c>
      <c r="AI32" s="7">
        <v>16</v>
      </c>
      <c r="AJ32" s="7">
        <v>17</v>
      </c>
      <c r="AK32" s="7">
        <v>18</v>
      </c>
      <c r="AL32" s="7">
        <v>19</v>
      </c>
      <c r="AM32" s="7">
        <v>20</v>
      </c>
      <c r="AN32" s="7">
        <v>21</v>
      </c>
      <c r="AO32" s="7">
        <v>22</v>
      </c>
      <c r="AP32" s="7">
        <v>23</v>
      </c>
      <c r="AQ32" s="7">
        <v>24</v>
      </c>
      <c r="AR32" s="7">
        <v>25</v>
      </c>
      <c r="AS32" s="7">
        <v>26</v>
      </c>
      <c r="AT32" s="7">
        <v>27</v>
      </c>
      <c r="AU32" s="7">
        <v>28</v>
      </c>
      <c r="AV32" s="7">
        <v>29</v>
      </c>
      <c r="AW32" s="7">
        <v>30</v>
      </c>
      <c r="AX32" s="7">
        <v>31</v>
      </c>
      <c r="AY32" s="7">
        <v>32</v>
      </c>
      <c r="AZ32" s="7">
        <v>33</v>
      </c>
      <c r="BA32" s="7">
        <v>34</v>
      </c>
      <c r="BB32" s="7">
        <v>35</v>
      </c>
      <c r="BC32" s="7">
        <v>36</v>
      </c>
      <c r="BD32" s="7">
        <v>37</v>
      </c>
    </row>
    <row r="33" spans="1:56" ht="39.950000000000003" customHeight="1">
      <c r="A33" s="83" t="s">
        <v>42</v>
      </c>
      <c r="B33" s="116"/>
      <c r="C33" s="112" t="s">
        <v>68</v>
      </c>
      <c r="D33" s="113"/>
      <c r="E33" s="113"/>
      <c r="F33" s="113"/>
      <c r="G33" s="113"/>
      <c r="H33" s="114"/>
      <c r="I33" s="79" t="s">
        <v>63</v>
      </c>
      <c r="J33" s="79" t="s">
        <v>64</v>
      </c>
      <c r="K33" s="79" t="str">
        <f t="shared" si="8"/>
        <v>e</v>
      </c>
      <c r="L33" s="79" t="str">
        <f t="shared" si="9"/>
        <v>Presencia de óxido o estado deteriorado leve de la pintura de la carrocería o estructura en general</v>
      </c>
      <c r="M33" s="9" t="str">
        <f>+IF(N33="O","DL",IF(N33="P","","N/A"))</f>
        <v/>
      </c>
      <c r="N33" s="12" t="str">
        <f t="shared" si="6"/>
        <v>P</v>
      </c>
      <c r="O33" s="10">
        <f t="shared" si="7"/>
        <v>0</v>
      </c>
      <c r="P33" s="112"/>
      <c r="Q33" s="113"/>
      <c r="R33" s="113"/>
      <c r="S33" s="114"/>
      <c r="T33" s="7">
        <v>1</v>
      </c>
      <c r="U33" s="7">
        <v>2</v>
      </c>
      <c r="V33" s="7">
        <v>3</v>
      </c>
      <c r="W33" s="7">
        <v>4</v>
      </c>
      <c r="X33" s="7">
        <v>5</v>
      </c>
      <c r="Y33" s="7">
        <v>6</v>
      </c>
      <c r="Z33" s="7">
        <v>7</v>
      </c>
      <c r="AA33" s="7">
        <v>8</v>
      </c>
      <c r="AB33" s="7">
        <v>9</v>
      </c>
      <c r="AC33" s="7">
        <v>10</v>
      </c>
      <c r="AD33" s="7">
        <v>11</v>
      </c>
      <c r="AE33" s="7">
        <v>12</v>
      </c>
      <c r="AG33" s="7">
        <v>14</v>
      </c>
      <c r="AH33" s="7">
        <v>15</v>
      </c>
      <c r="AI33" s="7">
        <v>16</v>
      </c>
      <c r="AJ33" s="7">
        <v>17</v>
      </c>
      <c r="AK33" s="7">
        <v>18</v>
      </c>
      <c r="AL33" s="7">
        <v>19</v>
      </c>
      <c r="AM33" s="7">
        <v>20</v>
      </c>
      <c r="AN33" s="7">
        <v>21</v>
      </c>
      <c r="AO33" s="7">
        <v>22</v>
      </c>
      <c r="AP33" s="7">
        <v>23</v>
      </c>
      <c r="AQ33" s="7">
        <v>24</v>
      </c>
      <c r="AR33" s="7">
        <v>25</v>
      </c>
      <c r="AS33" s="7">
        <v>26</v>
      </c>
      <c r="AT33" s="7">
        <v>27</v>
      </c>
      <c r="AU33" s="7">
        <v>28</v>
      </c>
      <c r="AV33" s="7">
        <v>29</v>
      </c>
      <c r="AW33" s="7">
        <v>30</v>
      </c>
      <c r="AX33" s="7">
        <v>31</v>
      </c>
      <c r="AY33" s="7">
        <v>32</v>
      </c>
      <c r="AZ33" s="7">
        <v>33</v>
      </c>
      <c r="BA33" s="7">
        <v>34</v>
      </c>
      <c r="BB33" s="7">
        <v>35</v>
      </c>
      <c r="BC33" s="7">
        <v>36</v>
      </c>
      <c r="BD33" s="7">
        <v>37</v>
      </c>
    </row>
    <row r="34" spans="1:56" ht="39.950000000000003" customHeight="1">
      <c r="A34" s="83" t="s">
        <v>44</v>
      </c>
      <c r="B34" s="116"/>
      <c r="C34" s="112" t="s">
        <v>69</v>
      </c>
      <c r="D34" s="113"/>
      <c r="E34" s="113"/>
      <c r="F34" s="113"/>
      <c r="G34" s="113"/>
      <c r="H34" s="114"/>
      <c r="I34" s="79" t="s">
        <v>63</v>
      </c>
      <c r="J34" s="79" t="s">
        <v>64</v>
      </c>
      <c r="K34" s="79" t="str">
        <f t="shared" si="8"/>
        <v>f</v>
      </c>
      <c r="L34" s="79" t="str">
        <f t="shared" si="9"/>
        <v>Interfaz de enganche diferente al "E" o el conocido como "Pico de Lora"</v>
      </c>
      <c r="M34" s="9" t="str">
        <f t="shared" si="10"/>
        <v/>
      </c>
      <c r="N34" s="12" t="str">
        <f t="shared" si="6"/>
        <v>P</v>
      </c>
      <c r="O34" s="10">
        <f t="shared" si="7"/>
        <v>0</v>
      </c>
      <c r="P34" s="112"/>
      <c r="Q34" s="113"/>
      <c r="R34" s="113"/>
      <c r="S34" s="114"/>
      <c r="T34" s="7">
        <v>1</v>
      </c>
      <c r="V34" s="7">
        <v>3</v>
      </c>
      <c r="Y34" s="7">
        <v>6</v>
      </c>
      <c r="Z34" s="7">
        <v>7</v>
      </c>
      <c r="AC34" s="7">
        <v>10</v>
      </c>
      <c r="AG34" s="7">
        <v>14</v>
      </c>
      <c r="AH34" s="7">
        <v>15</v>
      </c>
      <c r="AI34" s="7">
        <v>16</v>
      </c>
      <c r="AK34" s="7">
        <v>18</v>
      </c>
      <c r="AM34" s="7">
        <v>20</v>
      </c>
      <c r="AN34" s="7">
        <v>21</v>
      </c>
      <c r="AS34" s="7">
        <v>26</v>
      </c>
      <c r="AT34" s="7">
        <v>27</v>
      </c>
      <c r="AU34" s="7">
        <v>28</v>
      </c>
      <c r="AV34" s="7">
        <v>29</v>
      </c>
      <c r="AW34" s="7">
        <v>30</v>
      </c>
      <c r="AX34" s="7">
        <v>31</v>
      </c>
      <c r="AY34" s="7">
        <v>32</v>
      </c>
      <c r="AZ34" s="7">
        <v>33</v>
      </c>
      <c r="BD34" s="7">
        <v>37</v>
      </c>
    </row>
    <row r="35" spans="1:56" ht="39.950000000000003" customHeight="1">
      <c r="A35" s="83" t="s">
        <v>46</v>
      </c>
      <c r="B35" s="116"/>
      <c r="C35" s="112" t="s">
        <v>70</v>
      </c>
      <c r="D35" s="113"/>
      <c r="E35" s="113"/>
      <c r="F35" s="113"/>
      <c r="G35" s="113"/>
      <c r="H35" s="114"/>
      <c r="I35" s="79" t="s">
        <v>63</v>
      </c>
      <c r="J35" s="79" t="s">
        <v>64</v>
      </c>
      <c r="K35" s="79" t="str">
        <f t="shared" si="8"/>
        <v>g</v>
      </c>
      <c r="L35" s="79" t="str">
        <f t="shared" si="9"/>
        <v>Interfaz de enganche no cumple con medidas mínimas, fallas de sujeción, defecto de estado de la estructura y/o componentes</v>
      </c>
      <c r="M35" s="9" t="str">
        <f t="shared" si="10"/>
        <v/>
      </c>
      <c r="N35" s="12" t="str">
        <f t="shared" si="6"/>
        <v>P</v>
      </c>
      <c r="O35" s="10">
        <f t="shared" si="7"/>
        <v>0</v>
      </c>
      <c r="P35" s="112"/>
      <c r="Q35" s="113"/>
      <c r="R35" s="113"/>
      <c r="S35" s="114"/>
      <c r="T35" s="7">
        <v>1</v>
      </c>
      <c r="V35" s="7">
        <v>3</v>
      </c>
      <c r="Y35" s="7">
        <v>6</v>
      </c>
      <c r="Z35" s="7">
        <v>7</v>
      </c>
      <c r="AC35" s="7">
        <v>10</v>
      </c>
      <c r="AG35" s="7">
        <v>14</v>
      </c>
      <c r="AH35" s="7">
        <v>15</v>
      </c>
      <c r="AI35" s="7">
        <v>16</v>
      </c>
      <c r="AK35" s="7">
        <v>18</v>
      </c>
      <c r="AM35" s="7">
        <v>20</v>
      </c>
      <c r="AN35" s="7">
        <v>21</v>
      </c>
      <c r="AS35" s="7">
        <v>26</v>
      </c>
      <c r="AT35" s="7">
        <v>27</v>
      </c>
      <c r="AU35" s="7">
        <v>28</v>
      </c>
      <c r="AV35" s="7">
        <v>29</v>
      </c>
      <c r="AW35" s="7">
        <v>30</v>
      </c>
      <c r="AX35" s="7">
        <v>31</v>
      </c>
      <c r="AY35" s="7">
        <v>32</v>
      </c>
      <c r="AZ35" s="7">
        <v>33</v>
      </c>
      <c r="BD35" s="7">
        <v>37</v>
      </c>
    </row>
    <row r="36" spans="1:56" ht="35.25" customHeight="1">
      <c r="A36" s="83" t="s">
        <v>48</v>
      </c>
      <c r="B36" s="116"/>
      <c r="C36" s="112" t="s">
        <v>71</v>
      </c>
      <c r="D36" s="113"/>
      <c r="E36" s="113"/>
      <c r="F36" s="113"/>
      <c r="G36" s="113"/>
      <c r="H36" s="114"/>
      <c r="I36" s="79" t="s">
        <v>63</v>
      </c>
      <c r="J36" s="79" t="s">
        <v>64</v>
      </c>
      <c r="K36" s="79" t="str">
        <f t="shared" si="8"/>
        <v>h</v>
      </c>
      <c r="L36" s="79" t="str">
        <f t="shared" si="9"/>
        <v>Pasador vertical del enganche (pegadero) no están sujetas al vehículo con cadena o similar</v>
      </c>
      <c r="M36" s="9" t="str">
        <f t="shared" si="10"/>
        <v/>
      </c>
      <c r="N36" s="12" t="str">
        <f t="shared" si="6"/>
        <v>P</v>
      </c>
      <c r="O36" s="10">
        <f t="shared" si="7"/>
        <v>0</v>
      </c>
      <c r="P36" s="112"/>
      <c r="Q36" s="113"/>
      <c r="R36" s="113"/>
      <c r="S36" s="114"/>
      <c r="T36" s="7">
        <v>1</v>
      </c>
      <c r="V36" s="7">
        <v>3</v>
      </c>
      <c r="Y36" s="7">
        <v>6</v>
      </c>
      <c r="Z36" s="7">
        <v>7</v>
      </c>
      <c r="AC36" s="7">
        <v>10</v>
      </c>
      <c r="AG36" s="7">
        <v>14</v>
      </c>
      <c r="AH36" s="7">
        <v>15</v>
      </c>
      <c r="AI36" s="7">
        <v>16</v>
      </c>
      <c r="AK36" s="7">
        <v>18</v>
      </c>
      <c r="AM36" s="7">
        <v>20</v>
      </c>
      <c r="AN36" s="7">
        <v>21</v>
      </c>
      <c r="AS36" s="7">
        <v>26</v>
      </c>
      <c r="AT36" s="7">
        <v>27</v>
      </c>
      <c r="AU36" s="7">
        <v>28</v>
      </c>
      <c r="AV36" s="7">
        <v>29</v>
      </c>
      <c r="AW36" s="7">
        <v>30</v>
      </c>
      <c r="AX36" s="7">
        <v>31</v>
      </c>
      <c r="AY36" s="7">
        <v>32</v>
      </c>
      <c r="AZ36" s="7">
        <v>33</v>
      </c>
      <c r="BD36" s="7">
        <v>37</v>
      </c>
    </row>
    <row r="37" spans="1:56" ht="39.950000000000003" customHeight="1">
      <c r="A37" s="80" t="s">
        <v>50</v>
      </c>
      <c r="B37" s="116"/>
      <c r="C37" s="112" t="s">
        <v>72</v>
      </c>
      <c r="D37" s="113"/>
      <c r="E37" s="113"/>
      <c r="F37" s="113"/>
      <c r="G37" s="113"/>
      <c r="H37" s="114"/>
      <c r="I37" s="79" t="s">
        <v>63</v>
      </c>
      <c r="J37" s="79" t="s">
        <v>64</v>
      </c>
      <c r="K37" s="79" t="str">
        <f t="shared" si="8"/>
        <v>i</v>
      </c>
      <c r="L37" s="79" t="str">
        <f t="shared" si="9"/>
        <v>Sistema de seguridad anti desprendimiento del pasador del pegadero inexistes (si este es original de fabricación)</v>
      </c>
      <c r="M37" s="9" t="str">
        <f t="shared" si="10"/>
        <v/>
      </c>
      <c r="N37" s="12" t="str">
        <f t="shared" si="6"/>
        <v>P</v>
      </c>
      <c r="O37" s="10">
        <f t="shared" si="7"/>
        <v>0</v>
      </c>
      <c r="P37" s="112"/>
      <c r="Q37" s="113"/>
      <c r="R37" s="113"/>
      <c r="S37" s="114"/>
      <c r="T37" s="7">
        <v>1</v>
      </c>
      <c r="V37" s="7">
        <v>3</v>
      </c>
      <c r="Y37" s="7">
        <v>6</v>
      </c>
      <c r="Z37" s="7">
        <v>7</v>
      </c>
      <c r="AC37" s="7">
        <v>10</v>
      </c>
      <c r="AG37" s="7">
        <v>14</v>
      </c>
      <c r="AH37" s="7">
        <v>15</v>
      </c>
      <c r="AI37" s="7">
        <v>16</v>
      </c>
      <c r="AK37" s="7">
        <v>18</v>
      </c>
      <c r="AM37" s="7">
        <v>20</v>
      </c>
      <c r="AN37" s="7">
        <v>21</v>
      </c>
      <c r="AS37" s="7">
        <v>26</v>
      </c>
      <c r="AT37" s="7">
        <v>27</v>
      </c>
      <c r="AU37" s="7">
        <v>28</v>
      </c>
      <c r="AV37" s="7">
        <v>29</v>
      </c>
      <c r="AW37" s="7">
        <v>30</v>
      </c>
      <c r="AX37" s="7">
        <v>31</v>
      </c>
      <c r="AY37" s="7">
        <v>32</v>
      </c>
      <c r="AZ37" s="7">
        <v>33</v>
      </c>
      <c r="BD37" s="7">
        <v>37</v>
      </c>
    </row>
    <row r="38" spans="1:56" ht="39.950000000000003" customHeight="1">
      <c r="A38" s="80" t="s">
        <v>52</v>
      </c>
      <c r="B38" s="116"/>
      <c r="C38" s="112" t="s">
        <v>73</v>
      </c>
      <c r="D38" s="113"/>
      <c r="E38" s="113"/>
      <c r="F38" s="113"/>
      <c r="G38" s="113"/>
      <c r="H38" s="114"/>
      <c r="I38" s="79" t="s">
        <v>63</v>
      </c>
      <c r="J38" s="79" t="s">
        <v>64</v>
      </c>
      <c r="K38" s="79" t="str">
        <f t="shared" si="8"/>
        <v>j</v>
      </c>
      <c r="L38" s="79" t="str">
        <f t="shared" si="9"/>
        <v>Estructura y/o componentes del enganche (pegadero) presenta oxidación</v>
      </c>
      <c r="M38" s="9" t="str">
        <f>+IF(N38="O","DL",IF(N38="P","","N/A"))</f>
        <v/>
      </c>
      <c r="N38" s="12" t="str">
        <f t="shared" si="6"/>
        <v>P</v>
      </c>
      <c r="O38" s="10">
        <f t="shared" si="7"/>
        <v>0</v>
      </c>
      <c r="P38" s="112"/>
      <c r="Q38" s="113"/>
      <c r="R38" s="113"/>
      <c r="S38" s="114"/>
      <c r="T38" s="7">
        <v>1</v>
      </c>
      <c r="V38" s="7">
        <v>3</v>
      </c>
      <c r="Y38" s="7">
        <v>6</v>
      </c>
      <c r="Z38" s="7">
        <v>7</v>
      </c>
      <c r="AC38" s="7">
        <v>10</v>
      </c>
      <c r="AG38" s="7">
        <v>14</v>
      </c>
      <c r="AH38" s="7">
        <v>15</v>
      </c>
      <c r="AI38" s="7">
        <v>16</v>
      </c>
      <c r="AK38" s="7">
        <v>18</v>
      </c>
      <c r="AM38" s="7">
        <v>20</v>
      </c>
      <c r="AN38" s="7">
        <v>21</v>
      </c>
      <c r="AS38" s="7">
        <v>26</v>
      </c>
      <c r="AT38" s="7">
        <v>27</v>
      </c>
      <c r="AU38" s="7">
        <v>28</v>
      </c>
      <c r="AV38" s="7">
        <v>29</v>
      </c>
      <c r="AW38" s="7">
        <v>30</v>
      </c>
      <c r="AX38" s="7">
        <v>31</v>
      </c>
      <c r="AY38" s="7">
        <v>32</v>
      </c>
      <c r="AZ38" s="7">
        <v>33</v>
      </c>
      <c r="BD38" s="7">
        <v>37</v>
      </c>
    </row>
    <row r="39" spans="1:56" ht="39.950000000000003" customHeight="1">
      <c r="A39" s="80" t="s">
        <v>54</v>
      </c>
      <c r="B39" s="116"/>
      <c r="C39" s="112" t="s">
        <v>74</v>
      </c>
      <c r="D39" s="113"/>
      <c r="E39" s="113"/>
      <c r="F39" s="113"/>
      <c r="G39" s="113"/>
      <c r="H39" s="114"/>
      <c r="I39" s="79" t="s">
        <v>63</v>
      </c>
      <c r="J39" s="79" t="s">
        <v>64</v>
      </c>
      <c r="K39" s="79" t="str">
        <f t="shared" si="8"/>
        <v>k</v>
      </c>
      <c r="L39" s="79" t="str">
        <f t="shared" si="9"/>
        <v>Ausencia, mal sujeción o deterioro avanzado del parachoques o dispositivo similar</v>
      </c>
      <c r="M39" s="9" t="str">
        <f>+IF(N39="O","DG",IF(N39="P","","N/A"))</f>
        <v>N/A</v>
      </c>
      <c r="N39" s="12" t="str">
        <f t="shared" si="6"/>
        <v>¡</v>
      </c>
      <c r="O39" s="10">
        <f t="shared" si="7"/>
        <v>0</v>
      </c>
      <c r="P39" s="112"/>
      <c r="Q39" s="113"/>
      <c r="R39" s="113"/>
      <c r="S39" s="114"/>
      <c r="U39" s="7">
        <v>2</v>
      </c>
      <c r="V39" s="7">
        <v>3</v>
      </c>
      <c r="W39" s="7">
        <v>4</v>
      </c>
      <c r="X39" s="7">
        <v>5</v>
      </c>
      <c r="AA39" s="7">
        <v>8</v>
      </c>
      <c r="AB39" s="7">
        <v>9</v>
      </c>
      <c r="AD39" s="7">
        <v>11</v>
      </c>
      <c r="AE39" s="7">
        <v>12</v>
      </c>
      <c r="AI39" s="7">
        <v>16</v>
      </c>
      <c r="AJ39" s="7">
        <v>17</v>
      </c>
      <c r="AL39" s="7">
        <v>19</v>
      </c>
      <c r="AM39" s="7">
        <v>20</v>
      </c>
      <c r="AO39" s="7">
        <v>22</v>
      </c>
      <c r="AP39" s="7">
        <v>23</v>
      </c>
      <c r="AQ39" s="7">
        <v>24</v>
      </c>
      <c r="AS39" s="7">
        <v>26</v>
      </c>
      <c r="AT39" s="7">
        <v>27</v>
      </c>
      <c r="AU39" s="7">
        <v>28</v>
      </c>
      <c r="AY39" s="7">
        <v>32</v>
      </c>
      <c r="AZ39" s="7">
        <v>33</v>
      </c>
      <c r="BA39" s="7">
        <v>34</v>
      </c>
      <c r="BB39" s="7">
        <v>35</v>
      </c>
      <c r="BC39" s="7">
        <v>36</v>
      </c>
    </row>
    <row r="40" spans="1:56" ht="39.950000000000003" customHeight="1">
      <c r="A40" s="80" t="s">
        <v>56</v>
      </c>
      <c r="B40" s="116"/>
      <c r="C40" s="112" t="s">
        <v>75</v>
      </c>
      <c r="D40" s="113"/>
      <c r="E40" s="113"/>
      <c r="F40" s="113"/>
      <c r="G40" s="113"/>
      <c r="H40" s="114"/>
      <c r="I40" s="79" t="s">
        <v>63</v>
      </c>
      <c r="J40" s="79" t="s">
        <v>64</v>
      </c>
      <c r="K40" s="79" t="str">
        <f t="shared" si="8"/>
        <v>l</v>
      </c>
      <c r="L40" s="79" t="str">
        <f t="shared" si="9"/>
        <v>Deterioro leve de hules protectores (topes)</v>
      </c>
      <c r="M40" s="9" t="str">
        <f>+IF(N40="O","DL",IF(N40="P","","N/A"))</f>
        <v/>
      </c>
      <c r="N40" s="12" t="str">
        <f t="shared" si="6"/>
        <v>P</v>
      </c>
      <c r="O40" s="10">
        <f t="shared" si="7"/>
        <v>0</v>
      </c>
      <c r="P40" s="112"/>
      <c r="Q40" s="113"/>
      <c r="R40" s="113"/>
      <c r="S40" s="114"/>
      <c r="T40" s="7">
        <v>1</v>
      </c>
      <c r="U40" s="7">
        <v>2</v>
      </c>
      <c r="V40" s="7">
        <v>3</v>
      </c>
      <c r="X40" s="7">
        <v>5</v>
      </c>
      <c r="AA40" s="7">
        <v>8</v>
      </c>
      <c r="AB40" s="7">
        <v>9</v>
      </c>
      <c r="AC40" s="7">
        <v>10</v>
      </c>
      <c r="AG40" s="7">
        <v>14</v>
      </c>
      <c r="AK40" s="7">
        <v>18</v>
      </c>
      <c r="AL40" s="7">
        <v>19</v>
      </c>
      <c r="AM40" s="7">
        <v>20</v>
      </c>
      <c r="AN40" s="7">
        <v>21</v>
      </c>
      <c r="AO40" s="7">
        <v>22</v>
      </c>
      <c r="AS40" s="7">
        <v>26</v>
      </c>
      <c r="AT40" s="7">
        <v>27</v>
      </c>
      <c r="AU40" s="7">
        <v>28</v>
      </c>
      <c r="AV40" s="7">
        <v>29</v>
      </c>
      <c r="AW40" s="7">
        <v>30</v>
      </c>
      <c r="AX40" s="7">
        <v>31</v>
      </c>
      <c r="AY40" s="7">
        <v>32</v>
      </c>
      <c r="AZ40" s="7">
        <v>33</v>
      </c>
      <c r="BA40" s="7">
        <v>34</v>
      </c>
      <c r="BB40" s="7">
        <v>35</v>
      </c>
      <c r="BC40" s="7">
        <v>36</v>
      </c>
    </row>
    <row r="41" spans="1:56" ht="39.950000000000003" customHeight="1">
      <c r="A41" s="80" t="s">
        <v>58</v>
      </c>
      <c r="B41" s="116"/>
      <c r="C41" s="112" t="s">
        <v>76</v>
      </c>
      <c r="D41" s="113"/>
      <c r="E41" s="113"/>
      <c r="F41" s="113"/>
      <c r="G41" s="113"/>
      <c r="H41" s="114"/>
      <c r="I41" s="79" t="s">
        <v>63</v>
      </c>
      <c r="J41" s="79" t="s">
        <v>64</v>
      </c>
      <c r="K41" s="79" t="str">
        <f t="shared" si="8"/>
        <v>m</v>
      </c>
      <c r="L41" s="79" t="str">
        <f t="shared" si="9"/>
        <v>Ausencia o deterioro avanzado de hules protectores (topes)</v>
      </c>
      <c r="M41" s="9" t="str">
        <f t="shared" ref="M41:M47" si="11">+IF(N41="O","DG",IF(N41="P","","N/A"))</f>
        <v/>
      </c>
      <c r="N41" s="12" t="str">
        <f t="shared" si="6"/>
        <v>P</v>
      </c>
      <c r="O41" s="10">
        <f t="shared" si="7"/>
        <v>0</v>
      </c>
      <c r="P41" s="112"/>
      <c r="Q41" s="113"/>
      <c r="R41" s="113"/>
      <c r="S41" s="114"/>
      <c r="T41" s="7">
        <v>1</v>
      </c>
      <c r="U41" s="7">
        <v>2</v>
      </c>
      <c r="V41" s="7">
        <v>3</v>
      </c>
      <c r="X41" s="7">
        <v>5</v>
      </c>
      <c r="AA41" s="7">
        <v>8</v>
      </c>
      <c r="AB41" s="7">
        <v>9</v>
      </c>
      <c r="AC41" s="7">
        <v>10</v>
      </c>
      <c r="AG41" s="7">
        <v>14</v>
      </c>
      <c r="AK41" s="7">
        <v>18</v>
      </c>
      <c r="AL41" s="7">
        <v>19</v>
      </c>
      <c r="AM41" s="7">
        <v>20</v>
      </c>
      <c r="AN41" s="7">
        <v>21</v>
      </c>
      <c r="AO41" s="7">
        <v>22</v>
      </c>
      <c r="AS41" s="7">
        <v>26</v>
      </c>
      <c r="AT41" s="7">
        <v>27</v>
      </c>
      <c r="AU41" s="7">
        <v>28</v>
      </c>
      <c r="AV41" s="7">
        <v>29</v>
      </c>
      <c r="AW41" s="7">
        <v>30</v>
      </c>
      <c r="AX41" s="7">
        <v>31</v>
      </c>
      <c r="AY41" s="7">
        <v>32</v>
      </c>
      <c r="AZ41" s="7">
        <v>33</v>
      </c>
      <c r="BA41" s="7">
        <v>34</v>
      </c>
      <c r="BB41" s="7">
        <v>35</v>
      </c>
      <c r="BC41" s="7">
        <v>36</v>
      </c>
    </row>
    <row r="42" spans="1:56" ht="39.950000000000003" customHeight="1">
      <c r="A42" s="83" t="s">
        <v>77</v>
      </c>
      <c r="B42" s="116"/>
      <c r="C42" s="156" t="s">
        <v>78</v>
      </c>
      <c r="D42" s="157"/>
      <c r="E42" s="157"/>
      <c r="F42" s="157"/>
      <c r="G42" s="157"/>
      <c r="H42" s="158"/>
      <c r="I42" s="79" t="s">
        <v>63</v>
      </c>
      <c r="J42" s="79" t="s">
        <v>64</v>
      </c>
      <c r="K42" s="79" t="str">
        <f t="shared" si="8"/>
        <v>n</v>
      </c>
      <c r="L42" s="79" t="str">
        <f t="shared" si="9"/>
        <v>Existencia de puntas salientes o filos cortantes, elementos y accesorios mal sujetos con peligro de desprendimiento (FOD)</v>
      </c>
      <c r="M42" s="9" t="str">
        <f t="shared" si="11"/>
        <v/>
      </c>
      <c r="N42" s="12" t="str">
        <f t="shared" si="6"/>
        <v>P</v>
      </c>
      <c r="O42" s="10">
        <f t="shared" si="7"/>
        <v>0</v>
      </c>
      <c r="P42" s="112"/>
      <c r="Q42" s="113"/>
      <c r="R42" s="113"/>
      <c r="S42" s="114"/>
      <c r="T42" s="7">
        <v>1</v>
      </c>
      <c r="U42" s="7">
        <v>2</v>
      </c>
      <c r="V42" s="7">
        <v>3</v>
      </c>
      <c r="W42" s="7">
        <v>4</v>
      </c>
      <c r="X42" s="7">
        <v>5</v>
      </c>
      <c r="Y42" s="7">
        <v>6</v>
      </c>
      <c r="Z42" s="7">
        <v>7</v>
      </c>
      <c r="AA42" s="7">
        <v>8</v>
      </c>
      <c r="AB42" s="7">
        <v>9</v>
      </c>
      <c r="AC42" s="7">
        <v>10</v>
      </c>
      <c r="AD42" s="7">
        <v>11</v>
      </c>
      <c r="AE42" s="7">
        <v>12</v>
      </c>
      <c r="AG42" s="7">
        <v>14</v>
      </c>
      <c r="AH42" s="7">
        <v>15</v>
      </c>
      <c r="AI42" s="7">
        <v>16</v>
      </c>
      <c r="AJ42" s="7">
        <v>17</v>
      </c>
      <c r="AK42" s="7">
        <v>18</v>
      </c>
      <c r="AL42" s="7">
        <v>19</v>
      </c>
      <c r="AM42" s="7">
        <v>20</v>
      </c>
      <c r="AN42" s="7">
        <v>21</v>
      </c>
      <c r="AO42" s="7">
        <v>22</v>
      </c>
      <c r="AP42" s="7">
        <v>23</v>
      </c>
      <c r="AQ42" s="7">
        <v>24</v>
      </c>
      <c r="AR42" s="7">
        <v>25</v>
      </c>
      <c r="AS42" s="7">
        <v>26</v>
      </c>
      <c r="AT42" s="7">
        <v>27</v>
      </c>
      <c r="AU42" s="7">
        <v>28</v>
      </c>
      <c r="AV42" s="7">
        <v>29</v>
      </c>
      <c r="AW42" s="7">
        <v>30</v>
      </c>
      <c r="AX42" s="7">
        <v>31</v>
      </c>
      <c r="AY42" s="7">
        <v>32</v>
      </c>
      <c r="AZ42" s="7">
        <v>33</v>
      </c>
      <c r="BA42" s="7">
        <v>34</v>
      </c>
      <c r="BB42" s="7">
        <v>35</v>
      </c>
      <c r="BC42" s="7">
        <v>36</v>
      </c>
      <c r="BD42" s="7">
        <v>37</v>
      </c>
    </row>
    <row r="43" spans="1:56" ht="39.950000000000003" customHeight="1">
      <c r="A43" s="83" t="s">
        <v>79</v>
      </c>
      <c r="B43" s="116"/>
      <c r="C43" s="112" t="s">
        <v>80</v>
      </c>
      <c r="D43" s="113"/>
      <c r="E43" s="113"/>
      <c r="F43" s="113"/>
      <c r="G43" s="113"/>
      <c r="H43" s="114"/>
      <c r="I43" s="79" t="s">
        <v>63</v>
      </c>
      <c r="J43" s="79" t="s">
        <v>64</v>
      </c>
      <c r="K43" s="79" t="str">
        <f t="shared" si="8"/>
        <v>o</v>
      </c>
      <c r="L43" s="79" t="str">
        <f t="shared" si="9"/>
        <v>Calzas de hule inexistentes, defectos de sujeción al chasis o estructura, defectos de estado o no es de hule</v>
      </c>
      <c r="M43" s="9" t="str">
        <f t="shared" si="11"/>
        <v/>
      </c>
      <c r="N43" s="12" t="str">
        <f t="shared" si="6"/>
        <v>P</v>
      </c>
      <c r="O43" s="10">
        <f t="shared" si="7"/>
        <v>0</v>
      </c>
      <c r="P43" s="112"/>
      <c r="Q43" s="113"/>
      <c r="R43" s="113"/>
      <c r="S43" s="114"/>
      <c r="T43" s="7">
        <v>1</v>
      </c>
      <c r="U43" s="7">
        <v>2</v>
      </c>
      <c r="V43" s="7">
        <v>3</v>
      </c>
      <c r="W43" s="7">
        <v>4</v>
      </c>
      <c r="X43" s="7">
        <v>5</v>
      </c>
      <c r="AA43" s="7">
        <v>8</v>
      </c>
      <c r="AB43" s="7">
        <v>9</v>
      </c>
      <c r="AC43" s="7">
        <v>10</v>
      </c>
      <c r="AD43" s="7">
        <v>11</v>
      </c>
      <c r="AE43" s="7">
        <v>12</v>
      </c>
      <c r="AG43" s="7">
        <v>14</v>
      </c>
      <c r="AH43" s="7">
        <v>15</v>
      </c>
      <c r="AI43" s="7">
        <v>16</v>
      </c>
      <c r="AJ43" s="7">
        <v>17</v>
      </c>
      <c r="AK43" s="7">
        <v>18</v>
      </c>
      <c r="AL43" s="7">
        <v>19</v>
      </c>
      <c r="AM43" s="7">
        <v>20</v>
      </c>
      <c r="AN43" s="7">
        <v>21</v>
      </c>
      <c r="AP43" s="7">
        <v>23</v>
      </c>
      <c r="AQ43" s="7">
        <v>24</v>
      </c>
      <c r="AS43" s="7">
        <v>26</v>
      </c>
      <c r="AT43" s="7">
        <v>27</v>
      </c>
      <c r="AU43" s="7">
        <v>28</v>
      </c>
      <c r="AV43" s="7">
        <v>29</v>
      </c>
      <c r="AW43" s="7">
        <v>30</v>
      </c>
      <c r="AX43" s="7">
        <v>31</v>
      </c>
      <c r="AY43" s="7">
        <v>32</v>
      </c>
      <c r="AZ43" s="7">
        <v>33</v>
      </c>
      <c r="BA43" s="7">
        <v>34</v>
      </c>
      <c r="BB43" s="7">
        <v>35</v>
      </c>
      <c r="BC43" s="7">
        <v>36</v>
      </c>
      <c r="BD43" s="7">
        <v>37</v>
      </c>
    </row>
    <row r="44" spans="1:56" ht="39.950000000000003" customHeight="1">
      <c r="A44" s="83" t="s">
        <v>81</v>
      </c>
      <c r="B44" s="116"/>
      <c r="C44" s="112" t="s">
        <v>82</v>
      </c>
      <c r="D44" s="113"/>
      <c r="E44" s="113"/>
      <c r="F44" s="113"/>
      <c r="G44" s="113"/>
      <c r="H44" s="114"/>
      <c r="I44" s="79"/>
      <c r="J44" s="79"/>
      <c r="K44" s="79"/>
      <c r="L44" s="79" t="str">
        <f t="shared" si="9"/>
        <v>Calza de hule no cumple con las características reguladas para el tipo de equipo</v>
      </c>
      <c r="M44" s="9" t="str">
        <f t="shared" si="11"/>
        <v/>
      </c>
      <c r="N44" s="12" t="str">
        <f t="shared" si="6"/>
        <v>P</v>
      </c>
      <c r="O44" s="10"/>
      <c r="P44" s="77"/>
      <c r="Q44" s="78"/>
      <c r="R44" s="78"/>
      <c r="S44" s="79"/>
      <c r="T44" s="7">
        <v>1</v>
      </c>
      <c r="U44" s="7">
        <v>2</v>
      </c>
      <c r="V44" s="7">
        <v>3</v>
      </c>
      <c r="W44" s="7">
        <v>4</v>
      </c>
      <c r="X44" s="7">
        <v>5</v>
      </c>
      <c r="AA44" s="7">
        <v>8</v>
      </c>
      <c r="AB44" s="7">
        <v>9</v>
      </c>
      <c r="AC44" s="7">
        <v>10</v>
      </c>
      <c r="AD44" s="7">
        <v>11</v>
      </c>
      <c r="AE44" s="7">
        <v>12</v>
      </c>
      <c r="AG44" s="7">
        <v>14</v>
      </c>
      <c r="AH44" s="7">
        <v>15</v>
      </c>
      <c r="AI44" s="7">
        <v>16</v>
      </c>
      <c r="AJ44" s="7">
        <v>17</v>
      </c>
      <c r="AK44" s="7">
        <v>18</v>
      </c>
      <c r="AL44" s="7">
        <v>19</v>
      </c>
      <c r="AM44" s="7">
        <v>20</v>
      </c>
      <c r="AN44" s="7">
        <v>21</v>
      </c>
      <c r="AP44" s="7">
        <v>23</v>
      </c>
      <c r="AQ44" s="7">
        <v>24</v>
      </c>
      <c r="AS44" s="7">
        <v>26</v>
      </c>
      <c r="AT44" s="7">
        <v>27</v>
      </c>
      <c r="AU44" s="7">
        <v>28</v>
      </c>
      <c r="AV44" s="7">
        <v>29</v>
      </c>
      <c r="AW44" s="7">
        <v>30</v>
      </c>
      <c r="AX44" s="7">
        <v>31</v>
      </c>
      <c r="AY44" s="7">
        <v>32</v>
      </c>
      <c r="AZ44" s="7">
        <v>33</v>
      </c>
      <c r="BA44" s="7">
        <v>34</v>
      </c>
      <c r="BB44" s="7">
        <v>35</v>
      </c>
      <c r="BC44" s="7">
        <v>36</v>
      </c>
      <c r="BD44" s="7">
        <v>37</v>
      </c>
    </row>
    <row r="45" spans="1:56" ht="39.950000000000003" customHeight="1">
      <c r="A45" s="83" t="s">
        <v>83</v>
      </c>
      <c r="B45" s="116"/>
      <c r="C45" s="112" t="s">
        <v>84</v>
      </c>
      <c r="D45" s="113"/>
      <c r="E45" s="113"/>
      <c r="F45" s="113"/>
      <c r="G45" s="113"/>
      <c r="H45" s="114"/>
      <c r="I45" s="79" t="s">
        <v>63</v>
      </c>
      <c r="J45" s="79" t="s">
        <v>64</v>
      </c>
      <c r="K45" s="79" t="str">
        <f t="shared" si="8"/>
        <v>q</v>
      </c>
      <c r="L45" s="79" t="str">
        <f t="shared" si="9"/>
        <v>Extintor inexistente, vencido o alguno de sus componentes defectuoso</v>
      </c>
      <c r="M45" s="9" t="str">
        <f t="shared" si="11"/>
        <v/>
      </c>
      <c r="N45" s="12" t="str">
        <f t="shared" si="6"/>
        <v>P</v>
      </c>
      <c r="O45" s="10">
        <f t="shared" si="7"/>
        <v>0</v>
      </c>
      <c r="P45" s="112"/>
      <c r="Q45" s="113"/>
      <c r="R45" s="113"/>
      <c r="S45" s="114"/>
      <c r="T45" s="7">
        <v>1</v>
      </c>
      <c r="U45" s="7">
        <v>2</v>
      </c>
      <c r="V45" s="7">
        <v>3</v>
      </c>
      <c r="W45" s="7">
        <v>4</v>
      </c>
      <c r="X45" s="7">
        <v>5</v>
      </c>
      <c r="AA45" s="7">
        <v>8</v>
      </c>
      <c r="AB45" s="7">
        <v>9</v>
      </c>
      <c r="AD45" s="7">
        <v>11</v>
      </c>
      <c r="AE45" s="7">
        <v>12</v>
      </c>
      <c r="AI45" s="7">
        <v>16</v>
      </c>
      <c r="AJ45" s="7">
        <v>17</v>
      </c>
      <c r="AK45" s="7">
        <v>18</v>
      </c>
      <c r="AL45" s="7">
        <v>19</v>
      </c>
      <c r="AM45" s="7">
        <v>20</v>
      </c>
      <c r="AO45" s="7">
        <v>22</v>
      </c>
      <c r="AP45" s="7">
        <v>23</v>
      </c>
      <c r="AQ45" s="7">
        <v>24</v>
      </c>
      <c r="AS45" s="7">
        <v>26</v>
      </c>
      <c r="AT45" s="7">
        <v>27</v>
      </c>
      <c r="AU45" s="7">
        <v>28</v>
      </c>
      <c r="AV45" s="7">
        <v>29</v>
      </c>
      <c r="AW45" s="7">
        <v>30</v>
      </c>
      <c r="AX45" s="7">
        <v>31</v>
      </c>
      <c r="AY45" s="7">
        <v>32</v>
      </c>
      <c r="AZ45" s="7">
        <v>33</v>
      </c>
      <c r="BA45" s="7">
        <v>34</v>
      </c>
      <c r="BB45" s="7">
        <v>35</v>
      </c>
      <c r="BC45" s="7">
        <v>36</v>
      </c>
    </row>
    <row r="46" spans="1:56" ht="39.950000000000003" customHeight="1">
      <c r="A46" s="83" t="s">
        <v>85</v>
      </c>
      <c r="B46" s="116"/>
      <c r="C46" s="112" t="s">
        <v>86</v>
      </c>
      <c r="D46" s="113"/>
      <c r="E46" s="113"/>
      <c r="F46" s="113"/>
      <c r="G46" s="113"/>
      <c r="H46" s="114"/>
      <c r="I46" s="79" t="s">
        <v>63</v>
      </c>
      <c r="J46" s="79" t="s">
        <v>64</v>
      </c>
      <c r="K46" s="79" t="str">
        <f t="shared" si="8"/>
        <v>r</v>
      </c>
      <c r="L46" s="79" t="str">
        <f t="shared" si="9"/>
        <v>Etiqueta de información del extintor inexistente o ilegible o alterada</v>
      </c>
      <c r="M46" s="9" t="str">
        <f t="shared" si="11"/>
        <v/>
      </c>
      <c r="N46" s="12" t="str">
        <f t="shared" si="6"/>
        <v>P</v>
      </c>
      <c r="O46" s="10">
        <f t="shared" si="7"/>
        <v>0</v>
      </c>
      <c r="P46" s="112"/>
      <c r="Q46" s="113"/>
      <c r="R46" s="113"/>
      <c r="S46" s="114"/>
      <c r="T46" s="7">
        <v>1</v>
      </c>
      <c r="U46" s="7">
        <v>2</v>
      </c>
      <c r="V46" s="7">
        <v>3</v>
      </c>
      <c r="W46" s="7">
        <v>4</v>
      </c>
      <c r="X46" s="7">
        <v>5</v>
      </c>
      <c r="AA46" s="7">
        <v>8</v>
      </c>
      <c r="AB46" s="7">
        <v>9</v>
      </c>
      <c r="AD46" s="7">
        <v>11</v>
      </c>
      <c r="AE46" s="7">
        <v>12</v>
      </c>
      <c r="AI46" s="7">
        <v>16</v>
      </c>
      <c r="AJ46" s="7">
        <v>17</v>
      </c>
      <c r="AK46" s="7">
        <v>18</v>
      </c>
      <c r="AL46" s="7">
        <v>19</v>
      </c>
      <c r="AM46" s="7">
        <v>20</v>
      </c>
      <c r="AO46" s="7">
        <v>22</v>
      </c>
      <c r="AP46" s="7">
        <v>23</v>
      </c>
      <c r="AQ46" s="7">
        <v>24</v>
      </c>
      <c r="AS46" s="7">
        <v>26</v>
      </c>
      <c r="AT46" s="7">
        <v>27</v>
      </c>
      <c r="AU46" s="7">
        <v>28</v>
      </c>
      <c r="AV46" s="7">
        <v>29</v>
      </c>
      <c r="AW46" s="7">
        <v>30</v>
      </c>
      <c r="AX46" s="7">
        <v>31</v>
      </c>
      <c r="AY46" s="7">
        <v>32</v>
      </c>
      <c r="AZ46" s="7">
        <v>33</v>
      </c>
      <c r="BA46" s="7">
        <v>34</v>
      </c>
      <c r="BB46" s="7">
        <v>35</v>
      </c>
      <c r="BC46" s="7">
        <v>36</v>
      </c>
    </row>
    <row r="47" spans="1:56" ht="39.950000000000003" customHeight="1">
      <c r="A47" s="83" t="s">
        <v>87</v>
      </c>
      <c r="B47" s="116"/>
      <c r="C47" s="112" t="s">
        <v>88</v>
      </c>
      <c r="D47" s="113"/>
      <c r="E47" s="113"/>
      <c r="F47" s="113"/>
      <c r="G47" s="113"/>
      <c r="H47" s="114"/>
      <c r="I47" s="79"/>
      <c r="J47" s="79"/>
      <c r="K47" s="79" t="str">
        <f t="shared" si="8"/>
        <v>s</v>
      </c>
      <c r="L47" s="79" t="str">
        <f t="shared" si="9"/>
        <v>Tamaño y/o tipo de fuego del extintor no corresponde al del equipo</v>
      </c>
      <c r="M47" s="9" t="str">
        <f t="shared" si="11"/>
        <v/>
      </c>
      <c r="N47" s="12" t="str">
        <f t="shared" si="6"/>
        <v>P</v>
      </c>
      <c r="O47" s="10"/>
      <c r="P47" s="77"/>
      <c r="Q47" s="78"/>
      <c r="R47" s="78"/>
      <c r="S47" s="79"/>
      <c r="T47" s="7">
        <v>1</v>
      </c>
      <c r="U47" s="7">
        <v>2</v>
      </c>
      <c r="V47" s="7">
        <v>3</v>
      </c>
      <c r="W47" s="7">
        <v>4</v>
      </c>
      <c r="X47" s="7">
        <v>5</v>
      </c>
      <c r="AA47" s="7">
        <v>8</v>
      </c>
      <c r="AB47" s="7">
        <v>9</v>
      </c>
      <c r="AD47" s="7">
        <v>11</v>
      </c>
      <c r="AE47" s="7">
        <v>12</v>
      </c>
      <c r="AI47" s="7">
        <v>16</v>
      </c>
      <c r="AJ47" s="7">
        <v>17</v>
      </c>
      <c r="AK47" s="7">
        <v>18</v>
      </c>
      <c r="AL47" s="7">
        <v>19</v>
      </c>
      <c r="AM47" s="7">
        <v>20</v>
      </c>
      <c r="AO47" s="7">
        <v>22</v>
      </c>
      <c r="AP47" s="7">
        <v>23</v>
      </c>
      <c r="AQ47" s="7">
        <v>24</v>
      </c>
      <c r="AS47" s="7">
        <v>26</v>
      </c>
      <c r="AT47" s="7">
        <v>27</v>
      </c>
      <c r="AU47" s="7">
        <v>28</v>
      </c>
      <c r="AV47" s="7">
        <v>29</v>
      </c>
      <c r="AW47" s="7">
        <v>30</v>
      </c>
      <c r="AX47" s="7">
        <v>31</v>
      </c>
      <c r="AY47" s="7">
        <v>32</v>
      </c>
      <c r="AZ47" s="7">
        <v>33</v>
      </c>
      <c r="BA47" s="7">
        <v>34</v>
      </c>
      <c r="BB47" s="7">
        <v>35</v>
      </c>
      <c r="BC47" s="7">
        <v>36</v>
      </c>
    </row>
    <row r="48" spans="1:56" ht="39.950000000000003" customHeight="1">
      <c r="A48" s="83" t="s">
        <v>89</v>
      </c>
      <c r="B48" s="117"/>
      <c r="C48" s="112" t="s">
        <v>90</v>
      </c>
      <c r="D48" s="113"/>
      <c r="E48" s="113"/>
      <c r="F48" s="113"/>
      <c r="G48" s="113"/>
      <c r="H48" s="114"/>
      <c r="I48" s="79" t="s">
        <v>63</v>
      </c>
      <c r="J48" s="79" t="s">
        <v>64</v>
      </c>
      <c r="K48" s="79" t="str">
        <f t="shared" si="8"/>
        <v>t</v>
      </c>
      <c r="L48" s="79" t="str">
        <f t="shared" si="9"/>
        <v>Defecto de sujeción del extintor</v>
      </c>
      <c r="M48" s="9" t="str">
        <f>+IF(N48="O","DL",IF(N48="P","","N/A"))</f>
        <v/>
      </c>
      <c r="N48" s="12" t="str">
        <f t="shared" si="6"/>
        <v>P</v>
      </c>
      <c r="O48" s="10">
        <f t="shared" ref="O48" si="12">P48</f>
        <v>0</v>
      </c>
      <c r="P48" s="112"/>
      <c r="Q48" s="113"/>
      <c r="R48" s="113"/>
      <c r="S48" s="114"/>
      <c r="T48" s="7">
        <v>1</v>
      </c>
      <c r="U48" s="7">
        <v>2</v>
      </c>
      <c r="V48" s="7">
        <v>3</v>
      </c>
      <c r="W48" s="7">
        <v>4</v>
      </c>
      <c r="X48" s="7">
        <v>5</v>
      </c>
      <c r="AA48" s="7">
        <v>8</v>
      </c>
      <c r="AB48" s="7">
        <v>9</v>
      </c>
      <c r="AD48" s="7">
        <v>11</v>
      </c>
      <c r="AE48" s="7">
        <v>12</v>
      </c>
      <c r="AI48" s="7">
        <v>16</v>
      </c>
      <c r="AJ48" s="7">
        <v>17</v>
      </c>
      <c r="AK48" s="7">
        <v>18</v>
      </c>
      <c r="AL48" s="7">
        <v>19</v>
      </c>
      <c r="AM48" s="7">
        <v>20</v>
      </c>
      <c r="AO48" s="7">
        <v>22</v>
      </c>
      <c r="AP48" s="7">
        <v>23</v>
      </c>
      <c r="AQ48" s="7">
        <v>24</v>
      </c>
      <c r="AS48" s="7">
        <v>26</v>
      </c>
      <c r="AT48" s="7">
        <v>27</v>
      </c>
      <c r="AV48" s="7">
        <v>29</v>
      </c>
      <c r="AW48" s="7">
        <v>30</v>
      </c>
      <c r="AX48" s="7">
        <v>31</v>
      </c>
      <c r="AY48" s="7">
        <v>32</v>
      </c>
      <c r="AZ48" s="7">
        <v>33</v>
      </c>
      <c r="BA48" s="7">
        <v>34</v>
      </c>
      <c r="BB48" s="7">
        <v>35</v>
      </c>
      <c r="BC48" s="7">
        <v>36</v>
      </c>
    </row>
    <row r="49" spans="1:55" ht="27.6" customHeight="1">
      <c r="A49" s="103" t="e" vm="1">
        <v>#VALUE!</v>
      </c>
      <c r="B49" s="104"/>
      <c r="C49" s="118" t="s">
        <v>0</v>
      </c>
      <c r="D49" s="119"/>
      <c r="E49" s="119"/>
      <c r="F49" s="119"/>
      <c r="G49" s="119"/>
      <c r="H49" s="119"/>
      <c r="I49" s="119"/>
      <c r="J49" s="119"/>
      <c r="K49" s="119"/>
      <c r="L49" s="119"/>
      <c r="M49" s="119"/>
      <c r="N49" s="119"/>
      <c r="O49" s="119"/>
      <c r="P49" s="119"/>
      <c r="Q49" s="119"/>
      <c r="R49" s="120"/>
      <c r="S49" s="81" t="s">
        <v>1</v>
      </c>
    </row>
    <row r="50" spans="1:55" ht="27.6" customHeight="1">
      <c r="A50" s="105"/>
      <c r="B50" s="106"/>
      <c r="C50" s="162" t="s">
        <v>2</v>
      </c>
      <c r="D50" s="163"/>
      <c r="E50" s="163"/>
      <c r="F50" s="163"/>
      <c r="G50" s="163"/>
      <c r="H50" s="163"/>
      <c r="I50" s="163"/>
      <c r="J50" s="163"/>
      <c r="K50" s="163"/>
      <c r="L50" s="163"/>
      <c r="M50" s="163"/>
      <c r="N50" s="163"/>
      <c r="O50" s="163"/>
      <c r="P50" s="163"/>
      <c r="Q50" s="163"/>
      <c r="R50" s="164"/>
      <c r="S50" s="81" t="s">
        <v>3</v>
      </c>
    </row>
    <row r="51" spans="1:55" ht="27.6" customHeight="1">
      <c r="A51" s="107"/>
      <c r="B51" s="108"/>
      <c r="C51" s="129"/>
      <c r="D51" s="135"/>
      <c r="E51" s="135"/>
      <c r="F51" s="135"/>
      <c r="G51" s="135"/>
      <c r="H51" s="135"/>
      <c r="I51" s="135"/>
      <c r="J51" s="135"/>
      <c r="K51" s="135"/>
      <c r="L51" s="135"/>
      <c r="M51" s="135"/>
      <c r="N51" s="135"/>
      <c r="O51" s="135"/>
      <c r="P51" s="135"/>
      <c r="Q51" s="135"/>
      <c r="R51" s="122"/>
      <c r="S51" s="6" t="s">
        <v>91</v>
      </c>
    </row>
    <row r="52" spans="1:55" ht="25.15" customHeight="1">
      <c r="A52" s="83">
        <v>2.2000000000000002</v>
      </c>
      <c r="B52" s="109" t="s">
        <v>92</v>
      </c>
      <c r="C52" s="110"/>
      <c r="D52" s="110"/>
      <c r="E52" s="110"/>
      <c r="F52" s="110"/>
      <c r="G52" s="110"/>
      <c r="H52" s="110"/>
      <c r="I52" s="110"/>
      <c r="J52" s="110"/>
      <c r="K52" s="110"/>
      <c r="L52" s="110"/>
      <c r="M52" s="110"/>
      <c r="N52" s="110"/>
      <c r="O52" s="110"/>
      <c r="P52" s="110"/>
      <c r="Q52" s="110"/>
      <c r="R52" s="110"/>
      <c r="S52" s="111"/>
    </row>
    <row r="53" spans="1:55" ht="25.15" customHeight="1">
      <c r="A53" s="83"/>
      <c r="B53" s="115" t="s">
        <v>25</v>
      </c>
      <c r="C53" s="109" t="s">
        <v>26</v>
      </c>
      <c r="D53" s="110"/>
      <c r="E53" s="110"/>
      <c r="F53" s="110"/>
      <c r="G53" s="110"/>
      <c r="H53" s="111"/>
      <c r="I53" s="76" t="s">
        <v>27</v>
      </c>
      <c r="J53" s="76" t="s">
        <v>28</v>
      </c>
      <c r="K53" s="76" t="s">
        <v>29</v>
      </c>
      <c r="L53" s="76" t="s">
        <v>26</v>
      </c>
      <c r="M53" s="83" t="s">
        <v>30</v>
      </c>
      <c r="N53" s="83" t="s">
        <v>31</v>
      </c>
      <c r="O53" s="74" t="s">
        <v>32</v>
      </c>
      <c r="P53" s="109" t="s">
        <v>32</v>
      </c>
      <c r="Q53" s="110"/>
      <c r="R53" s="110"/>
      <c r="S53" s="111"/>
    </row>
    <row r="54" spans="1:55" ht="36.75" customHeight="1">
      <c r="A54" s="83" t="s">
        <v>33</v>
      </c>
      <c r="B54" s="116"/>
      <c r="C54" s="112" t="s">
        <v>93</v>
      </c>
      <c r="D54" s="113"/>
      <c r="E54" s="113"/>
      <c r="F54" s="113"/>
      <c r="G54" s="113"/>
      <c r="H54" s="114"/>
      <c r="I54" s="79" t="s">
        <v>63</v>
      </c>
      <c r="J54" s="79" t="s">
        <v>94</v>
      </c>
      <c r="K54" s="79" t="str">
        <f>+A54</f>
        <v>a</v>
      </c>
      <c r="L54" s="79" t="str">
        <f>+C54</f>
        <v>Defectos de accionamiento en puerta en el acceso al vehículo</v>
      </c>
      <c r="M54" s="9" t="str">
        <f>+IF(N54="O","DL",IF(N54="P","","N/A"))</f>
        <v>N/A</v>
      </c>
      <c r="N54" s="12" t="str">
        <f>+IF(OR($T$5=T54,$T$5=U54,$T$5=V54,$T$5=W54,$T$5=X54,$T$5=Y54,$T$5=Z54,$T$5=AA54,$T$5=AB54,$T$5=AC54,$T$5=AD54,$T$5=AE54,$T$5=AF54,$T$5=AG54,$T$5=AH54,$T$5=AI54,$T$5=AJ54,$T$5=AK54,$T$5=AL54,$T$5=AM54,$T$5=AN54,$T$5=AO54,$T$5=AP54,$T$5=AQ54,$T$5=AR54,$T$5=AS54,$T$5=AT54,$T$5=AU54,$T$5=AV54,$T$5=AW54,$T$5=AX54,$T$5=AY54,$T$5=AZ54,$T$5=BA54,$T$5=BB54,$T$5=BC54,$T$5=BD54),"P","¡")</f>
        <v>¡</v>
      </c>
      <c r="O54" s="10">
        <f t="shared" ref="O54:O57" si="13">P54</f>
        <v>0</v>
      </c>
      <c r="P54" s="112"/>
      <c r="Q54" s="113"/>
      <c r="R54" s="113"/>
      <c r="S54" s="114"/>
      <c r="U54" s="7">
        <v>2</v>
      </c>
      <c r="W54" s="7">
        <v>4</v>
      </c>
      <c r="AA54" s="7">
        <v>8</v>
      </c>
      <c r="AB54" s="7">
        <v>9</v>
      </c>
      <c r="AD54" s="7">
        <v>11</v>
      </c>
      <c r="AI54" s="7">
        <v>16</v>
      </c>
      <c r="AJ54" s="7">
        <v>17</v>
      </c>
      <c r="AL54" s="7">
        <v>19</v>
      </c>
      <c r="AP54" s="7">
        <v>23</v>
      </c>
      <c r="AS54" s="7">
        <v>26</v>
      </c>
      <c r="AT54" s="7">
        <v>27</v>
      </c>
      <c r="AU54" s="7">
        <v>28</v>
      </c>
      <c r="AY54" s="7">
        <v>32</v>
      </c>
      <c r="AZ54" s="7">
        <v>33</v>
      </c>
      <c r="BA54" s="7">
        <v>34</v>
      </c>
      <c r="BB54" s="7">
        <v>35</v>
      </c>
      <c r="BC54" s="7">
        <v>36</v>
      </c>
    </row>
    <row r="55" spans="1:55" ht="39.950000000000003" customHeight="1">
      <c r="A55" s="83" t="s">
        <v>36</v>
      </c>
      <c r="B55" s="116"/>
      <c r="C55" s="112" t="s">
        <v>95</v>
      </c>
      <c r="D55" s="113"/>
      <c r="E55" s="113"/>
      <c r="F55" s="113"/>
      <c r="G55" s="113"/>
      <c r="H55" s="114"/>
      <c r="I55" s="79" t="s">
        <v>63</v>
      </c>
      <c r="J55" s="79" t="s">
        <v>94</v>
      </c>
      <c r="K55" s="79" t="str">
        <f t="shared" ref="K55:K57" si="14">+A55</f>
        <v>b</v>
      </c>
      <c r="L55" s="79" t="str">
        <f t="shared" ref="L55:L57" si="15">+C55</f>
        <v>Defectos de accionamiento en puerta en la salida del vehículo</v>
      </c>
      <c r="M55" s="9" t="str">
        <f>+IF(N55="O","DG",IF(N55="P","","N/A"))</f>
        <v>N/A</v>
      </c>
      <c r="N55" s="12" t="str">
        <f>+IF(OR($T$5=T55,$T$5=U55,$T$5=V55,$T$5=W55,$T$5=X55,$T$5=Y55,$T$5=Z55,$T$5=AA55,$T$5=AB55,$T$5=AC55,$T$5=AD55,$T$5=AE55,$T$5=AF55,$T$5=AG55,$T$5=AH55,$T$5=AI55,$T$5=AJ55,$T$5=AK55,$T$5=AL55,$T$5=AM55,$T$5=AN55,$T$5=AO55,$T$5=AP55,$T$5=AQ55,$T$5=AR55,$T$5=AS55,$T$5=AT55,$T$5=AU55,$T$5=AV55,$T$5=AW55,$T$5=AX55,$T$5=AY55,$T$5=AZ55,$T$5=BA55,$T$5=BB55,$T$5=BC55,$T$5=BD55),"P","¡")</f>
        <v>¡</v>
      </c>
      <c r="O55" s="10">
        <f t="shared" si="13"/>
        <v>0</v>
      </c>
      <c r="P55" s="112"/>
      <c r="Q55" s="113"/>
      <c r="R55" s="113"/>
      <c r="S55" s="114"/>
      <c r="U55" s="7">
        <v>2</v>
      </c>
      <c r="W55" s="7">
        <v>4</v>
      </c>
      <c r="AA55" s="7">
        <v>8</v>
      </c>
      <c r="AB55" s="7">
        <v>9</v>
      </c>
      <c r="AD55" s="7">
        <v>11</v>
      </c>
      <c r="AI55" s="7">
        <v>16</v>
      </c>
      <c r="AJ55" s="7">
        <v>17</v>
      </c>
      <c r="AL55" s="7">
        <v>19</v>
      </c>
      <c r="AP55" s="7">
        <v>23</v>
      </c>
      <c r="AS55" s="7">
        <v>26</v>
      </c>
      <c r="AT55" s="7">
        <v>27</v>
      </c>
      <c r="AU55" s="7">
        <v>28</v>
      </c>
      <c r="AY55" s="7">
        <v>32</v>
      </c>
      <c r="AZ55" s="7">
        <v>33</v>
      </c>
      <c r="BA55" s="7">
        <v>34</v>
      </c>
      <c r="BB55" s="7">
        <v>35</v>
      </c>
      <c r="BC55" s="7">
        <v>36</v>
      </c>
    </row>
    <row r="56" spans="1:55" ht="39.950000000000003" customHeight="1">
      <c r="A56" s="83" t="s">
        <v>38</v>
      </c>
      <c r="B56" s="116"/>
      <c r="C56" s="112" t="s">
        <v>96</v>
      </c>
      <c r="D56" s="113"/>
      <c r="E56" s="113"/>
      <c r="F56" s="113"/>
      <c r="G56" s="113"/>
      <c r="H56" s="114"/>
      <c r="I56" s="79" t="s">
        <v>63</v>
      </c>
      <c r="J56" s="79" t="s">
        <v>94</v>
      </c>
      <c r="K56" s="79" t="str">
        <f t="shared" si="14"/>
        <v>c</v>
      </c>
      <c r="L56" s="79" t="str">
        <f t="shared" si="15"/>
        <v>Bisagras defectuosas en puertas y compartimentos</v>
      </c>
      <c r="M56" s="9" t="str">
        <f>+IF(N56="O","DL",IF(N56="P","","N/A"))</f>
        <v/>
      </c>
      <c r="N56" s="12" t="str">
        <f>+IF(OR($T$5=T56,$T$5=U56,$T$5=V56,$T$5=W56,$T$5=X56,$T$5=Y56,$T$5=Z56,$T$5=AA56,$T$5=AB56,$T$5=AC56,$T$5=AD56,$T$5=AE56,$T$5=AF56,$T$5=AG56,$T$5=AH56,$T$5=AI56,$T$5=AJ56,$T$5=AK56,$T$5=AL56,$T$5=AM56,$T$5=AN56,$T$5=AO56,$T$5=AP56,$T$5=AQ56,$T$5=AR56,$T$5=AS56,$T$5=AT56,$T$5=AU56,$T$5=AV56,$T$5=AW56,$T$5=AX56,$T$5=AY56,$T$5=AZ56,$T$5=BA56,$T$5=BB56,$T$5=BC56,$T$5=BD56),"P","¡")</f>
        <v>P</v>
      </c>
      <c r="O56" s="10">
        <f t="shared" si="13"/>
        <v>0</v>
      </c>
      <c r="P56" s="112"/>
      <c r="Q56" s="113"/>
      <c r="R56" s="113"/>
      <c r="S56" s="114"/>
      <c r="T56" s="7">
        <v>1</v>
      </c>
      <c r="U56" s="7">
        <v>2</v>
      </c>
      <c r="V56" s="7">
        <v>3</v>
      </c>
      <c r="W56" s="7">
        <v>4</v>
      </c>
      <c r="X56" s="7">
        <v>5</v>
      </c>
      <c r="AA56" s="7">
        <v>8</v>
      </c>
      <c r="AB56" s="7">
        <v>9</v>
      </c>
      <c r="AC56" s="7">
        <v>10</v>
      </c>
      <c r="AD56" s="7">
        <v>11</v>
      </c>
      <c r="AE56" s="7">
        <v>12</v>
      </c>
      <c r="AI56" s="7">
        <v>16</v>
      </c>
      <c r="AJ56" s="7">
        <v>17</v>
      </c>
      <c r="AK56" s="7">
        <v>18</v>
      </c>
      <c r="AL56" s="7">
        <v>19</v>
      </c>
      <c r="AM56" s="7">
        <v>20</v>
      </c>
      <c r="AN56" s="7">
        <v>21</v>
      </c>
      <c r="AO56" s="7">
        <v>22</v>
      </c>
      <c r="AP56" s="7">
        <v>23</v>
      </c>
      <c r="AQ56" s="7">
        <v>24</v>
      </c>
      <c r="AS56" s="7">
        <v>26</v>
      </c>
      <c r="AT56" s="7">
        <v>27</v>
      </c>
      <c r="AU56" s="7">
        <v>28</v>
      </c>
      <c r="AV56" s="7">
        <v>29</v>
      </c>
      <c r="AW56" s="7">
        <v>30</v>
      </c>
      <c r="AX56" s="7">
        <v>31</v>
      </c>
      <c r="AY56" s="7">
        <v>32</v>
      </c>
      <c r="AZ56" s="7">
        <v>33</v>
      </c>
      <c r="BA56" s="7">
        <v>34</v>
      </c>
      <c r="BB56" s="7">
        <v>35</v>
      </c>
      <c r="BC56" s="7">
        <v>36</v>
      </c>
    </row>
    <row r="57" spans="1:55" ht="32.25" customHeight="1">
      <c r="A57" s="83" t="s">
        <v>40</v>
      </c>
      <c r="B57" s="116"/>
      <c r="C57" s="112" t="s">
        <v>97</v>
      </c>
      <c r="D57" s="113"/>
      <c r="E57" s="113"/>
      <c r="F57" s="113"/>
      <c r="G57" s="113"/>
      <c r="H57" s="114"/>
      <c r="I57" s="79" t="s">
        <v>63</v>
      </c>
      <c r="J57" s="79" t="s">
        <v>94</v>
      </c>
      <c r="K57" s="79" t="str">
        <f t="shared" si="14"/>
        <v>d</v>
      </c>
      <c r="L57" s="79" t="str">
        <f t="shared" si="15"/>
        <v xml:space="preserve">Puertas y/o tapa de motor con riesgo de desprendimiento y/o apertura repentina </v>
      </c>
      <c r="M57" s="9" t="str">
        <f>+IF(N57="O","DG",IF(N57="P","","N/A"))</f>
        <v/>
      </c>
      <c r="N57" s="12" t="str">
        <f>+IF(OR($T$5=T57,$T$5=U57,$T$5=V57,$T$5=W57,$T$5=X57,$T$5=Y57,$T$5=Z57,$T$5=AA57,$T$5=AB57,$T$5=AC57,$T$5=AD57,$T$5=AE57,$T$5=AF57,$T$5=AG57,$T$5=AH57,$T$5=AI57,$T$5=AJ57,$T$5=AK57,$T$5=AL57,$T$5=AM57,$T$5=AN57,$T$5=AO57,$T$5=AP57,$T$5=AQ57,$T$5=AR57,$T$5=AS57,$T$5=AT57,$T$5=AU57,$T$5=AV57,$T$5=AW57,$T$5=AX57,$T$5=AY57,$T$5=AZ57,$T$5=BA57,$T$5=BB57,$T$5=BC57,$T$5=BD57),"P","¡")</f>
        <v>P</v>
      </c>
      <c r="O57" s="10">
        <f t="shared" si="13"/>
        <v>0</v>
      </c>
      <c r="P57" s="112"/>
      <c r="Q57" s="113"/>
      <c r="R57" s="113"/>
      <c r="S57" s="114"/>
      <c r="T57" s="7">
        <v>1</v>
      </c>
      <c r="U57" s="7">
        <v>2</v>
      </c>
      <c r="V57" s="7">
        <v>3</v>
      </c>
      <c r="W57" s="7">
        <v>4</v>
      </c>
      <c r="AA57" s="7">
        <v>8</v>
      </c>
      <c r="AB57" s="7">
        <v>9</v>
      </c>
      <c r="AC57" s="7">
        <v>10</v>
      </c>
      <c r="AD57" s="7">
        <v>11</v>
      </c>
      <c r="AE57" s="7">
        <v>12</v>
      </c>
      <c r="AI57" s="7">
        <v>16</v>
      </c>
      <c r="AJ57" s="7">
        <v>17</v>
      </c>
      <c r="AL57" s="7">
        <v>19</v>
      </c>
      <c r="AM57" s="7">
        <v>20</v>
      </c>
      <c r="AO57" s="7">
        <v>22</v>
      </c>
      <c r="AP57" s="7">
        <v>23</v>
      </c>
      <c r="AQ57" s="7">
        <v>24</v>
      </c>
      <c r="AS57" s="7">
        <v>26</v>
      </c>
      <c r="AT57" s="7">
        <v>27</v>
      </c>
      <c r="AU57" s="7">
        <v>28</v>
      </c>
      <c r="AY57" s="7">
        <v>32</v>
      </c>
      <c r="AZ57" s="7">
        <v>33</v>
      </c>
      <c r="BA57" s="7">
        <v>34</v>
      </c>
      <c r="BB57" s="7">
        <v>35</v>
      </c>
      <c r="BC57" s="7">
        <v>36</v>
      </c>
    </row>
    <row r="58" spans="1:55" ht="25.15" customHeight="1">
      <c r="A58" s="83">
        <v>2.2999999999999998</v>
      </c>
      <c r="B58" s="109" t="s">
        <v>98</v>
      </c>
      <c r="C58" s="110"/>
      <c r="D58" s="110"/>
      <c r="E58" s="110"/>
      <c r="F58" s="110"/>
      <c r="G58" s="110"/>
      <c r="H58" s="110"/>
      <c r="I58" s="110"/>
      <c r="J58" s="110"/>
      <c r="K58" s="110"/>
      <c r="L58" s="110"/>
      <c r="M58" s="110"/>
      <c r="N58" s="110"/>
      <c r="O58" s="110"/>
      <c r="P58" s="110"/>
      <c r="Q58" s="110"/>
      <c r="R58" s="110"/>
      <c r="S58" s="111"/>
    </row>
    <row r="59" spans="1:55" ht="25.15" customHeight="1">
      <c r="A59" s="83"/>
      <c r="B59" s="115" t="s">
        <v>25</v>
      </c>
      <c r="C59" s="109" t="s">
        <v>26</v>
      </c>
      <c r="D59" s="110"/>
      <c r="E59" s="110"/>
      <c r="F59" s="110"/>
      <c r="G59" s="110"/>
      <c r="H59" s="111"/>
      <c r="I59" s="76" t="s">
        <v>27</v>
      </c>
      <c r="J59" s="76" t="s">
        <v>28</v>
      </c>
      <c r="K59" s="76" t="s">
        <v>29</v>
      </c>
      <c r="L59" s="76" t="s">
        <v>26</v>
      </c>
      <c r="M59" s="83" t="s">
        <v>30</v>
      </c>
      <c r="N59" s="83" t="s">
        <v>31</v>
      </c>
      <c r="O59" s="74" t="s">
        <v>32</v>
      </c>
      <c r="P59" s="109" t="s">
        <v>32</v>
      </c>
      <c r="Q59" s="110"/>
      <c r="R59" s="110"/>
      <c r="S59" s="111"/>
    </row>
    <row r="60" spans="1:55" ht="39.950000000000003" customHeight="1">
      <c r="A60" s="83" t="s">
        <v>33</v>
      </c>
      <c r="B60" s="116"/>
      <c r="C60" s="112" t="s">
        <v>99</v>
      </c>
      <c r="D60" s="113"/>
      <c r="E60" s="113"/>
      <c r="F60" s="113"/>
      <c r="G60" s="113"/>
      <c r="H60" s="114"/>
      <c r="I60" s="79" t="str">
        <f>+$I$54</f>
        <v>2 CARROCERIA Y CHASIS</v>
      </c>
      <c r="J60" s="79" t="s">
        <v>100</v>
      </c>
      <c r="K60" s="79" t="str">
        <f>+A60</f>
        <v>a</v>
      </c>
      <c r="L60" s="79" t="str">
        <f>+C60</f>
        <v>Parabrisas delantero inexistente (si el equipo cuenta con este de fabricación)</v>
      </c>
      <c r="M60" s="9" t="str">
        <f>+IF(N60="O","DG",IF(N60="P","","N/A"))</f>
        <v>N/A</v>
      </c>
      <c r="N60" s="12" t="str">
        <f t="shared" ref="N60:N66" si="16">+IF(OR($T$5=T60,$T$5=U60,$T$5=V60,$T$5=W60,$T$5=X60,$T$5=Y60,$T$5=Z60,$T$5=AA60,$T$5=AB60,$T$5=AC60,$T$5=AD60,$T$5=AE60,$T$5=AF60,$T$5=AG60,$T$5=AH60,$T$5=AI60,$T$5=AJ60,$T$5=AK60,$T$5=AL60,$T$5=AM60,$T$5=AN60,$T$5=AO60,$T$5=AP60,$T$5=AQ60,$T$5=AR60,$T$5=AS60,$T$5=AT60,$T$5=AU60,$T$5=AV60,$T$5=AW60,$T$5=AX60,$T$5=AY60,$T$5=AZ60,$T$5=BA60,$T$5=BB60,$T$5=BC60,$T$5=BD60),"P","¡")</f>
        <v>¡</v>
      </c>
      <c r="O60" s="10">
        <f t="shared" ref="O60:O66" si="17">P60</f>
        <v>0</v>
      </c>
      <c r="P60" s="112"/>
      <c r="Q60" s="113"/>
      <c r="R60" s="113"/>
      <c r="S60" s="114"/>
      <c r="U60" s="7">
        <v>2</v>
      </c>
      <c r="W60" s="7">
        <v>4</v>
      </c>
      <c r="AA60" s="7">
        <v>8</v>
      </c>
      <c r="AB60" s="7">
        <v>9</v>
      </c>
      <c r="AD60" s="7">
        <v>11</v>
      </c>
      <c r="AI60" s="7">
        <v>16</v>
      </c>
      <c r="AJ60" s="7">
        <v>17</v>
      </c>
      <c r="AL60" s="7">
        <v>19</v>
      </c>
      <c r="AP60" s="7">
        <v>23</v>
      </c>
      <c r="AQ60" s="7">
        <v>24</v>
      </c>
      <c r="AS60" s="7">
        <v>26</v>
      </c>
      <c r="AT60" s="7">
        <v>27</v>
      </c>
      <c r="AU60" s="7">
        <v>28</v>
      </c>
      <c r="AY60" s="7">
        <v>32</v>
      </c>
      <c r="AZ60" s="7">
        <v>33</v>
      </c>
      <c r="BA60" s="7">
        <v>34</v>
      </c>
      <c r="BB60" s="7">
        <v>35</v>
      </c>
      <c r="BC60" s="7">
        <v>36</v>
      </c>
    </row>
    <row r="61" spans="1:55" ht="34.5" customHeight="1">
      <c r="A61" s="83" t="s">
        <v>36</v>
      </c>
      <c r="B61" s="116"/>
      <c r="C61" s="112" t="s">
        <v>101</v>
      </c>
      <c r="D61" s="113"/>
      <c r="E61" s="113"/>
      <c r="F61" s="113"/>
      <c r="G61" s="113"/>
      <c r="H61" s="114"/>
      <c r="I61" s="79" t="str">
        <f t="shared" ref="I61:I66" si="18">+$I$54</f>
        <v>2 CARROCERIA Y CHASIS</v>
      </c>
      <c r="J61" s="79" t="s">
        <v>100</v>
      </c>
      <c r="K61" s="79" t="str">
        <f t="shared" ref="K61:K66" si="19">+A61</f>
        <v>b</v>
      </c>
      <c r="L61" s="79" t="str">
        <f t="shared" ref="L61:L66" si="20">+C61</f>
        <v>Accionamiento de ventanas defectuoso</v>
      </c>
      <c r="M61" s="9" t="str">
        <f>+IF(N61="O","DL",IF(N61="P","","N/A"))</f>
        <v>N/A</v>
      </c>
      <c r="N61" s="12" t="str">
        <f t="shared" si="16"/>
        <v>¡</v>
      </c>
      <c r="O61" s="10">
        <f t="shared" si="17"/>
        <v>0</v>
      </c>
      <c r="P61" s="112"/>
      <c r="Q61" s="113"/>
      <c r="R61" s="113"/>
      <c r="S61" s="114"/>
      <c r="U61" s="7">
        <v>2</v>
      </c>
      <c r="W61" s="7">
        <v>4</v>
      </c>
      <c r="AA61" s="7">
        <v>8</v>
      </c>
      <c r="AB61" s="7">
        <v>9</v>
      </c>
      <c r="AD61" s="7">
        <v>11</v>
      </c>
      <c r="AI61" s="7">
        <v>16</v>
      </c>
      <c r="AJ61" s="7">
        <v>17</v>
      </c>
      <c r="AL61" s="7">
        <v>19</v>
      </c>
      <c r="AP61" s="7">
        <v>23</v>
      </c>
      <c r="AQ61" s="7">
        <v>24</v>
      </c>
      <c r="AS61" s="7">
        <v>26</v>
      </c>
      <c r="AT61" s="7">
        <v>27</v>
      </c>
      <c r="AU61" s="7">
        <v>28</v>
      </c>
      <c r="AY61" s="7">
        <v>32</v>
      </c>
      <c r="AZ61" s="7">
        <v>33</v>
      </c>
      <c r="BA61" s="7">
        <v>34</v>
      </c>
      <c r="BB61" s="7">
        <v>35</v>
      </c>
      <c r="BC61" s="7">
        <v>36</v>
      </c>
    </row>
    <row r="62" spans="1:55" ht="39.950000000000003" customHeight="1">
      <c r="A62" s="83" t="s">
        <v>38</v>
      </c>
      <c r="B62" s="116"/>
      <c r="C62" s="112" t="s">
        <v>102</v>
      </c>
      <c r="D62" s="113"/>
      <c r="E62" s="113"/>
      <c r="F62" s="113"/>
      <c r="G62" s="113"/>
      <c r="H62" s="114"/>
      <c r="I62" s="79" t="str">
        <f t="shared" si="18"/>
        <v>2 CARROCERIA Y CHASIS</v>
      </c>
      <c r="J62" s="79" t="s">
        <v>100</v>
      </c>
      <c r="K62" s="79" t="str">
        <f t="shared" si="19"/>
        <v>c</v>
      </c>
      <c r="L62" s="79" t="str">
        <f t="shared" si="20"/>
        <v>Existencia de lámina adhesiva anti solar, polarizado, sticker, adhesivos o similares en el parabrisas delantero.</v>
      </c>
      <c r="M62" s="9" t="str">
        <f>+IF(N62="O","DG",IF(N62="P","","N/A"))</f>
        <v>N/A</v>
      </c>
      <c r="N62" s="12" t="str">
        <f t="shared" si="16"/>
        <v>¡</v>
      </c>
      <c r="O62" s="10">
        <f t="shared" si="17"/>
        <v>0</v>
      </c>
      <c r="P62" s="112"/>
      <c r="Q62" s="113"/>
      <c r="R62" s="113"/>
      <c r="S62" s="114"/>
      <c r="U62" s="7">
        <v>2</v>
      </c>
      <c r="W62" s="7">
        <v>4</v>
      </c>
      <c r="AA62" s="7">
        <v>8</v>
      </c>
      <c r="AB62" s="7">
        <v>9</v>
      </c>
      <c r="AD62" s="7">
        <v>11</v>
      </c>
      <c r="AI62" s="7">
        <v>16</v>
      </c>
      <c r="AJ62" s="7">
        <v>17</v>
      </c>
      <c r="AL62" s="7">
        <v>19</v>
      </c>
      <c r="AP62" s="7">
        <v>23</v>
      </c>
      <c r="AQ62" s="7">
        <v>24</v>
      </c>
      <c r="AS62" s="7">
        <v>26</v>
      </c>
      <c r="AT62" s="7">
        <v>27</v>
      </c>
      <c r="AU62" s="7">
        <v>28</v>
      </c>
      <c r="AY62" s="7">
        <v>32</v>
      </c>
      <c r="AZ62" s="7">
        <v>33</v>
      </c>
      <c r="BA62" s="7">
        <v>34</v>
      </c>
      <c r="BB62" s="7">
        <v>35</v>
      </c>
      <c r="BC62" s="7">
        <v>36</v>
      </c>
    </row>
    <row r="63" spans="1:55" ht="39.950000000000003" customHeight="1">
      <c r="A63" s="83" t="s">
        <v>40</v>
      </c>
      <c r="B63" s="116"/>
      <c r="C63" s="112" t="s">
        <v>103</v>
      </c>
      <c r="D63" s="113"/>
      <c r="E63" s="113"/>
      <c r="F63" s="113"/>
      <c r="G63" s="113"/>
      <c r="H63" s="114"/>
      <c r="I63" s="79" t="str">
        <f t="shared" si="18"/>
        <v>2 CARROCERIA Y CHASIS</v>
      </c>
      <c r="J63" s="79" t="s">
        <v>100</v>
      </c>
      <c r="K63" s="79" t="str">
        <f t="shared" si="19"/>
        <v>d</v>
      </c>
      <c r="L63" s="79" t="str">
        <f t="shared" si="20"/>
        <v>Existencia de lámina adhesiva anti solar, ,adhesivos o similares en ventanillas y/o parabrisas trasero</v>
      </c>
      <c r="M63" s="9" t="str">
        <f>+IF(N63="O","DL",IF(N63="P","","N/A"))</f>
        <v>N/A</v>
      </c>
      <c r="N63" s="12" t="str">
        <f t="shared" si="16"/>
        <v>¡</v>
      </c>
      <c r="O63" s="10">
        <f t="shared" si="17"/>
        <v>0</v>
      </c>
      <c r="P63" s="112"/>
      <c r="Q63" s="113"/>
      <c r="R63" s="113"/>
      <c r="S63" s="114"/>
      <c r="U63" s="7">
        <v>2</v>
      </c>
      <c r="W63" s="7">
        <v>4</v>
      </c>
      <c r="AA63" s="7">
        <v>8</v>
      </c>
      <c r="AB63" s="7">
        <v>9</v>
      </c>
      <c r="AD63" s="7">
        <v>11</v>
      </c>
      <c r="AI63" s="7">
        <v>16</v>
      </c>
      <c r="AJ63" s="7">
        <v>17</v>
      </c>
      <c r="AL63" s="7">
        <v>19</v>
      </c>
      <c r="AP63" s="7">
        <v>23</v>
      </c>
      <c r="AQ63" s="7">
        <v>24</v>
      </c>
      <c r="AS63" s="7">
        <v>26</v>
      </c>
      <c r="AT63" s="7">
        <v>27</v>
      </c>
      <c r="AU63" s="7">
        <v>28</v>
      </c>
      <c r="AY63" s="7">
        <v>32</v>
      </c>
      <c r="AZ63" s="7">
        <v>33</v>
      </c>
      <c r="BA63" s="7">
        <v>34</v>
      </c>
      <c r="BB63" s="7">
        <v>35</v>
      </c>
      <c r="BC63" s="7">
        <v>36</v>
      </c>
    </row>
    <row r="64" spans="1:55" ht="39.950000000000003" customHeight="1">
      <c r="A64" s="83" t="s">
        <v>42</v>
      </c>
      <c r="B64" s="116"/>
      <c r="C64" s="112" t="s">
        <v>104</v>
      </c>
      <c r="D64" s="113"/>
      <c r="E64" s="113"/>
      <c r="F64" s="113"/>
      <c r="G64" s="113"/>
      <c r="H64" s="114"/>
      <c r="I64" s="79" t="str">
        <f t="shared" si="18"/>
        <v>2 CARROCERIA Y CHASIS</v>
      </c>
      <c r="J64" s="79" t="s">
        <v>100</v>
      </c>
      <c r="K64" s="79" t="str">
        <f t="shared" si="19"/>
        <v>e</v>
      </c>
      <c r="L64" s="79" t="str">
        <f t="shared" si="20"/>
        <v>Fisuras o impactos con radio mayor a 5 cm pero menor a 15 cm en el parabrisas delantero, fuera del campo de visión del conductor.</v>
      </c>
      <c r="M64" s="9" t="str">
        <f>+IF(N64="O","DL",IF(N64="P","","N/A"))</f>
        <v>N/A</v>
      </c>
      <c r="N64" s="12" t="str">
        <f t="shared" si="16"/>
        <v>¡</v>
      </c>
      <c r="O64" s="10">
        <f t="shared" si="17"/>
        <v>0</v>
      </c>
      <c r="P64" s="112"/>
      <c r="Q64" s="113"/>
      <c r="R64" s="113"/>
      <c r="S64" s="114"/>
      <c r="U64" s="7">
        <v>2</v>
      </c>
      <c r="W64" s="7">
        <v>4</v>
      </c>
      <c r="AA64" s="7">
        <v>8</v>
      </c>
      <c r="AB64" s="7">
        <v>9</v>
      </c>
      <c r="AD64" s="7">
        <v>11</v>
      </c>
      <c r="AI64" s="7">
        <v>16</v>
      </c>
      <c r="AJ64" s="7">
        <v>17</v>
      </c>
      <c r="AL64" s="7">
        <v>19</v>
      </c>
      <c r="AP64" s="7">
        <v>23</v>
      </c>
      <c r="AQ64" s="7">
        <v>24</v>
      </c>
      <c r="AS64" s="7">
        <v>26</v>
      </c>
      <c r="AT64" s="7">
        <v>27</v>
      </c>
      <c r="AU64" s="7">
        <v>28</v>
      </c>
      <c r="AY64" s="7">
        <v>32</v>
      </c>
      <c r="AZ64" s="7">
        <v>33</v>
      </c>
      <c r="BA64" s="7">
        <v>34</v>
      </c>
      <c r="BB64" s="7">
        <v>35</v>
      </c>
      <c r="BC64" s="7">
        <v>36</v>
      </c>
    </row>
    <row r="65" spans="1:55" ht="39.950000000000003" customHeight="1">
      <c r="A65" s="83" t="s">
        <v>44</v>
      </c>
      <c r="B65" s="116"/>
      <c r="C65" s="112" t="s">
        <v>105</v>
      </c>
      <c r="D65" s="113"/>
      <c r="E65" s="113"/>
      <c r="F65" s="113"/>
      <c r="G65" s="113"/>
      <c r="H65" s="114"/>
      <c r="I65" s="79" t="str">
        <f t="shared" si="18"/>
        <v>2 CARROCERIA Y CHASIS</v>
      </c>
      <c r="J65" s="79" t="s">
        <v>100</v>
      </c>
      <c r="K65" s="79" t="str">
        <f t="shared" si="19"/>
        <v>f</v>
      </c>
      <c r="L65" s="79" t="str">
        <f t="shared" si="20"/>
        <v>Fisuras o impactos con radio mayor a 5 cm en el parabrisas delantero, dentro del campo de visión del conductor.</v>
      </c>
      <c r="M65" s="9" t="str">
        <f>+IF(N65="O","DG",IF(N65="P","","N/A"))</f>
        <v>N/A</v>
      </c>
      <c r="N65" s="12" t="str">
        <f t="shared" si="16"/>
        <v>¡</v>
      </c>
      <c r="O65" s="10">
        <f t="shared" si="17"/>
        <v>0</v>
      </c>
      <c r="P65" s="112"/>
      <c r="Q65" s="113"/>
      <c r="R65" s="113"/>
      <c r="S65" s="114"/>
      <c r="U65" s="7">
        <v>2</v>
      </c>
      <c r="W65" s="7">
        <v>4</v>
      </c>
      <c r="AA65" s="7">
        <v>8</v>
      </c>
      <c r="AB65" s="7">
        <v>9</v>
      </c>
      <c r="AD65" s="7">
        <v>11</v>
      </c>
      <c r="AI65" s="7">
        <v>16</v>
      </c>
      <c r="AJ65" s="7">
        <v>17</v>
      </c>
      <c r="AL65" s="7">
        <v>19</v>
      </c>
      <c r="AP65" s="7">
        <v>23</v>
      </c>
      <c r="AQ65" s="7">
        <v>24</v>
      </c>
      <c r="AS65" s="7">
        <v>26</v>
      </c>
      <c r="AT65" s="7">
        <v>27</v>
      </c>
      <c r="AU65" s="7">
        <v>28</v>
      </c>
      <c r="AY65" s="7">
        <v>32</v>
      </c>
      <c r="AZ65" s="7">
        <v>33</v>
      </c>
      <c r="BA65" s="7">
        <v>34</v>
      </c>
      <c r="BB65" s="7">
        <v>35</v>
      </c>
      <c r="BC65" s="7">
        <v>36</v>
      </c>
    </row>
    <row r="66" spans="1:55" ht="32.25" customHeight="1">
      <c r="A66" s="83" t="s">
        <v>46</v>
      </c>
      <c r="B66" s="116"/>
      <c r="C66" s="112" t="s">
        <v>106</v>
      </c>
      <c r="D66" s="113"/>
      <c r="E66" s="113"/>
      <c r="F66" s="113"/>
      <c r="G66" s="113"/>
      <c r="H66" s="114"/>
      <c r="I66" s="79" t="str">
        <f t="shared" si="18"/>
        <v>2 CARROCERIA Y CHASIS</v>
      </c>
      <c r="J66" s="79" t="s">
        <v>100</v>
      </c>
      <c r="K66" s="79" t="str">
        <f t="shared" si="19"/>
        <v>g</v>
      </c>
      <c r="L66" s="79" t="str">
        <f t="shared" si="20"/>
        <v>Fisura o impactos con radio mayor a 5 cm en las ventanillas o parabrisas trasero.</v>
      </c>
      <c r="M66" s="9" t="str">
        <f>+IF(N66="O","DL",IF(N66="P","","N/A"))</f>
        <v>N/A</v>
      </c>
      <c r="N66" s="12" t="str">
        <f t="shared" si="16"/>
        <v>¡</v>
      </c>
      <c r="O66" s="10">
        <f t="shared" si="17"/>
        <v>0</v>
      </c>
      <c r="P66" s="112"/>
      <c r="Q66" s="113"/>
      <c r="R66" s="113"/>
      <c r="S66" s="114"/>
      <c r="U66" s="7">
        <v>2</v>
      </c>
      <c r="W66" s="7">
        <v>4</v>
      </c>
      <c r="AA66" s="7">
        <v>8</v>
      </c>
      <c r="AB66" s="7">
        <v>9</v>
      </c>
      <c r="AD66" s="7">
        <v>11</v>
      </c>
      <c r="AI66" s="7">
        <v>16</v>
      </c>
      <c r="AJ66" s="7">
        <v>17</v>
      </c>
      <c r="AL66" s="7">
        <v>19</v>
      </c>
      <c r="AP66" s="7">
        <v>23</v>
      </c>
      <c r="AQ66" s="7">
        <v>24</v>
      </c>
      <c r="AS66" s="7">
        <v>26</v>
      </c>
      <c r="AT66" s="7">
        <v>27</v>
      </c>
      <c r="AU66" s="7">
        <v>28</v>
      </c>
      <c r="AY66" s="7">
        <v>32</v>
      </c>
      <c r="AZ66" s="7">
        <v>33</v>
      </c>
      <c r="BA66" s="7">
        <v>34</v>
      </c>
      <c r="BB66" s="7">
        <v>35</v>
      </c>
      <c r="BC66" s="7">
        <v>36</v>
      </c>
    </row>
    <row r="67" spans="1:55" ht="25.15" customHeight="1">
      <c r="A67" s="83">
        <v>2.4</v>
      </c>
      <c r="B67" s="109" t="s">
        <v>107</v>
      </c>
      <c r="C67" s="110"/>
      <c r="D67" s="110"/>
      <c r="E67" s="110"/>
      <c r="F67" s="110"/>
      <c r="G67" s="110"/>
      <c r="H67" s="110"/>
      <c r="I67" s="110"/>
      <c r="J67" s="110"/>
      <c r="K67" s="110"/>
      <c r="L67" s="110"/>
      <c r="M67" s="110"/>
      <c r="N67" s="110"/>
      <c r="O67" s="110"/>
      <c r="P67" s="110"/>
      <c r="Q67" s="110"/>
      <c r="R67" s="110"/>
      <c r="S67" s="111"/>
    </row>
    <row r="68" spans="1:55" ht="25.15" customHeight="1">
      <c r="A68" s="83"/>
      <c r="B68" s="115" t="s">
        <v>25</v>
      </c>
      <c r="C68" s="109" t="s">
        <v>26</v>
      </c>
      <c r="D68" s="110"/>
      <c r="E68" s="110"/>
      <c r="F68" s="110"/>
      <c r="G68" s="110"/>
      <c r="H68" s="111"/>
      <c r="I68" s="76" t="s">
        <v>27</v>
      </c>
      <c r="J68" s="76" t="s">
        <v>28</v>
      </c>
      <c r="K68" s="76" t="s">
        <v>29</v>
      </c>
      <c r="L68" s="76" t="s">
        <v>26</v>
      </c>
      <c r="M68" s="83" t="s">
        <v>30</v>
      </c>
      <c r="N68" s="83" t="s">
        <v>31</v>
      </c>
      <c r="O68" s="74" t="s">
        <v>32</v>
      </c>
      <c r="P68" s="109" t="s">
        <v>32</v>
      </c>
      <c r="Q68" s="110"/>
      <c r="R68" s="110"/>
      <c r="S68" s="111"/>
    </row>
    <row r="69" spans="1:55" ht="39.950000000000003" customHeight="1">
      <c r="A69" s="83" t="s">
        <v>33</v>
      </c>
      <c r="B69" s="116"/>
      <c r="C69" s="112" t="s">
        <v>108</v>
      </c>
      <c r="D69" s="113"/>
      <c r="E69" s="113"/>
      <c r="F69" s="113"/>
      <c r="G69" s="113"/>
      <c r="H69" s="114"/>
      <c r="I69" s="79" t="str">
        <f>+$I$60</f>
        <v>2 CARROCERIA Y CHASIS</v>
      </c>
      <c r="J69" s="79" t="s">
        <v>109</v>
      </c>
      <c r="K69" s="79" t="str">
        <f>+A69</f>
        <v>a</v>
      </c>
      <c r="L69" s="79" t="str">
        <f>+C69</f>
        <v xml:space="preserve">Inexistencia de los limpiaparabrisas (escobillas) </v>
      </c>
      <c r="M69" s="9" t="str">
        <f>+IF(N69="O","DG",IF(N69="P","","N/A"))</f>
        <v>N/A</v>
      </c>
      <c r="N69" s="12" t="str">
        <f>+IF(OR($T$5=T69,$T$5=U69,$T$5=V69,$T$5=W69,$T$5=X69,$T$5=Y69,$T$5=Z69,$T$5=AA69,$T$5=AB69,$T$5=AC69,$T$5=AD69,$T$5=AE69,$T$5=AF69,$T$5=AG69,$T$5=AH69,$T$5=AI69,$T$5=AJ69,$T$5=AK69,$T$5=AL69,$T$5=AM69,$T$5=AN69,$T$5=AO69,$T$5=AP69,$T$5=AQ69,$T$5=AR69,$T$5=AS69,$T$5=AT69,$T$5=AU69,$T$5=AV69,$T$5=AW69,$T$5=AX69,$T$5=AY69,$T$5=AZ69,$T$5=BA69,$T$5=BB69,$T$5=BC69,$T$5=BD69),"P","¡")</f>
        <v>¡</v>
      </c>
      <c r="O69" s="10">
        <f t="shared" ref="O69:O71" si="21">P69</f>
        <v>0</v>
      </c>
      <c r="P69" s="112"/>
      <c r="Q69" s="113"/>
      <c r="R69" s="113"/>
      <c r="S69" s="114"/>
      <c r="U69" s="7">
        <v>2</v>
      </c>
      <c r="W69" s="7">
        <v>4</v>
      </c>
      <c r="AA69" s="7">
        <v>8</v>
      </c>
      <c r="AB69" s="7">
        <v>9</v>
      </c>
      <c r="AD69" s="7">
        <v>11</v>
      </c>
      <c r="AI69" s="7">
        <v>16</v>
      </c>
      <c r="AJ69" s="7">
        <v>17</v>
      </c>
      <c r="AL69" s="7">
        <v>19</v>
      </c>
      <c r="AP69" s="7">
        <v>23</v>
      </c>
      <c r="AQ69" s="7">
        <v>24</v>
      </c>
      <c r="AS69" s="7">
        <v>26</v>
      </c>
      <c r="AT69" s="7">
        <v>27</v>
      </c>
      <c r="AU69" s="7">
        <v>28</v>
      </c>
      <c r="AY69" s="7">
        <v>32</v>
      </c>
      <c r="AZ69" s="7">
        <v>33</v>
      </c>
      <c r="BA69" s="7">
        <v>34</v>
      </c>
      <c r="BB69" s="7">
        <v>35</v>
      </c>
      <c r="BC69" s="7">
        <v>36</v>
      </c>
    </row>
    <row r="70" spans="1:55" ht="35.25" customHeight="1">
      <c r="A70" s="83" t="s">
        <v>36</v>
      </c>
      <c r="B70" s="116"/>
      <c r="C70" s="112" t="s">
        <v>110</v>
      </c>
      <c r="D70" s="113"/>
      <c r="E70" s="113"/>
      <c r="F70" s="113"/>
      <c r="G70" s="113"/>
      <c r="H70" s="114"/>
      <c r="I70" s="79" t="str">
        <f t="shared" ref="I70:I71" si="22">+$I$60</f>
        <v>2 CARROCERIA Y CHASIS</v>
      </c>
      <c r="J70" s="79" t="s">
        <v>109</v>
      </c>
      <c r="K70" s="79" t="str">
        <f t="shared" ref="K70:K71" si="23">+A70</f>
        <v>b</v>
      </c>
      <c r="L70" s="79" t="str">
        <f t="shared" ref="L70:L71" si="24">+C70</f>
        <v xml:space="preserve">Mal funcionamiento del limpiaparabrisas (escobillas) </v>
      </c>
      <c r="M70" s="9" t="str">
        <f>+IF(N70="O","DG",IF(N70="P","","N/A"))</f>
        <v>N/A</v>
      </c>
      <c r="N70" s="12" t="str">
        <f>+IF(OR($T$5=T70,$T$5=U70,$T$5=V70,$T$5=W70,$T$5=X70,$T$5=Y70,$T$5=Z70,$T$5=AA70,$T$5=AB70,$T$5=AC70,$T$5=AD70,$T$5=AE70,$T$5=AF70,$T$5=AG70,$T$5=AH70,$T$5=AI70,$T$5=AJ70,$T$5=AK70,$T$5=AL70,$T$5=AM70,$T$5=AN70,$T$5=AO70,$T$5=AP70,$T$5=AQ70,$T$5=AR70,$T$5=AS70,$T$5=AT70,$T$5=AU70,$T$5=AV70,$T$5=AW70,$T$5=AX70,$T$5=AY70,$T$5=AZ70,$T$5=BA70,$T$5=BB70,$T$5=BC70,$T$5=BD70),"P","¡")</f>
        <v>¡</v>
      </c>
      <c r="O70" s="10">
        <f t="shared" si="21"/>
        <v>0</v>
      </c>
      <c r="P70" s="112"/>
      <c r="Q70" s="113"/>
      <c r="R70" s="113"/>
      <c r="S70" s="114"/>
      <c r="U70" s="7">
        <v>2</v>
      </c>
      <c r="W70" s="7">
        <v>4</v>
      </c>
      <c r="AA70" s="7">
        <v>8</v>
      </c>
      <c r="AB70" s="7">
        <v>9</v>
      </c>
      <c r="AD70" s="7">
        <v>11</v>
      </c>
      <c r="AI70" s="7">
        <v>16</v>
      </c>
      <c r="AJ70" s="7">
        <v>17</v>
      </c>
      <c r="AL70" s="7">
        <v>19</v>
      </c>
      <c r="AP70" s="7">
        <v>23</v>
      </c>
      <c r="AQ70" s="7">
        <v>24</v>
      </c>
      <c r="AS70" s="7">
        <v>26</v>
      </c>
      <c r="AT70" s="7">
        <v>27</v>
      </c>
      <c r="AU70" s="7">
        <v>28</v>
      </c>
      <c r="AY70" s="7">
        <v>32</v>
      </c>
      <c r="AZ70" s="7">
        <v>33</v>
      </c>
      <c r="BA70" s="7">
        <v>34</v>
      </c>
      <c r="BB70" s="7">
        <v>35</v>
      </c>
      <c r="BC70" s="7">
        <v>36</v>
      </c>
    </row>
    <row r="71" spans="1:55" ht="39.950000000000003" customHeight="1">
      <c r="A71" s="83" t="s">
        <v>38</v>
      </c>
      <c r="B71" s="116"/>
      <c r="C71" s="112" t="s">
        <v>111</v>
      </c>
      <c r="D71" s="113"/>
      <c r="E71" s="113"/>
      <c r="F71" s="113"/>
      <c r="G71" s="113"/>
      <c r="H71" s="114"/>
      <c r="I71" s="79" t="str">
        <f t="shared" si="22"/>
        <v>2 CARROCERIA Y CHASIS</v>
      </c>
      <c r="J71" s="79" t="s">
        <v>109</v>
      </c>
      <c r="K71" s="79" t="str">
        <f t="shared" si="23"/>
        <v>c</v>
      </c>
      <c r="L71" s="79" t="str">
        <f t="shared" si="24"/>
        <v xml:space="preserve">Mal estado de los limpiaparabrisas (escobillas) </v>
      </c>
      <c r="M71" s="9" t="str">
        <f>+IF(N71="O","DL",IF(N71="P","","N/A"))</f>
        <v>N/A</v>
      </c>
      <c r="N71" s="12" t="str">
        <f>+IF(OR($T$5=T71,$T$5=U71,$T$5=V71,$T$5=W71,$T$5=X71,$T$5=Y71,$T$5=Z71,$T$5=AA71,$T$5=AB71,$T$5=AC71,$T$5=AD71,$T$5=AE71,$T$5=AF71,$T$5=AG71,$T$5=AH71,$T$5=AI71,$T$5=AJ71,$T$5=AK71,$T$5=AL71,$T$5=AM71,$T$5=AN71,$T$5=AO71,$T$5=AP71,$T$5=AQ71,$T$5=AR71,$T$5=AS71,$T$5=AT71,$T$5=AU71,$T$5=AV71,$T$5=AW71,$T$5=AX71,$T$5=AY71,$T$5=AZ71,$T$5=BA71,$T$5=BB71,$T$5=BC71,$T$5=BD71),"P","¡")</f>
        <v>¡</v>
      </c>
      <c r="O71" s="10">
        <f t="shared" si="21"/>
        <v>0</v>
      </c>
      <c r="P71" s="112"/>
      <c r="Q71" s="113"/>
      <c r="R71" s="113"/>
      <c r="S71" s="114"/>
      <c r="U71" s="7">
        <v>2</v>
      </c>
      <c r="W71" s="7">
        <v>4</v>
      </c>
      <c r="AA71" s="7">
        <v>8</v>
      </c>
      <c r="AB71" s="7">
        <v>9</v>
      </c>
      <c r="AD71" s="7">
        <v>11</v>
      </c>
      <c r="AI71" s="7">
        <v>16</v>
      </c>
      <c r="AJ71" s="7">
        <v>17</v>
      </c>
      <c r="AL71" s="7">
        <v>19</v>
      </c>
      <c r="AP71" s="7">
        <v>23</v>
      </c>
      <c r="AQ71" s="7">
        <v>24</v>
      </c>
      <c r="AS71" s="7">
        <v>26</v>
      </c>
      <c r="AT71" s="7">
        <v>27</v>
      </c>
      <c r="AU71" s="7">
        <v>28</v>
      </c>
      <c r="AY71" s="7">
        <v>32</v>
      </c>
      <c r="AZ71" s="7">
        <v>33</v>
      </c>
      <c r="BA71" s="7">
        <v>34</v>
      </c>
      <c r="BB71" s="7">
        <v>35</v>
      </c>
      <c r="BC71" s="7">
        <v>36</v>
      </c>
    </row>
    <row r="72" spans="1:55" ht="25.15" customHeight="1">
      <c r="A72" s="83">
        <v>2.5</v>
      </c>
      <c r="B72" s="109" t="s">
        <v>112</v>
      </c>
      <c r="C72" s="110"/>
      <c r="D72" s="110"/>
      <c r="E72" s="110"/>
      <c r="F72" s="110"/>
      <c r="G72" s="110"/>
      <c r="H72" s="110"/>
      <c r="I72" s="110"/>
      <c r="J72" s="110"/>
      <c r="K72" s="110"/>
      <c r="L72" s="110"/>
      <c r="M72" s="110"/>
      <c r="N72" s="110"/>
      <c r="O72" s="110"/>
      <c r="P72" s="110"/>
      <c r="Q72" s="110"/>
      <c r="R72" s="110"/>
      <c r="S72" s="111"/>
    </row>
    <row r="73" spans="1:55" ht="25.15" customHeight="1">
      <c r="A73" s="83"/>
      <c r="B73" s="115" t="s">
        <v>25</v>
      </c>
      <c r="C73" s="109" t="s">
        <v>26</v>
      </c>
      <c r="D73" s="110"/>
      <c r="E73" s="110"/>
      <c r="F73" s="110"/>
      <c r="G73" s="110"/>
      <c r="H73" s="111"/>
      <c r="I73" s="76" t="s">
        <v>27</v>
      </c>
      <c r="J73" s="76" t="s">
        <v>28</v>
      </c>
      <c r="K73" s="76" t="s">
        <v>29</v>
      </c>
      <c r="L73" s="76" t="s">
        <v>26</v>
      </c>
      <c r="M73" s="83" t="s">
        <v>30</v>
      </c>
      <c r="N73" s="83" t="s">
        <v>31</v>
      </c>
      <c r="O73" s="74" t="s">
        <v>32</v>
      </c>
      <c r="P73" s="109" t="s">
        <v>32</v>
      </c>
      <c r="Q73" s="110"/>
      <c r="R73" s="110"/>
      <c r="S73" s="111"/>
    </row>
    <row r="74" spans="1:55" ht="39.950000000000003" customHeight="1">
      <c r="A74" s="83" t="s">
        <v>33</v>
      </c>
      <c r="B74" s="116"/>
      <c r="C74" s="112" t="s">
        <v>113</v>
      </c>
      <c r="D74" s="113"/>
      <c r="E74" s="113"/>
      <c r="F74" s="113"/>
      <c r="G74" s="113"/>
      <c r="H74" s="114"/>
      <c r="I74" s="79" t="str">
        <f>+$I$69</f>
        <v>2 CARROCERIA Y CHASIS</v>
      </c>
      <c r="J74" s="79" t="s">
        <v>114</v>
      </c>
      <c r="K74" s="79" t="str">
        <f>+A74</f>
        <v>a</v>
      </c>
      <c r="L74" s="79" t="str">
        <f>+C74</f>
        <v>Inexistencia de retrovisores (izquierdo o derecho), cuando es obligatorio.</v>
      </c>
      <c r="M74" s="9" t="str">
        <f>+IF(N74="O","DG",IF(N74="P","","N/A"))</f>
        <v>N/A</v>
      </c>
      <c r="N74" s="12" t="str">
        <f t="shared" ref="N74:N78" si="25">+IF(OR($T$5=T74,$T$5=U74,$T$5=V74,$T$5=W74,$T$5=X74,$T$5=Y74,$T$5=Z74,$T$5=AA74,$T$5=AB74,$T$5=AC74,$T$5=AD74,$T$5=AE74,$T$5=AF74,$T$5=AG74,$T$5=AH74,$T$5=AI74,$T$5=AJ74,$T$5=AK74,$T$5=AL74,$T$5=AM74,$T$5=AN74,$T$5=AO74,$T$5=AP74,$T$5=AQ74,$T$5=AR74,$T$5=AS74,$T$5=AT74,$T$5=AU74,$T$5=AV74,$T$5=AW74,$T$5=AX74,$T$5=AY74,$T$5=AZ74,$T$5=BA74,$T$5=BB74,$T$5=BC74,$T$5=BD74),"P","¡")</f>
        <v>¡</v>
      </c>
      <c r="O74" s="10">
        <f t="shared" ref="O74:O79" si="26">P74</f>
        <v>0</v>
      </c>
      <c r="P74" s="112"/>
      <c r="Q74" s="113"/>
      <c r="R74" s="113"/>
      <c r="S74" s="114"/>
      <c r="U74" s="7">
        <v>2</v>
      </c>
      <c r="W74" s="7">
        <v>4</v>
      </c>
      <c r="X74" s="7">
        <v>5</v>
      </c>
      <c r="AA74" s="7">
        <v>8</v>
      </c>
      <c r="AB74" s="7">
        <v>9</v>
      </c>
      <c r="AD74" s="7">
        <v>11</v>
      </c>
      <c r="AI74" s="7">
        <v>16</v>
      </c>
      <c r="AJ74" s="7">
        <v>17</v>
      </c>
      <c r="AL74" s="7">
        <v>19</v>
      </c>
      <c r="AP74" s="7">
        <v>23</v>
      </c>
      <c r="AQ74" s="7">
        <v>24</v>
      </c>
      <c r="AR74" s="7">
        <v>25</v>
      </c>
      <c r="AS74" s="7">
        <v>26</v>
      </c>
      <c r="AT74" s="7">
        <v>27</v>
      </c>
      <c r="AU74" s="7">
        <v>28</v>
      </c>
      <c r="AY74" s="7">
        <v>32</v>
      </c>
      <c r="AZ74" s="7">
        <v>33</v>
      </c>
      <c r="BA74" s="7">
        <v>34</v>
      </c>
      <c r="BB74" s="7">
        <v>35</v>
      </c>
      <c r="BC74" s="7">
        <v>36</v>
      </c>
    </row>
    <row r="75" spans="1:55" ht="39.950000000000003" customHeight="1">
      <c r="A75" s="83" t="s">
        <v>36</v>
      </c>
      <c r="B75" s="116"/>
      <c r="C75" s="112" t="s">
        <v>115</v>
      </c>
      <c r="D75" s="113"/>
      <c r="E75" s="113"/>
      <c r="F75" s="113"/>
      <c r="G75" s="113"/>
      <c r="H75" s="114"/>
      <c r="I75" s="79" t="str">
        <f t="shared" ref="I75:I79" si="27">+$I$69</f>
        <v>2 CARROCERIA Y CHASIS</v>
      </c>
      <c r="J75" s="79" t="s">
        <v>114</v>
      </c>
      <c r="K75" s="79" t="str">
        <f t="shared" ref="K75:K79" si="28">+A75</f>
        <v>b</v>
      </c>
      <c r="L75" s="79" t="str">
        <f t="shared" ref="L75:L79" si="29">+C75</f>
        <v>Inexistencia de retrovisor derecho en vehículos, cuando no es obligatorio.</v>
      </c>
      <c r="M75" s="9" t="str">
        <f>+IF(N75="O","DL",IF(N75="P","","N/A"))</f>
        <v>N/A</v>
      </c>
      <c r="N75" s="12" t="str">
        <f t="shared" si="25"/>
        <v>¡</v>
      </c>
      <c r="O75" s="10">
        <f t="shared" si="26"/>
        <v>0</v>
      </c>
      <c r="P75" s="112"/>
      <c r="Q75" s="113"/>
      <c r="R75" s="113"/>
      <c r="S75" s="114"/>
      <c r="U75" s="7">
        <v>2</v>
      </c>
      <c r="W75" s="7">
        <v>4</v>
      </c>
      <c r="X75" s="7">
        <v>5</v>
      </c>
      <c r="AA75" s="7">
        <v>8</v>
      </c>
      <c r="AB75" s="7">
        <v>9</v>
      </c>
      <c r="AD75" s="7">
        <v>11</v>
      </c>
      <c r="AI75" s="7">
        <v>16</v>
      </c>
      <c r="AJ75" s="7">
        <v>17</v>
      </c>
      <c r="AL75" s="7">
        <v>19</v>
      </c>
      <c r="AP75" s="7">
        <v>23</v>
      </c>
      <c r="AQ75" s="7">
        <v>24</v>
      </c>
      <c r="AR75" s="7">
        <v>25</v>
      </c>
      <c r="AS75" s="7">
        <v>26</v>
      </c>
      <c r="AT75" s="7">
        <v>27</v>
      </c>
      <c r="AU75" s="7">
        <v>28</v>
      </c>
      <c r="AY75" s="7">
        <v>32</v>
      </c>
      <c r="AZ75" s="7">
        <v>33</v>
      </c>
      <c r="BA75" s="7">
        <v>34</v>
      </c>
      <c r="BB75" s="7">
        <v>35</v>
      </c>
      <c r="BC75" s="7">
        <v>36</v>
      </c>
    </row>
    <row r="76" spans="1:55" ht="39.950000000000003" customHeight="1">
      <c r="A76" s="83" t="s">
        <v>38</v>
      </c>
      <c r="B76" s="116"/>
      <c r="C76" s="112" t="s">
        <v>116</v>
      </c>
      <c r="D76" s="113"/>
      <c r="E76" s="113"/>
      <c r="F76" s="113"/>
      <c r="G76" s="113"/>
      <c r="H76" s="114"/>
      <c r="I76" s="79" t="str">
        <f t="shared" si="27"/>
        <v>2 CARROCERIA Y CHASIS</v>
      </c>
      <c r="J76" s="79" t="s">
        <v>114</v>
      </c>
      <c r="K76" s="79" t="str">
        <f t="shared" si="28"/>
        <v>c</v>
      </c>
      <c r="L76" s="79" t="str">
        <f t="shared" si="29"/>
        <v>Deterioro de las superficies que no afecten la retro visión.</v>
      </c>
      <c r="M76" s="9" t="str">
        <f>+IF(N76="O","DL",IF(N76="P","","N/A"))</f>
        <v>N/A</v>
      </c>
      <c r="N76" s="12" t="str">
        <f t="shared" si="25"/>
        <v>¡</v>
      </c>
      <c r="O76" s="10">
        <f t="shared" si="26"/>
        <v>0</v>
      </c>
      <c r="P76" s="112"/>
      <c r="Q76" s="113"/>
      <c r="R76" s="113"/>
      <c r="S76" s="114"/>
      <c r="U76" s="7">
        <v>2</v>
      </c>
      <c r="W76" s="7">
        <v>4</v>
      </c>
      <c r="X76" s="7">
        <v>5</v>
      </c>
      <c r="AA76" s="7">
        <v>8</v>
      </c>
      <c r="AB76" s="7">
        <v>9</v>
      </c>
      <c r="AD76" s="7">
        <v>11</v>
      </c>
      <c r="AI76" s="7">
        <v>16</v>
      </c>
      <c r="AJ76" s="7">
        <v>17</v>
      </c>
      <c r="AL76" s="7">
        <v>19</v>
      </c>
      <c r="AP76" s="7">
        <v>23</v>
      </c>
      <c r="AQ76" s="7">
        <v>24</v>
      </c>
      <c r="AR76" s="7">
        <v>25</v>
      </c>
      <c r="AS76" s="7">
        <v>26</v>
      </c>
      <c r="AT76" s="7">
        <v>27</v>
      </c>
      <c r="AU76" s="7">
        <v>28</v>
      </c>
      <c r="AY76" s="7">
        <v>32</v>
      </c>
      <c r="AZ76" s="7">
        <v>33</v>
      </c>
      <c r="BA76" s="7">
        <v>34</v>
      </c>
      <c r="BB76" s="7">
        <v>35</v>
      </c>
      <c r="BC76" s="7">
        <v>36</v>
      </c>
    </row>
    <row r="77" spans="1:55" ht="39.950000000000003" customHeight="1">
      <c r="A77" s="83" t="s">
        <v>40</v>
      </c>
      <c r="B77" s="116"/>
      <c r="C77" s="112" t="s">
        <v>117</v>
      </c>
      <c r="D77" s="113"/>
      <c r="E77" s="113"/>
      <c r="F77" s="113"/>
      <c r="G77" s="113"/>
      <c r="H77" s="114"/>
      <c r="I77" s="79" t="str">
        <f t="shared" si="27"/>
        <v>2 CARROCERIA Y CHASIS</v>
      </c>
      <c r="J77" s="79" t="s">
        <v>114</v>
      </c>
      <c r="K77" s="79" t="str">
        <f t="shared" si="28"/>
        <v>d</v>
      </c>
      <c r="L77" s="79" t="str">
        <f t="shared" si="29"/>
        <v>Deterioro excesivo de la superficie que impidan la retro visión.</v>
      </c>
      <c r="M77" s="9" t="str">
        <f>+IF(N77="O","DG",IF(N77="P","","N/A"))</f>
        <v>N/A</v>
      </c>
      <c r="N77" s="12" t="str">
        <f t="shared" si="25"/>
        <v>¡</v>
      </c>
      <c r="O77" s="10">
        <f t="shared" si="26"/>
        <v>0</v>
      </c>
      <c r="P77" s="112"/>
      <c r="Q77" s="113"/>
      <c r="R77" s="113"/>
      <c r="S77" s="114"/>
      <c r="U77" s="7">
        <v>2</v>
      </c>
      <c r="W77" s="7">
        <v>4</v>
      </c>
      <c r="X77" s="7">
        <v>5</v>
      </c>
      <c r="AA77" s="7">
        <v>8</v>
      </c>
      <c r="AB77" s="7">
        <v>9</v>
      </c>
      <c r="AD77" s="7">
        <v>11</v>
      </c>
      <c r="AI77" s="7">
        <v>16</v>
      </c>
      <c r="AJ77" s="7">
        <v>17</v>
      </c>
      <c r="AL77" s="7">
        <v>19</v>
      </c>
      <c r="AP77" s="7">
        <v>23</v>
      </c>
      <c r="AQ77" s="7">
        <v>24</v>
      </c>
      <c r="AR77" s="7">
        <v>25</v>
      </c>
      <c r="AS77" s="7">
        <v>26</v>
      </c>
      <c r="AT77" s="7">
        <v>27</v>
      </c>
      <c r="AU77" s="7">
        <v>28</v>
      </c>
      <c r="AY77" s="7">
        <v>32</v>
      </c>
      <c r="AZ77" s="7">
        <v>33</v>
      </c>
      <c r="BA77" s="7">
        <v>34</v>
      </c>
      <c r="BB77" s="7">
        <v>35</v>
      </c>
      <c r="BC77" s="7">
        <v>36</v>
      </c>
    </row>
    <row r="78" spans="1:55" ht="39.950000000000003" customHeight="1">
      <c r="A78" s="83" t="s">
        <v>42</v>
      </c>
      <c r="B78" s="116"/>
      <c r="C78" s="112" t="s">
        <v>118</v>
      </c>
      <c r="D78" s="113"/>
      <c r="E78" s="113"/>
      <c r="F78" s="113"/>
      <c r="G78" s="113"/>
      <c r="H78" s="114"/>
      <c r="I78" s="79" t="str">
        <f t="shared" si="27"/>
        <v>2 CARROCERIA Y CHASIS</v>
      </c>
      <c r="J78" s="79" t="s">
        <v>114</v>
      </c>
      <c r="K78" s="79" t="str">
        <f t="shared" si="28"/>
        <v>e</v>
      </c>
      <c r="L78" s="79" t="str">
        <f t="shared" si="29"/>
        <v>Fijación defectuosa.</v>
      </c>
      <c r="M78" s="9" t="str">
        <f>+IF(N78="O","DL",IF(N78="P","","N/A"))</f>
        <v>N/A</v>
      </c>
      <c r="N78" s="12" t="str">
        <f t="shared" si="25"/>
        <v>¡</v>
      </c>
      <c r="O78" s="10">
        <f t="shared" si="26"/>
        <v>0</v>
      </c>
      <c r="P78" s="112"/>
      <c r="Q78" s="113"/>
      <c r="R78" s="113"/>
      <c r="S78" s="114"/>
      <c r="U78" s="7">
        <v>2</v>
      </c>
      <c r="W78" s="7">
        <v>4</v>
      </c>
      <c r="X78" s="7">
        <v>5</v>
      </c>
      <c r="AA78" s="7">
        <v>8</v>
      </c>
      <c r="AB78" s="7">
        <v>9</v>
      </c>
      <c r="AD78" s="7">
        <v>11</v>
      </c>
      <c r="AI78" s="7">
        <v>16</v>
      </c>
      <c r="AJ78" s="7">
        <v>17</v>
      </c>
      <c r="AL78" s="7">
        <v>19</v>
      </c>
      <c r="AP78" s="7">
        <v>23</v>
      </c>
      <c r="AQ78" s="7">
        <v>24</v>
      </c>
      <c r="AR78" s="7">
        <v>25</v>
      </c>
      <c r="AS78" s="7">
        <v>26</v>
      </c>
      <c r="AT78" s="7">
        <v>27</v>
      </c>
      <c r="AU78" s="7">
        <v>28</v>
      </c>
      <c r="AY78" s="7">
        <v>32</v>
      </c>
      <c r="AZ78" s="7">
        <v>33</v>
      </c>
      <c r="BA78" s="7">
        <v>34</v>
      </c>
      <c r="BB78" s="7">
        <v>35</v>
      </c>
      <c r="BC78" s="7">
        <v>36</v>
      </c>
    </row>
    <row r="79" spans="1:55" ht="39.950000000000003" customHeight="1">
      <c r="A79" s="83" t="s">
        <v>44</v>
      </c>
      <c r="B79" s="116"/>
      <c r="C79" s="112" t="s">
        <v>119</v>
      </c>
      <c r="D79" s="113"/>
      <c r="E79" s="113"/>
      <c r="F79" s="113"/>
      <c r="G79" s="113"/>
      <c r="H79" s="114"/>
      <c r="I79" s="79" t="str">
        <f t="shared" si="27"/>
        <v>2 CARROCERIA Y CHASIS</v>
      </c>
      <c r="J79" s="79" t="s">
        <v>114</v>
      </c>
      <c r="K79" s="79" t="str">
        <f t="shared" si="28"/>
        <v>f</v>
      </c>
      <c r="L79" s="79" t="str">
        <f t="shared" si="29"/>
        <v>Mal estado de la estructura o fijación defectuosa con riesgo de desprendimiento.</v>
      </c>
      <c r="M79" s="9" t="str">
        <f>+IF(N79="O","DG",IF(N79="P","","N/A"))</f>
        <v>N/A</v>
      </c>
      <c r="N79" s="12" t="str">
        <f>+IF(OR($T$5=T79,$T$5=U79,$T$5=V79,$T$5=W79,$T$5=X79,$T$5=Y79,$T$5=Z79,$T$5=AA79,$T$5=AB79,$T$5=AC79,$T$5=AD79,$T$5=AE79,$T$5=AF79,$T$5=AG79,$T$5=AH79,$T$5=AI79,$T$5=AJ79,$T$5=AK79,$T$5=AL79,$T$5=AM79,$T$5=AN79,$T$5=AO79,$T$5=AP79,$T$5=AQ79,$T$5=AR79,$T$5=AS79,$T$5=AT79,$T$5=AU79,$T$5=AV79,$T$5=AW79,$T$5=AX79,$T$5=AY79,$T$5=AZ79,$T$5=BA79,$T$5=BB79,$T$5=BC79,$T$5=BD79),"P","¡")</f>
        <v>¡</v>
      </c>
      <c r="O79" s="10">
        <f t="shared" si="26"/>
        <v>0</v>
      </c>
      <c r="P79" s="112"/>
      <c r="Q79" s="113"/>
      <c r="R79" s="113"/>
      <c r="S79" s="114"/>
      <c r="U79" s="7">
        <v>2</v>
      </c>
      <c r="W79" s="7">
        <v>4</v>
      </c>
      <c r="X79" s="7">
        <v>5</v>
      </c>
      <c r="AA79" s="7">
        <v>8</v>
      </c>
      <c r="AB79" s="7">
        <v>9</v>
      </c>
      <c r="AD79" s="7">
        <v>11</v>
      </c>
      <c r="AI79" s="7">
        <v>16</v>
      </c>
      <c r="AJ79" s="7">
        <v>17</v>
      </c>
      <c r="AL79" s="7">
        <v>19</v>
      </c>
      <c r="AP79" s="7">
        <v>23</v>
      </c>
      <c r="AQ79" s="7">
        <v>24</v>
      </c>
      <c r="AR79" s="7">
        <v>25</v>
      </c>
      <c r="AS79" s="7">
        <v>26</v>
      </c>
      <c r="AT79" s="7">
        <v>27</v>
      </c>
      <c r="AU79" s="7">
        <v>28</v>
      </c>
      <c r="AY79" s="7">
        <v>32</v>
      </c>
      <c r="AZ79" s="7">
        <v>33</v>
      </c>
      <c r="BA79" s="7">
        <v>34</v>
      </c>
      <c r="BB79" s="7">
        <v>35</v>
      </c>
      <c r="BC79" s="7">
        <v>36</v>
      </c>
    </row>
    <row r="80" spans="1:55" ht="25.15" customHeight="1">
      <c r="A80" s="83">
        <v>3</v>
      </c>
      <c r="B80" s="109" t="s">
        <v>120</v>
      </c>
      <c r="C80" s="110"/>
      <c r="D80" s="110"/>
      <c r="E80" s="110"/>
      <c r="F80" s="110"/>
      <c r="G80" s="110"/>
      <c r="H80" s="110"/>
      <c r="I80" s="110"/>
      <c r="J80" s="110"/>
      <c r="K80" s="110"/>
      <c r="L80" s="110"/>
      <c r="M80" s="110"/>
      <c r="N80" s="110"/>
      <c r="O80" s="110"/>
      <c r="P80" s="110"/>
      <c r="Q80" s="110"/>
      <c r="R80" s="110"/>
      <c r="S80" s="111"/>
    </row>
    <row r="81" spans="1:55" ht="25.15" customHeight="1">
      <c r="A81" s="83" t="s">
        <v>121</v>
      </c>
      <c r="B81" s="109" t="s">
        <v>122</v>
      </c>
      <c r="C81" s="110"/>
      <c r="D81" s="110"/>
      <c r="E81" s="110"/>
      <c r="F81" s="110"/>
      <c r="G81" s="110"/>
      <c r="H81" s="110"/>
      <c r="I81" s="110"/>
      <c r="J81" s="110"/>
      <c r="K81" s="110"/>
      <c r="L81" s="110"/>
      <c r="M81" s="110"/>
      <c r="N81" s="110"/>
      <c r="O81" s="110"/>
      <c r="P81" s="110"/>
      <c r="Q81" s="110"/>
      <c r="R81" s="110"/>
      <c r="S81" s="111"/>
    </row>
    <row r="82" spans="1:55" ht="25.15" customHeight="1">
      <c r="A82" s="83"/>
      <c r="B82" s="115" t="s">
        <v>25</v>
      </c>
      <c r="C82" s="109" t="s">
        <v>26</v>
      </c>
      <c r="D82" s="110"/>
      <c r="E82" s="110"/>
      <c r="F82" s="110"/>
      <c r="G82" s="110"/>
      <c r="H82" s="111"/>
      <c r="I82" s="76" t="s">
        <v>27</v>
      </c>
      <c r="J82" s="76" t="s">
        <v>28</v>
      </c>
      <c r="K82" s="76" t="s">
        <v>29</v>
      </c>
      <c r="L82" s="76" t="s">
        <v>26</v>
      </c>
      <c r="M82" s="83" t="s">
        <v>30</v>
      </c>
      <c r="N82" s="83" t="s">
        <v>31</v>
      </c>
      <c r="O82" s="74" t="s">
        <v>32</v>
      </c>
      <c r="P82" s="109" t="s">
        <v>32</v>
      </c>
      <c r="Q82" s="110"/>
      <c r="R82" s="110"/>
      <c r="S82" s="111"/>
    </row>
    <row r="83" spans="1:55" ht="39.950000000000003" customHeight="1">
      <c r="A83" s="83" t="s">
        <v>33</v>
      </c>
      <c r="B83" s="116"/>
      <c r="C83" s="112" t="s">
        <v>123</v>
      </c>
      <c r="D83" s="113"/>
      <c r="E83" s="113"/>
      <c r="F83" s="113"/>
      <c r="G83" s="113"/>
      <c r="H83" s="114"/>
      <c r="I83" s="79" t="s">
        <v>124</v>
      </c>
      <c r="J83" s="79" t="s">
        <v>125</v>
      </c>
      <c r="K83" s="79" t="str">
        <f>+A83</f>
        <v>a</v>
      </c>
      <c r="L83" s="79" t="str">
        <f>+C83</f>
        <v>Asiento con deterioro</v>
      </c>
      <c r="M83" s="9" t="str">
        <f>+IF(N83="O","DL",IF(N83="P","","N/A"))</f>
        <v>N/A</v>
      </c>
      <c r="N83" s="12" t="str">
        <f t="shared" ref="N83:N88" si="30">+IF(OR($T$5=T83,$T$5=U83,$T$5=V83,$T$5=W83,$T$5=X83,$T$5=Y83,$T$5=Z83,$T$5=AA83,$T$5=AB83,$T$5=AC83,$T$5=AD83,$T$5=AE83,$T$5=AF83,$T$5=AG83,$T$5=AH83,$T$5=AI83,$T$5=AJ83,$T$5=AK83,$T$5=AL83,$T$5=AM83,$T$5=AN83,$T$5=AO83,$T$5=AP83,$T$5=AQ83,$T$5=AR83,$T$5=AS83,$T$5=AT83,$T$5=AU83,$T$5=AV83,$T$5=AW83,$T$5=AX83,$T$5=AY83,$T$5=AZ83,$T$5=BA83,$T$5=BB83,$T$5=BC83,$T$5=BD83),"P","¡")</f>
        <v>¡</v>
      </c>
      <c r="O83" s="10">
        <f t="shared" ref="O83:O88" si="31">P83</f>
        <v>0</v>
      </c>
      <c r="P83" s="112"/>
      <c r="Q83" s="113"/>
      <c r="R83" s="113"/>
      <c r="S83" s="114"/>
      <c r="U83" s="7">
        <v>2</v>
      </c>
      <c r="W83" s="7">
        <v>4</v>
      </c>
      <c r="X83" s="7">
        <v>5</v>
      </c>
      <c r="AA83" s="7">
        <v>8</v>
      </c>
      <c r="AB83" s="7">
        <v>9</v>
      </c>
      <c r="AD83" s="7">
        <v>11</v>
      </c>
      <c r="AI83" s="7">
        <v>16</v>
      </c>
      <c r="AJ83" s="7">
        <v>17</v>
      </c>
      <c r="AL83" s="7">
        <v>19</v>
      </c>
      <c r="AP83" s="7">
        <v>23</v>
      </c>
      <c r="AR83" s="7">
        <v>25</v>
      </c>
      <c r="AS83" s="7">
        <v>26</v>
      </c>
      <c r="AT83" s="7">
        <v>27</v>
      </c>
      <c r="AU83" s="7">
        <v>28</v>
      </c>
      <c r="AY83" s="7">
        <v>32</v>
      </c>
      <c r="AZ83" s="7">
        <v>33</v>
      </c>
      <c r="BA83" s="7">
        <v>34</v>
      </c>
      <c r="BB83" s="7">
        <v>35</v>
      </c>
      <c r="BC83" s="7">
        <v>36</v>
      </c>
    </row>
    <row r="84" spans="1:55" ht="39.950000000000003" customHeight="1">
      <c r="A84" s="83" t="s">
        <v>36</v>
      </c>
      <c r="B84" s="116"/>
      <c r="C84" s="112" t="s">
        <v>126</v>
      </c>
      <c r="D84" s="113"/>
      <c r="E84" s="113"/>
      <c r="F84" s="113"/>
      <c r="G84" s="113"/>
      <c r="H84" s="114"/>
      <c r="I84" s="79" t="s">
        <v>124</v>
      </c>
      <c r="J84" s="79" t="s">
        <v>125</v>
      </c>
      <c r="K84" s="79" t="str">
        <f>+A84</f>
        <v>b</v>
      </c>
      <c r="L84" s="79" t="str">
        <f>+C84</f>
        <v>Asiento muy deteriorado.</v>
      </c>
      <c r="M84" s="9" t="str">
        <f>+IF(N84="O","DG",IF(N84="P","","N/A"))</f>
        <v>N/A</v>
      </c>
      <c r="N84" s="12" t="str">
        <f t="shared" si="30"/>
        <v>¡</v>
      </c>
      <c r="O84" s="10">
        <f t="shared" ref="O84" si="32">P84</f>
        <v>0</v>
      </c>
      <c r="P84" s="77"/>
      <c r="Q84" s="78"/>
      <c r="R84" s="78"/>
      <c r="S84" s="79"/>
      <c r="U84" s="7">
        <v>2</v>
      </c>
      <c r="W84" s="7">
        <v>4</v>
      </c>
      <c r="X84" s="7">
        <v>5</v>
      </c>
      <c r="AA84" s="7">
        <v>8</v>
      </c>
      <c r="AB84" s="7">
        <v>9</v>
      </c>
      <c r="AD84" s="7">
        <v>11</v>
      </c>
      <c r="AI84" s="7">
        <v>16</v>
      </c>
      <c r="AJ84" s="7">
        <v>17</v>
      </c>
      <c r="AL84" s="7">
        <v>19</v>
      </c>
      <c r="AP84" s="7">
        <v>23</v>
      </c>
      <c r="AR84" s="7">
        <v>25</v>
      </c>
      <c r="AS84" s="7">
        <v>26</v>
      </c>
      <c r="AT84" s="7">
        <v>27</v>
      </c>
      <c r="AU84" s="7">
        <v>28</v>
      </c>
      <c r="AY84" s="7">
        <v>32</v>
      </c>
      <c r="AZ84" s="7">
        <v>33</v>
      </c>
      <c r="BA84" s="7">
        <v>34</v>
      </c>
      <c r="BB84" s="7">
        <v>35</v>
      </c>
      <c r="BC84" s="7">
        <v>36</v>
      </c>
    </row>
    <row r="85" spans="1:55" ht="39.950000000000003" customHeight="1">
      <c r="A85" s="83" t="s">
        <v>38</v>
      </c>
      <c r="B85" s="116"/>
      <c r="C85" s="112" t="s">
        <v>118</v>
      </c>
      <c r="D85" s="113"/>
      <c r="E85" s="113"/>
      <c r="F85" s="113"/>
      <c r="G85" s="113"/>
      <c r="H85" s="114"/>
      <c r="I85" s="79" t="s">
        <v>124</v>
      </c>
      <c r="J85" s="79" t="s">
        <v>125</v>
      </c>
      <c r="K85" s="79" t="str">
        <f>+A84</f>
        <v>b</v>
      </c>
      <c r="L85" s="79" t="str">
        <f t="shared" ref="L85:L88" si="33">+C85</f>
        <v>Fijación defectuosa.</v>
      </c>
      <c r="M85" s="9" t="str">
        <f>+IF(N85="O","DL",IF(N85="P","","N/A"))</f>
        <v>N/A</v>
      </c>
      <c r="N85" s="12" t="str">
        <f t="shared" si="30"/>
        <v>¡</v>
      </c>
      <c r="O85" s="10">
        <f t="shared" si="31"/>
        <v>0</v>
      </c>
      <c r="P85" s="112"/>
      <c r="Q85" s="113"/>
      <c r="R85" s="113"/>
      <c r="S85" s="114"/>
      <c r="U85" s="7">
        <v>2</v>
      </c>
      <c r="W85" s="7">
        <v>4</v>
      </c>
      <c r="X85" s="7">
        <v>5</v>
      </c>
      <c r="AA85" s="7">
        <v>8</v>
      </c>
      <c r="AB85" s="7">
        <v>9</v>
      </c>
      <c r="AD85" s="7">
        <v>11</v>
      </c>
      <c r="AI85" s="7">
        <v>16</v>
      </c>
      <c r="AJ85" s="7">
        <v>17</v>
      </c>
      <c r="AL85" s="7">
        <v>19</v>
      </c>
      <c r="AP85" s="7">
        <v>23</v>
      </c>
      <c r="AR85" s="7">
        <v>25</v>
      </c>
      <c r="AS85" s="7">
        <v>26</v>
      </c>
      <c r="AT85" s="7">
        <v>27</v>
      </c>
      <c r="AU85" s="7">
        <v>28</v>
      </c>
      <c r="AY85" s="7">
        <v>32</v>
      </c>
      <c r="AZ85" s="7">
        <v>33</v>
      </c>
      <c r="BA85" s="7">
        <v>34</v>
      </c>
      <c r="BB85" s="7">
        <v>35</v>
      </c>
      <c r="BC85" s="7">
        <v>36</v>
      </c>
    </row>
    <row r="86" spans="1:55" ht="39.950000000000003" customHeight="1">
      <c r="A86" s="83" t="s">
        <v>40</v>
      </c>
      <c r="B86" s="116"/>
      <c r="C86" s="112" t="s">
        <v>127</v>
      </c>
      <c r="D86" s="113"/>
      <c r="E86" s="113"/>
      <c r="F86" s="113"/>
      <c r="G86" s="113"/>
      <c r="H86" s="114"/>
      <c r="I86" s="79" t="s">
        <v>124</v>
      </c>
      <c r="J86" s="79" t="s">
        <v>125</v>
      </c>
      <c r="K86" s="79" t="str">
        <f>+A85</f>
        <v>c</v>
      </c>
      <c r="L86" s="79" t="str">
        <f t="shared" si="33"/>
        <v>Fijación defectuosa con riesgo de desprendimiento.</v>
      </c>
      <c r="M86" s="9" t="str">
        <f>+IF(N86="O","DG",IF(N86="P","","N/A"))</f>
        <v>N/A</v>
      </c>
      <c r="N86" s="12" t="str">
        <f t="shared" si="30"/>
        <v>¡</v>
      </c>
      <c r="O86" s="10">
        <f t="shared" si="31"/>
        <v>0</v>
      </c>
      <c r="P86" s="112"/>
      <c r="Q86" s="113"/>
      <c r="R86" s="113"/>
      <c r="S86" s="114"/>
      <c r="U86" s="7">
        <v>2</v>
      </c>
      <c r="W86" s="7">
        <v>4</v>
      </c>
      <c r="X86" s="7">
        <v>5</v>
      </c>
      <c r="AA86" s="7">
        <v>8</v>
      </c>
      <c r="AB86" s="7">
        <v>9</v>
      </c>
      <c r="AD86" s="7">
        <v>11</v>
      </c>
      <c r="AI86" s="7">
        <v>16</v>
      </c>
      <c r="AJ86" s="7">
        <v>17</v>
      </c>
      <c r="AL86" s="7">
        <v>19</v>
      </c>
      <c r="AP86" s="7">
        <v>23</v>
      </c>
      <c r="AR86" s="7">
        <v>25</v>
      </c>
      <c r="AS86" s="7">
        <v>26</v>
      </c>
      <c r="AT86" s="7">
        <v>27</v>
      </c>
      <c r="AU86" s="7">
        <v>28</v>
      </c>
      <c r="AY86" s="7">
        <v>32</v>
      </c>
      <c r="AZ86" s="7">
        <v>33</v>
      </c>
      <c r="BA86" s="7">
        <v>34</v>
      </c>
      <c r="BB86" s="7">
        <v>35</v>
      </c>
      <c r="BC86" s="7">
        <v>36</v>
      </c>
    </row>
    <row r="87" spans="1:55" ht="39.950000000000003" customHeight="1">
      <c r="A87" s="83" t="s">
        <v>42</v>
      </c>
      <c r="B87" s="116"/>
      <c r="C87" s="112" t="s">
        <v>128</v>
      </c>
      <c r="D87" s="113"/>
      <c r="E87" s="113"/>
      <c r="F87" s="113"/>
      <c r="G87" s="113"/>
      <c r="H87" s="114"/>
      <c r="I87" s="79" t="s">
        <v>124</v>
      </c>
      <c r="J87" s="79" t="s">
        <v>125</v>
      </c>
      <c r="K87" s="79" t="str">
        <f>+A86</f>
        <v>d</v>
      </c>
      <c r="L87" s="79" t="str">
        <f t="shared" si="33"/>
        <v>Capacidad de ocupantes distinta a la espesificada por el fabricante</v>
      </c>
      <c r="M87" s="9" t="str">
        <f>+IF(N87="O","DL",IF(N87="P","","N/A"))</f>
        <v>N/A</v>
      </c>
      <c r="N87" s="12" t="str">
        <f t="shared" si="30"/>
        <v>¡</v>
      </c>
      <c r="O87" s="10">
        <f t="shared" si="31"/>
        <v>0</v>
      </c>
      <c r="P87" s="112"/>
      <c r="Q87" s="113"/>
      <c r="R87" s="113"/>
      <c r="S87" s="114"/>
      <c r="U87" s="7">
        <v>2</v>
      </c>
      <c r="W87" s="7">
        <v>4</v>
      </c>
      <c r="X87" s="7">
        <v>5</v>
      </c>
      <c r="AA87" s="7">
        <v>8</v>
      </c>
      <c r="AB87" s="7">
        <v>9</v>
      </c>
      <c r="AD87" s="7">
        <v>11</v>
      </c>
      <c r="AI87" s="7">
        <v>16</v>
      </c>
      <c r="AJ87" s="7">
        <v>17</v>
      </c>
      <c r="AL87" s="7">
        <v>19</v>
      </c>
      <c r="AP87" s="7">
        <v>23</v>
      </c>
      <c r="AR87" s="7">
        <v>25</v>
      </c>
      <c r="AS87" s="7">
        <v>26</v>
      </c>
      <c r="AT87" s="7">
        <v>27</v>
      </c>
      <c r="AU87" s="7">
        <v>28</v>
      </c>
      <c r="AY87" s="7">
        <v>32</v>
      </c>
      <c r="AZ87" s="7">
        <v>33</v>
      </c>
      <c r="BA87" s="7">
        <v>34</v>
      </c>
      <c r="BB87" s="7">
        <v>35</v>
      </c>
      <c r="BC87" s="7">
        <v>36</v>
      </c>
    </row>
    <row r="88" spans="1:55" ht="39.950000000000003" customHeight="1">
      <c r="A88" s="83" t="s">
        <v>44</v>
      </c>
      <c r="B88" s="116"/>
      <c r="C88" s="112" t="s">
        <v>129</v>
      </c>
      <c r="D88" s="113"/>
      <c r="E88" s="113"/>
      <c r="F88" s="113"/>
      <c r="G88" s="113"/>
      <c r="H88" s="114"/>
      <c r="I88" s="79" t="s">
        <v>124</v>
      </c>
      <c r="J88" s="79" t="s">
        <v>125</v>
      </c>
      <c r="K88" s="79" t="str">
        <f>+A87</f>
        <v>e</v>
      </c>
      <c r="L88" s="79" t="str">
        <f t="shared" si="33"/>
        <v>Mecanismos de ajuste que no permiten la fijación (según aplique).</v>
      </c>
      <c r="M88" s="9" t="str">
        <f>+IF(N88="O","DL",IF(N88="P","","N/A"))</f>
        <v>N/A</v>
      </c>
      <c r="N88" s="12" t="str">
        <f t="shared" si="30"/>
        <v>¡</v>
      </c>
      <c r="O88" s="10">
        <f t="shared" si="31"/>
        <v>0</v>
      </c>
      <c r="P88" s="112"/>
      <c r="Q88" s="113"/>
      <c r="R88" s="113"/>
      <c r="S88" s="114"/>
      <c r="U88" s="7">
        <v>2</v>
      </c>
      <c r="W88" s="7">
        <v>4</v>
      </c>
      <c r="X88" s="7">
        <v>5</v>
      </c>
      <c r="AA88" s="7">
        <v>8</v>
      </c>
      <c r="AB88" s="7">
        <v>9</v>
      </c>
      <c r="AD88" s="7">
        <v>11</v>
      </c>
      <c r="AI88" s="7">
        <v>16</v>
      </c>
      <c r="AJ88" s="7">
        <v>17</v>
      </c>
      <c r="AL88" s="7">
        <v>19</v>
      </c>
      <c r="AP88" s="7">
        <v>23</v>
      </c>
      <c r="AR88" s="7">
        <v>25</v>
      </c>
      <c r="AS88" s="7">
        <v>26</v>
      </c>
      <c r="AT88" s="7">
        <v>27</v>
      </c>
      <c r="AU88" s="7">
        <v>28</v>
      </c>
      <c r="AY88" s="7">
        <v>32</v>
      </c>
      <c r="AZ88" s="7">
        <v>33</v>
      </c>
      <c r="BA88" s="7">
        <v>34</v>
      </c>
      <c r="BB88" s="7">
        <v>35</v>
      </c>
      <c r="BC88" s="7">
        <v>36</v>
      </c>
    </row>
    <row r="89" spans="1:55" ht="25.15" customHeight="1">
      <c r="A89" s="83" t="s">
        <v>130</v>
      </c>
      <c r="B89" s="109" t="s">
        <v>131</v>
      </c>
      <c r="C89" s="110"/>
      <c r="D89" s="110"/>
      <c r="E89" s="110"/>
      <c r="F89" s="110"/>
      <c r="G89" s="110"/>
      <c r="H89" s="110"/>
      <c r="I89" s="110"/>
      <c r="J89" s="110"/>
      <c r="K89" s="110"/>
      <c r="L89" s="110"/>
      <c r="M89" s="110"/>
      <c r="N89" s="110"/>
      <c r="O89" s="110"/>
      <c r="P89" s="110"/>
      <c r="Q89" s="110"/>
      <c r="R89" s="110"/>
      <c r="S89" s="111"/>
    </row>
    <row r="90" spans="1:55" ht="25.15" customHeight="1">
      <c r="A90" s="83"/>
      <c r="B90" s="159" t="s">
        <v>25</v>
      </c>
      <c r="C90" s="109" t="s">
        <v>26</v>
      </c>
      <c r="D90" s="110"/>
      <c r="E90" s="110"/>
      <c r="F90" s="110"/>
      <c r="G90" s="110"/>
      <c r="H90" s="111"/>
      <c r="I90" s="76" t="s">
        <v>27</v>
      </c>
      <c r="J90" s="76" t="s">
        <v>28</v>
      </c>
      <c r="K90" s="76" t="s">
        <v>29</v>
      </c>
      <c r="L90" s="76" t="s">
        <v>26</v>
      </c>
      <c r="M90" s="83" t="s">
        <v>30</v>
      </c>
      <c r="N90" s="83" t="s">
        <v>31</v>
      </c>
      <c r="O90" s="74" t="s">
        <v>32</v>
      </c>
      <c r="P90" s="109" t="s">
        <v>32</v>
      </c>
      <c r="Q90" s="110"/>
      <c r="R90" s="110"/>
      <c r="S90" s="111"/>
    </row>
    <row r="91" spans="1:55" ht="31.5" customHeight="1">
      <c r="A91" s="83" t="s">
        <v>33</v>
      </c>
      <c r="B91" s="160"/>
      <c r="C91" s="112" t="s">
        <v>132</v>
      </c>
      <c r="D91" s="113"/>
      <c r="E91" s="113"/>
      <c r="F91" s="113"/>
      <c r="G91" s="113"/>
      <c r="H91" s="114"/>
      <c r="I91" s="79" t="str">
        <f>+$I$83</f>
        <v>3 ACONDICIONAMIENTO INTERIOR</v>
      </c>
      <c r="J91" s="79" t="s">
        <v>133</v>
      </c>
      <c r="K91" s="79" t="str">
        <f>+A91</f>
        <v>a</v>
      </c>
      <c r="L91" s="79" t="str">
        <f>+C91</f>
        <v>Inexistencia de algún cinturón</v>
      </c>
      <c r="M91" s="9" t="str">
        <f>+IF(N91="O","DG",IF(N91="P","","N/A"))</f>
        <v>N/A</v>
      </c>
      <c r="N91" s="12" t="str">
        <f>+IF(OR($T$5=T91,$T$5=U91,$T$5=V91,$T$5=W91,$T$5=X91,$T$5=Y91,$T$5=Z91,$T$5=AA91,$T$5=AB91,$T$5=AC91,$T$5=AD91,$T$5=AE91,$T$5=AF91,$T$5=AG91,$T$5=AH91,$T$5=AI91,$T$5=AJ91,$T$5=AK91,$T$5=AL91,$T$5=AM91,$T$5=AN91,$T$5=AO91,$T$5=AP91,$T$5=AQ91,$T$5=AR91,$T$5=AS91,$T$5=AT91,$T$5=AU91,$T$5=AV91,$T$5=AW91,$T$5=AX91,$T$5=AY91,$T$5=AZ91,$T$5=BA91,$T$5=BB91,$T$5=BC91,$T$5=BD91),"P","¡")</f>
        <v>¡</v>
      </c>
      <c r="O91" s="10">
        <f t="shared" ref="O91:O94" si="34">P91</f>
        <v>0</v>
      </c>
      <c r="P91" s="112"/>
      <c r="Q91" s="113"/>
      <c r="R91" s="113"/>
      <c r="S91" s="114"/>
      <c r="U91" s="7">
        <v>2</v>
      </c>
      <c r="W91" s="7">
        <v>4</v>
      </c>
      <c r="X91" s="7">
        <v>5</v>
      </c>
      <c r="AA91" s="7">
        <v>8</v>
      </c>
      <c r="AB91" s="7">
        <v>9</v>
      </c>
      <c r="AD91" s="7">
        <v>11</v>
      </c>
      <c r="AI91" s="7">
        <v>16</v>
      </c>
      <c r="AJ91" s="7">
        <v>17</v>
      </c>
      <c r="AL91" s="7">
        <v>19</v>
      </c>
      <c r="AP91" s="7">
        <v>23</v>
      </c>
      <c r="AR91" s="7">
        <v>25</v>
      </c>
      <c r="AS91" s="7">
        <v>26</v>
      </c>
      <c r="AT91" s="7">
        <v>27</v>
      </c>
      <c r="AU91" s="7">
        <v>28</v>
      </c>
      <c r="AY91" s="7">
        <v>32</v>
      </c>
      <c r="AZ91" s="7">
        <v>33</v>
      </c>
      <c r="BA91" s="7">
        <v>34</v>
      </c>
      <c r="BB91" s="7">
        <v>35</v>
      </c>
      <c r="BC91" s="7">
        <v>36</v>
      </c>
    </row>
    <row r="92" spans="1:55" ht="35.25" customHeight="1">
      <c r="A92" s="83" t="s">
        <v>36</v>
      </c>
      <c r="B92" s="160"/>
      <c r="C92" s="112" t="s">
        <v>134</v>
      </c>
      <c r="D92" s="113"/>
      <c r="E92" s="113"/>
      <c r="F92" s="113"/>
      <c r="G92" s="113"/>
      <c r="H92" s="114"/>
      <c r="I92" s="79" t="str">
        <f t="shared" ref="I92:I95" si="35">+$I$83</f>
        <v>3 ACONDICIONAMIENTO INTERIOR</v>
      </c>
      <c r="J92" s="79" t="s">
        <v>133</v>
      </c>
      <c r="K92" s="79" t="str">
        <f t="shared" ref="K92:K94" si="36">+A92</f>
        <v>b</v>
      </c>
      <c r="L92" s="79" t="str">
        <f t="shared" ref="L92:L94" si="37">+C92</f>
        <v>Defectos de estado en las bandas de cinturones</v>
      </c>
      <c r="M92" s="9" t="str">
        <f>+IF(N92="O","DL",IF(N92="P","","N/A"))</f>
        <v>N/A</v>
      </c>
      <c r="N92" s="12" t="str">
        <f>+IF(OR($T$5=T92,$T$5=U92,$T$5=V92,$T$5=W92,$T$5=X92,$T$5=Y92,$T$5=Z92,$T$5=AA92,$T$5=AB92,$T$5=AC92,$T$5=AD92,$T$5=AE92,$T$5=AF92,$T$5=AG92,$T$5=AH92,$T$5=AI92,$T$5=AJ92,$T$5=AK92,$T$5=AL92,$T$5=AM92,$T$5=AN92,$T$5=AO92,$T$5=AP92,$T$5=AQ92,$T$5=AR92,$T$5=AS92,$T$5=AT92,$T$5=AU92,$T$5=AV92,$T$5=AW92,$T$5=AX92,$T$5=AY92,$T$5=AZ92,$T$5=BA92,$T$5=BB92,$T$5=BC92,$T$5=BD92),"P","¡")</f>
        <v>¡</v>
      </c>
      <c r="O92" s="10">
        <f t="shared" si="34"/>
        <v>0</v>
      </c>
      <c r="P92" s="112"/>
      <c r="Q92" s="113"/>
      <c r="R92" s="113"/>
      <c r="S92" s="114"/>
      <c r="U92" s="7">
        <v>2</v>
      </c>
      <c r="W92" s="7">
        <v>4</v>
      </c>
      <c r="X92" s="7">
        <v>5</v>
      </c>
      <c r="AA92" s="7">
        <v>8</v>
      </c>
      <c r="AB92" s="7">
        <v>9</v>
      </c>
      <c r="AD92" s="7">
        <v>11</v>
      </c>
      <c r="AI92" s="7">
        <v>16</v>
      </c>
      <c r="AJ92" s="7">
        <v>17</v>
      </c>
      <c r="AL92" s="7">
        <v>19</v>
      </c>
      <c r="AP92" s="7">
        <v>23</v>
      </c>
      <c r="AR92" s="7">
        <v>25</v>
      </c>
      <c r="AS92" s="7">
        <v>26</v>
      </c>
      <c r="AT92" s="7">
        <v>27</v>
      </c>
      <c r="AU92" s="7">
        <v>28</v>
      </c>
      <c r="AY92" s="7">
        <v>32</v>
      </c>
      <c r="AZ92" s="7">
        <v>33</v>
      </c>
      <c r="BA92" s="7">
        <v>34</v>
      </c>
      <c r="BB92" s="7">
        <v>35</v>
      </c>
      <c r="BC92" s="7">
        <v>36</v>
      </c>
    </row>
    <row r="93" spans="1:55" ht="32.25" customHeight="1">
      <c r="A93" s="83" t="s">
        <v>38</v>
      </c>
      <c r="B93" s="160"/>
      <c r="C93" s="112" t="s">
        <v>135</v>
      </c>
      <c r="D93" s="113"/>
      <c r="E93" s="113"/>
      <c r="F93" s="113"/>
      <c r="G93" s="113"/>
      <c r="H93" s="114"/>
      <c r="I93" s="79" t="str">
        <f t="shared" si="35"/>
        <v>3 ACONDICIONAMIENTO INTERIOR</v>
      </c>
      <c r="J93" s="79" t="s">
        <v>133</v>
      </c>
      <c r="K93" s="79" t="str">
        <f t="shared" si="36"/>
        <v>c</v>
      </c>
      <c r="L93" s="79" t="str">
        <f t="shared" si="37"/>
        <v>Defectos de estado de los anclajes y trancas</v>
      </c>
      <c r="M93" s="9" t="str">
        <f>+IF(N93="O","DL",IF(N93="P","","N/A"))</f>
        <v>N/A</v>
      </c>
      <c r="N93" s="12" t="str">
        <f>+IF(OR($T$5=T93,$T$5=U93,$T$5=V93,$T$5=W93,$T$5=X93,$T$5=Y93,$T$5=Z93,$T$5=AA93,$T$5=AB93,$T$5=AC93,$T$5=AD93,$T$5=AE93,$T$5=AF93,$T$5=AG93,$T$5=AH93,$T$5=AI93,$T$5=AJ93,$T$5=AK93,$T$5=AL93,$T$5=AM93,$T$5=AN93,$T$5=AO93,$T$5=AP93,$T$5=AQ93,$T$5=AR93,$T$5=AS93,$T$5=AT93,$T$5=AU93,$T$5=AV93,$T$5=AW93,$T$5=AX93,$T$5=AY93,$T$5=AZ93,$T$5=BA93,$T$5=BB93,$T$5=BC93,$T$5=BD93),"P","¡")</f>
        <v>¡</v>
      </c>
      <c r="O93" s="10">
        <f t="shared" si="34"/>
        <v>0</v>
      </c>
      <c r="P93" s="112"/>
      <c r="Q93" s="113"/>
      <c r="R93" s="113"/>
      <c r="S93" s="114"/>
      <c r="U93" s="7">
        <v>2</v>
      </c>
      <c r="W93" s="7">
        <v>4</v>
      </c>
      <c r="X93" s="7">
        <v>5</v>
      </c>
      <c r="AA93" s="7">
        <v>8</v>
      </c>
      <c r="AB93" s="7">
        <v>9</v>
      </c>
      <c r="AD93" s="7">
        <v>11</v>
      </c>
      <c r="AI93" s="7">
        <v>16</v>
      </c>
      <c r="AJ93" s="7">
        <v>17</v>
      </c>
      <c r="AL93" s="7">
        <v>19</v>
      </c>
      <c r="AP93" s="7">
        <v>23</v>
      </c>
      <c r="AR93" s="7">
        <v>25</v>
      </c>
      <c r="AS93" s="7">
        <v>26</v>
      </c>
      <c r="AT93" s="7">
        <v>27</v>
      </c>
      <c r="AU93" s="7">
        <v>28</v>
      </c>
      <c r="AY93" s="7">
        <v>32</v>
      </c>
      <c r="AZ93" s="7">
        <v>33</v>
      </c>
      <c r="BA93" s="7">
        <v>34</v>
      </c>
      <c r="BB93" s="7">
        <v>35</v>
      </c>
      <c r="BC93" s="7">
        <v>36</v>
      </c>
    </row>
    <row r="94" spans="1:55" ht="34.5" customHeight="1">
      <c r="A94" s="83" t="s">
        <v>40</v>
      </c>
      <c r="B94" s="160"/>
      <c r="C94" s="112" t="s">
        <v>136</v>
      </c>
      <c r="D94" s="113"/>
      <c r="E94" s="113"/>
      <c r="F94" s="113"/>
      <c r="G94" s="113"/>
      <c r="H94" s="114"/>
      <c r="I94" s="79" t="str">
        <f t="shared" si="35"/>
        <v>3 ACONDICIONAMIENTO INTERIOR</v>
      </c>
      <c r="J94" s="79" t="s">
        <v>133</v>
      </c>
      <c r="K94" s="79" t="str">
        <f t="shared" si="36"/>
        <v>d</v>
      </c>
      <c r="L94" s="79" t="str">
        <f t="shared" si="37"/>
        <v>Defectos de estado en las bandas con peligro de rotura</v>
      </c>
      <c r="M94" s="9" t="str">
        <f>+IF(N94="O","DG",IF(N94="P","","N/A"))</f>
        <v>N/A</v>
      </c>
      <c r="N94" s="12" t="str">
        <f>+IF(OR($T$5=T94,$T$5=U94,$T$5=V94,$T$5=W94,$T$5=X94,$T$5=Y94,$T$5=Z94,$T$5=AA94,$T$5=AB94,$T$5=AC94,$T$5=AD94,$T$5=AE94,$T$5=AF94,$T$5=AG94,$T$5=AH94,$T$5=AI94,$T$5=AJ94,$T$5=AK94,$T$5=AL94,$T$5=AM94,$T$5=AN94,$T$5=AO94,$T$5=AP94,$T$5=AQ94,$T$5=AR94,$T$5=AS94,$T$5=AT94,$T$5=AU94,$T$5=AV94,$T$5=AW94,$T$5=AX94,$T$5=AY94,$T$5=AZ94,$T$5=BA94,$T$5=BB94,$T$5=BC94,$T$5=BD94),"P","¡")</f>
        <v>¡</v>
      </c>
      <c r="O94" s="10">
        <f t="shared" si="34"/>
        <v>0</v>
      </c>
      <c r="P94" s="112"/>
      <c r="Q94" s="113"/>
      <c r="R94" s="113"/>
      <c r="S94" s="114"/>
      <c r="U94" s="7">
        <v>2</v>
      </c>
      <c r="W94" s="7">
        <v>4</v>
      </c>
      <c r="X94" s="7">
        <v>5</v>
      </c>
      <c r="AA94" s="7">
        <v>8</v>
      </c>
      <c r="AB94" s="7">
        <v>9</v>
      </c>
      <c r="AD94" s="7">
        <v>11</v>
      </c>
      <c r="AI94" s="7">
        <v>16</v>
      </c>
      <c r="AJ94" s="7">
        <v>17</v>
      </c>
      <c r="AL94" s="7">
        <v>19</v>
      </c>
      <c r="AP94" s="7">
        <v>23</v>
      </c>
      <c r="AR94" s="7">
        <v>25</v>
      </c>
      <c r="AS94" s="7">
        <v>26</v>
      </c>
      <c r="AT94" s="7">
        <v>27</v>
      </c>
      <c r="AU94" s="7">
        <v>28</v>
      </c>
      <c r="AY94" s="7">
        <v>32</v>
      </c>
      <c r="AZ94" s="7">
        <v>33</v>
      </c>
      <c r="BA94" s="7">
        <v>34</v>
      </c>
      <c r="BB94" s="7">
        <v>35</v>
      </c>
      <c r="BC94" s="7">
        <v>36</v>
      </c>
    </row>
    <row r="95" spans="1:55" ht="32.25" customHeight="1">
      <c r="A95" s="83" t="s">
        <v>42</v>
      </c>
      <c r="B95" s="161"/>
      <c r="C95" s="112" t="s">
        <v>137</v>
      </c>
      <c r="D95" s="113"/>
      <c r="E95" s="113"/>
      <c r="F95" s="113"/>
      <c r="G95" s="113"/>
      <c r="H95" s="114"/>
      <c r="I95" s="79" t="str">
        <f t="shared" si="35"/>
        <v>3 ACONDICIONAMIENTO INTERIOR</v>
      </c>
      <c r="J95" s="79" t="s">
        <v>133</v>
      </c>
      <c r="K95" s="79" t="str">
        <f t="shared" ref="K95" si="38">+A95</f>
        <v>e</v>
      </c>
      <c r="L95" s="79" t="str">
        <f t="shared" ref="L95" si="39">+C95</f>
        <v>Defectos de estado en el sistema de tranca de los aclajes no funciona correctamente</v>
      </c>
      <c r="M95" s="9" t="str">
        <f>+IF(N95="O","DG",IF(N95="P","","N/A"))</f>
        <v>N/A</v>
      </c>
      <c r="N95" s="12" t="str">
        <f>+IF(OR($T$5=T95,$T$5=U95,$T$5=V95,$T$5=W95,$T$5=X95,$T$5=Y95,$T$5=Z95,$T$5=AA95,$T$5=AB95,$T$5=AC95,$T$5=AD95,$T$5=AE95,$T$5=AF95,$T$5=AG95,$T$5=AH95,$T$5=AI95,$T$5=AJ95,$T$5=AK95,$T$5=AL95,$T$5=AM95,$T$5=AN95,$T$5=AO95,$T$5=AP95,$T$5=AQ95,$T$5=AR95,$T$5=AS95,$T$5=AT95,$T$5=AU95,$T$5=AV95,$T$5=AW95,$T$5=AX95,$T$5=AY95,$T$5=AZ95,$T$5=BA95,$T$5=BB95,$T$5=BC95,$T$5=BD95),"P","¡")</f>
        <v>¡</v>
      </c>
      <c r="O95" s="10">
        <f t="shared" ref="O95" si="40">P95</f>
        <v>0</v>
      </c>
      <c r="P95" s="112"/>
      <c r="Q95" s="113"/>
      <c r="R95" s="113"/>
      <c r="S95" s="114"/>
      <c r="U95" s="7">
        <v>2</v>
      </c>
      <c r="W95" s="7">
        <v>4</v>
      </c>
      <c r="X95" s="7">
        <v>5</v>
      </c>
      <c r="AA95" s="7">
        <v>8</v>
      </c>
      <c r="AB95" s="7">
        <v>9</v>
      </c>
      <c r="AD95" s="7">
        <v>11</v>
      </c>
      <c r="AI95" s="7">
        <v>16</v>
      </c>
      <c r="AJ95" s="7">
        <v>17</v>
      </c>
      <c r="AL95" s="7">
        <v>19</v>
      </c>
      <c r="AP95" s="7">
        <v>23</v>
      </c>
      <c r="AR95" s="7">
        <v>25</v>
      </c>
      <c r="AS95" s="7">
        <v>26</v>
      </c>
      <c r="AT95" s="7">
        <v>27</v>
      </c>
      <c r="AU95" s="7">
        <v>28</v>
      </c>
      <c r="AY95" s="7">
        <v>32</v>
      </c>
      <c r="AZ95" s="7">
        <v>33</v>
      </c>
      <c r="BA95" s="7">
        <v>34</v>
      </c>
      <c r="BB95" s="7">
        <v>35</v>
      </c>
      <c r="BC95" s="7">
        <v>36</v>
      </c>
    </row>
    <row r="96" spans="1:55" ht="25.15" customHeight="1">
      <c r="A96" s="83" t="s">
        <v>138</v>
      </c>
      <c r="B96" s="109" t="s">
        <v>139</v>
      </c>
      <c r="C96" s="110"/>
      <c r="D96" s="110"/>
      <c r="E96" s="110"/>
      <c r="F96" s="110"/>
      <c r="G96" s="110"/>
      <c r="H96" s="110"/>
      <c r="I96" s="110"/>
      <c r="J96" s="110"/>
      <c r="K96" s="110"/>
      <c r="L96" s="110"/>
      <c r="M96" s="110"/>
      <c r="N96" s="110"/>
      <c r="O96" s="110"/>
      <c r="P96" s="110"/>
      <c r="Q96" s="110"/>
      <c r="R96" s="110"/>
      <c r="S96" s="111"/>
    </row>
    <row r="97" spans="1:55" ht="25.15" customHeight="1">
      <c r="A97" s="83"/>
      <c r="B97" s="115" t="s">
        <v>25</v>
      </c>
      <c r="C97" s="109" t="s">
        <v>26</v>
      </c>
      <c r="D97" s="110"/>
      <c r="E97" s="110"/>
      <c r="F97" s="110"/>
      <c r="G97" s="110"/>
      <c r="H97" s="111"/>
      <c r="I97" s="76" t="s">
        <v>27</v>
      </c>
      <c r="J97" s="76" t="s">
        <v>28</v>
      </c>
      <c r="K97" s="76" t="s">
        <v>29</v>
      </c>
      <c r="L97" s="76" t="s">
        <v>26</v>
      </c>
      <c r="M97" s="83" t="s">
        <v>30</v>
      </c>
      <c r="N97" s="83" t="s">
        <v>31</v>
      </c>
      <c r="O97" s="74" t="s">
        <v>32</v>
      </c>
      <c r="P97" s="109" t="s">
        <v>32</v>
      </c>
      <c r="Q97" s="110"/>
      <c r="R97" s="110"/>
      <c r="S97" s="111"/>
    </row>
    <row r="98" spans="1:55" ht="28.15" customHeight="1">
      <c r="A98" s="83" t="s">
        <v>33</v>
      </c>
      <c r="B98" s="116"/>
      <c r="C98" s="112" t="s">
        <v>140</v>
      </c>
      <c r="D98" s="113"/>
      <c r="E98" s="113"/>
      <c r="F98" s="113"/>
      <c r="G98" s="113"/>
      <c r="H98" s="114"/>
      <c r="I98" s="79" t="str">
        <f>+$I$91</f>
        <v>3 ACONDICIONAMIENTO INTERIOR</v>
      </c>
      <c r="J98" s="79" t="s">
        <v>141</v>
      </c>
      <c r="K98" s="79" t="str">
        <f>+A98</f>
        <v>a</v>
      </c>
      <c r="L98" s="79" t="str">
        <f>+C98</f>
        <v>Inexistencia del velocímetro (si el equipo cuenta con este de fabricación)</v>
      </c>
      <c r="M98" s="9" t="str">
        <f>+IF(N98="O","DG",IF(N98="P","","N/A"))</f>
        <v/>
      </c>
      <c r="N98" s="12" t="str">
        <f>+IF(OR($T$5=T98,$T$5=U98,$T$5=V98,$T$5=W98,$T$5=X98,$T$5=Y98,$T$5=Z98,$T$5=AA98,$T$5=AB98,$T$5=AC98,$T$5=AD98,$T$5=AE98,$T$5=AF98,$T$5=AG98,$T$5=AH98,$T$5=AI98,$T$5=AJ98,$T$5=AK98,$T$5=AL98,$T$5=AM98,$T$5=AN98,$T$5=AO98,$T$5=AP98,$T$5=AQ98,$T$5=AR98,$T$5=AS98,$T$5=AT98,$T$5=AU98,$T$5=AV98,$T$5=AW98,$T$5=AX98,$T$5=AY98,$T$5=AZ98,$T$5=BA98,$T$5=BB98,$T$5=BC98,$T$5=BD98),"P","¡")</f>
        <v>P</v>
      </c>
      <c r="O98" s="10">
        <f t="shared" ref="O98:O102" si="41">P98</f>
        <v>0</v>
      </c>
      <c r="P98" s="112"/>
      <c r="Q98" s="113"/>
      <c r="R98" s="113"/>
      <c r="S98" s="114"/>
      <c r="T98" s="7">
        <v>1</v>
      </c>
      <c r="U98" s="7">
        <v>2</v>
      </c>
      <c r="V98" s="7">
        <v>3</v>
      </c>
      <c r="W98" s="7">
        <v>4</v>
      </c>
      <c r="X98" s="7">
        <v>5</v>
      </c>
      <c r="AA98" s="7">
        <v>8</v>
      </c>
      <c r="AB98" s="7">
        <v>9</v>
      </c>
      <c r="AD98" s="7">
        <v>11</v>
      </c>
      <c r="AE98" s="7">
        <v>12</v>
      </c>
      <c r="AI98" s="7">
        <v>16</v>
      </c>
      <c r="AJ98" s="7">
        <v>17</v>
      </c>
      <c r="AL98" s="7">
        <v>19</v>
      </c>
      <c r="AM98" s="7">
        <v>20</v>
      </c>
      <c r="AO98" s="7">
        <v>22</v>
      </c>
      <c r="AP98" s="7">
        <v>23</v>
      </c>
      <c r="AQ98" s="7">
        <v>24</v>
      </c>
      <c r="AR98" s="7">
        <v>25</v>
      </c>
      <c r="AS98" s="7">
        <v>26</v>
      </c>
      <c r="AT98" s="7">
        <v>27</v>
      </c>
      <c r="AU98" s="7">
        <v>28</v>
      </c>
      <c r="AY98" s="7">
        <v>32</v>
      </c>
      <c r="AZ98" s="7">
        <v>33</v>
      </c>
      <c r="BA98" s="7">
        <v>34</v>
      </c>
      <c r="BB98" s="7">
        <v>35</v>
      </c>
      <c r="BC98" s="7">
        <v>36</v>
      </c>
    </row>
    <row r="99" spans="1:55" ht="28.15" customHeight="1">
      <c r="A99" s="83" t="s">
        <v>36</v>
      </c>
      <c r="B99" s="116"/>
      <c r="C99" s="112" t="s">
        <v>142</v>
      </c>
      <c r="D99" s="113"/>
      <c r="E99" s="113"/>
      <c r="F99" s="113"/>
      <c r="G99" s="113"/>
      <c r="H99" s="114"/>
      <c r="I99" s="79" t="str">
        <f t="shared" ref="I99:I102" si="42">+$I$91</f>
        <v>3 ACONDICIONAMIENTO INTERIOR</v>
      </c>
      <c r="J99" s="79" t="s">
        <v>141</v>
      </c>
      <c r="K99" s="79" t="str">
        <f t="shared" ref="K99:K102" si="43">+A99</f>
        <v>b</v>
      </c>
      <c r="L99" s="79" t="str">
        <f t="shared" ref="L99:L102" si="44">+C99</f>
        <v>Defectos de estado de los componentes que no afecten su funcionamiento</v>
      </c>
      <c r="M99" s="9" t="str">
        <f t="shared" ref="M99:M102" si="45">+IF(N99="O","DL",IF(N99="P","","N/A"))</f>
        <v/>
      </c>
      <c r="N99" s="12" t="str">
        <f t="shared" ref="N99:N102" si="46">+IF(OR($T$5=T99,$T$5=U99,$T$5=V99,$T$5=W99,$T$5=X99,$T$5=Y99,$T$5=Z99,$T$5=AA99,$T$5=AB99,$T$5=AC99,$T$5=AD99,$T$5=AE99,$T$5=AF99,$T$5=AG99,$T$5=AH99,$T$5=AI99,$T$5=AJ99,$T$5=AK99,$T$5=AL99,$T$5=AM99,$T$5=AN99,$T$5=AO99,$T$5=AP99,$T$5=AQ99,$T$5=AR99,$T$5=AS99,$T$5=AT99,$T$5=AU99,$T$5=AV99,$T$5=AW99,$T$5=AX99,$T$5=AY99,$T$5=AZ99,$T$5=BA99,$T$5=BB99,$T$5=BC99,$T$5=BD99),"P","¡")</f>
        <v>P</v>
      </c>
      <c r="O99" s="10">
        <f t="shared" si="41"/>
        <v>0</v>
      </c>
      <c r="P99" s="112"/>
      <c r="Q99" s="113"/>
      <c r="R99" s="113"/>
      <c r="S99" s="114"/>
      <c r="T99" s="7">
        <v>1</v>
      </c>
      <c r="U99" s="7">
        <v>2</v>
      </c>
      <c r="V99" s="7">
        <v>3</v>
      </c>
      <c r="W99" s="7">
        <v>4</v>
      </c>
      <c r="X99" s="7">
        <v>5</v>
      </c>
      <c r="AA99" s="7">
        <v>8</v>
      </c>
      <c r="AB99" s="7">
        <v>9</v>
      </c>
      <c r="AD99" s="7">
        <v>11</v>
      </c>
      <c r="AE99" s="7">
        <v>12</v>
      </c>
      <c r="AI99" s="7">
        <v>16</v>
      </c>
      <c r="AJ99" s="7">
        <v>17</v>
      </c>
      <c r="AL99" s="7">
        <v>19</v>
      </c>
      <c r="AM99" s="7">
        <v>20</v>
      </c>
      <c r="AO99" s="7">
        <v>22</v>
      </c>
      <c r="AP99" s="7">
        <v>23</v>
      </c>
      <c r="AQ99" s="7">
        <v>24</v>
      </c>
      <c r="AR99" s="7">
        <v>25</v>
      </c>
      <c r="AS99" s="7">
        <v>26</v>
      </c>
      <c r="AT99" s="7">
        <v>27</v>
      </c>
      <c r="AU99" s="7">
        <v>28</v>
      </c>
      <c r="AY99" s="7">
        <v>32</v>
      </c>
      <c r="AZ99" s="7">
        <v>33</v>
      </c>
      <c r="BA99" s="7">
        <v>34</v>
      </c>
      <c r="BB99" s="7">
        <v>35</v>
      </c>
      <c r="BC99" s="7">
        <v>36</v>
      </c>
    </row>
    <row r="100" spans="1:55" ht="28.15" customHeight="1">
      <c r="A100" s="83" t="s">
        <v>38</v>
      </c>
      <c r="B100" s="116"/>
      <c r="C100" s="112" t="s">
        <v>143</v>
      </c>
      <c r="D100" s="113"/>
      <c r="E100" s="113"/>
      <c r="F100" s="113"/>
      <c r="G100" s="113"/>
      <c r="H100" s="114"/>
      <c r="I100" s="79" t="str">
        <f t="shared" si="42"/>
        <v>3 ACONDICIONAMIENTO INTERIOR</v>
      </c>
      <c r="J100" s="79" t="s">
        <v>141</v>
      </c>
      <c r="K100" s="79" t="str">
        <f t="shared" si="43"/>
        <v>c</v>
      </c>
      <c r="L100" s="79" t="str">
        <f t="shared" si="44"/>
        <v>Defectos de estado de los componentes que afecten su funcionamiento</v>
      </c>
      <c r="M100" s="9" t="str">
        <f t="shared" si="45"/>
        <v/>
      </c>
      <c r="N100" s="12" t="str">
        <f t="shared" si="46"/>
        <v>P</v>
      </c>
      <c r="O100" s="10">
        <f t="shared" si="41"/>
        <v>0</v>
      </c>
      <c r="P100" s="112"/>
      <c r="Q100" s="113"/>
      <c r="R100" s="113"/>
      <c r="S100" s="114"/>
      <c r="T100" s="7">
        <v>1</v>
      </c>
      <c r="U100" s="7">
        <v>2</v>
      </c>
      <c r="V100" s="7">
        <v>3</v>
      </c>
      <c r="W100" s="7">
        <v>4</v>
      </c>
      <c r="X100" s="7">
        <v>5</v>
      </c>
      <c r="AA100" s="7">
        <v>8</v>
      </c>
      <c r="AB100" s="7">
        <v>9</v>
      </c>
      <c r="AD100" s="7">
        <v>11</v>
      </c>
      <c r="AE100" s="7">
        <v>12</v>
      </c>
      <c r="AI100" s="7">
        <v>16</v>
      </c>
      <c r="AJ100" s="7">
        <v>17</v>
      </c>
      <c r="AL100" s="7">
        <v>19</v>
      </c>
      <c r="AM100" s="7">
        <v>20</v>
      </c>
      <c r="AO100" s="7">
        <v>22</v>
      </c>
      <c r="AP100" s="7">
        <v>23</v>
      </c>
      <c r="AQ100" s="7">
        <v>24</v>
      </c>
      <c r="AR100" s="7">
        <v>25</v>
      </c>
      <c r="AS100" s="7">
        <v>26</v>
      </c>
      <c r="AT100" s="7">
        <v>27</v>
      </c>
      <c r="AU100" s="7">
        <v>28</v>
      </c>
      <c r="AY100" s="7">
        <v>32</v>
      </c>
      <c r="AZ100" s="7">
        <v>33</v>
      </c>
      <c r="BA100" s="7">
        <v>34</v>
      </c>
      <c r="BB100" s="7">
        <v>35</v>
      </c>
      <c r="BC100" s="7">
        <v>36</v>
      </c>
    </row>
    <row r="101" spans="1:55" ht="28.15" customHeight="1">
      <c r="A101" s="83" t="s">
        <v>40</v>
      </c>
      <c r="B101" s="116"/>
      <c r="C101" s="112" t="s">
        <v>144</v>
      </c>
      <c r="D101" s="113"/>
      <c r="E101" s="113"/>
      <c r="F101" s="113"/>
      <c r="G101" s="113"/>
      <c r="H101" s="114"/>
      <c r="I101" s="79" t="str">
        <f t="shared" si="42"/>
        <v>3 ACONDICIONAMIENTO INTERIOR</v>
      </c>
      <c r="J101" s="79" t="s">
        <v>141</v>
      </c>
      <c r="K101" s="79" t="str">
        <f t="shared" si="43"/>
        <v>d</v>
      </c>
      <c r="L101" s="79" t="str">
        <f t="shared" si="44"/>
        <v>Lectura de horómetro igual o no coincide con respecto a la registrada en la inspección anterior</v>
      </c>
      <c r="M101" s="9" t="str">
        <f t="shared" si="45"/>
        <v/>
      </c>
      <c r="N101" s="12" t="str">
        <f t="shared" si="46"/>
        <v>P</v>
      </c>
      <c r="O101" s="10">
        <f t="shared" si="41"/>
        <v>0</v>
      </c>
      <c r="P101" s="112"/>
      <c r="Q101" s="113"/>
      <c r="R101" s="113"/>
      <c r="S101" s="114"/>
      <c r="T101" s="7">
        <v>1</v>
      </c>
      <c r="U101" s="7">
        <v>2</v>
      </c>
      <c r="V101" s="7">
        <v>3</v>
      </c>
      <c r="W101" s="7">
        <v>4</v>
      </c>
      <c r="X101" s="7">
        <v>5</v>
      </c>
      <c r="AA101" s="7">
        <v>8</v>
      </c>
      <c r="AB101" s="7">
        <v>9</v>
      </c>
      <c r="AD101" s="7">
        <v>11</v>
      </c>
      <c r="AE101" s="7">
        <v>12</v>
      </c>
      <c r="AI101" s="7">
        <v>16</v>
      </c>
      <c r="AJ101" s="7">
        <v>17</v>
      </c>
      <c r="AL101" s="7">
        <v>19</v>
      </c>
      <c r="AM101" s="7">
        <v>20</v>
      </c>
      <c r="AO101" s="7">
        <v>22</v>
      </c>
      <c r="AP101" s="7">
        <v>23</v>
      </c>
      <c r="AQ101" s="7">
        <v>24</v>
      </c>
      <c r="AR101" s="7">
        <v>25</v>
      </c>
      <c r="AS101" s="7">
        <v>26</v>
      </c>
      <c r="AT101" s="7">
        <v>27</v>
      </c>
      <c r="AU101" s="7">
        <v>28</v>
      </c>
      <c r="AY101" s="7">
        <v>32</v>
      </c>
      <c r="AZ101" s="7">
        <v>33</v>
      </c>
      <c r="BA101" s="7">
        <v>34</v>
      </c>
      <c r="BB101" s="7">
        <v>35</v>
      </c>
      <c r="BC101" s="7">
        <v>36</v>
      </c>
    </row>
    <row r="102" spans="1:55" ht="28.15" customHeight="1">
      <c r="A102" s="83" t="s">
        <v>42</v>
      </c>
      <c r="B102" s="116"/>
      <c r="C102" s="112" t="s">
        <v>145</v>
      </c>
      <c r="D102" s="113"/>
      <c r="E102" s="113"/>
      <c r="F102" s="113"/>
      <c r="G102" s="113"/>
      <c r="H102" s="114"/>
      <c r="I102" s="79" t="str">
        <f t="shared" si="42"/>
        <v>3 ACONDICIONAMIENTO INTERIOR</v>
      </c>
      <c r="J102" s="79" t="s">
        <v>141</v>
      </c>
      <c r="K102" s="79" t="str">
        <f t="shared" si="43"/>
        <v>e</v>
      </c>
      <c r="L102" s="79" t="str">
        <f t="shared" si="44"/>
        <v>Ilegibilidad o inexistencia del horómetro (si el equipo cuenta con este de fabricación)</v>
      </c>
      <c r="M102" s="9" t="str">
        <f t="shared" si="45"/>
        <v/>
      </c>
      <c r="N102" s="12" t="str">
        <f t="shared" si="46"/>
        <v>P</v>
      </c>
      <c r="O102" s="10">
        <f t="shared" si="41"/>
        <v>0</v>
      </c>
      <c r="P102" s="112"/>
      <c r="Q102" s="113"/>
      <c r="R102" s="113"/>
      <c r="S102" s="114"/>
      <c r="T102" s="7">
        <v>1</v>
      </c>
      <c r="U102" s="7">
        <v>2</v>
      </c>
      <c r="V102" s="7">
        <v>3</v>
      </c>
      <c r="W102" s="7">
        <v>4</v>
      </c>
      <c r="X102" s="7">
        <v>5</v>
      </c>
      <c r="AA102" s="7">
        <v>8</v>
      </c>
      <c r="AB102" s="7">
        <v>9</v>
      </c>
      <c r="AD102" s="7">
        <v>11</v>
      </c>
      <c r="AE102" s="7">
        <v>12</v>
      </c>
      <c r="AI102" s="7">
        <v>16</v>
      </c>
      <c r="AJ102" s="7">
        <v>17</v>
      </c>
      <c r="AL102" s="7">
        <v>19</v>
      </c>
      <c r="AM102" s="7">
        <v>20</v>
      </c>
      <c r="AO102" s="7">
        <v>22</v>
      </c>
      <c r="AP102" s="7">
        <v>23</v>
      </c>
      <c r="AQ102" s="7">
        <v>24</v>
      </c>
      <c r="AR102" s="7">
        <v>25</v>
      </c>
      <c r="AS102" s="7">
        <v>26</v>
      </c>
      <c r="AT102" s="7">
        <v>27</v>
      </c>
      <c r="AU102" s="7">
        <v>28</v>
      </c>
      <c r="AY102" s="7">
        <v>32</v>
      </c>
      <c r="AZ102" s="7">
        <v>33</v>
      </c>
      <c r="BA102" s="7">
        <v>34</v>
      </c>
      <c r="BB102" s="7">
        <v>35</v>
      </c>
      <c r="BC102" s="7">
        <v>36</v>
      </c>
    </row>
    <row r="103" spans="1:55" ht="27.6" customHeight="1">
      <c r="A103" s="103" t="e" vm="1">
        <v>#VALUE!</v>
      </c>
      <c r="B103" s="104"/>
      <c r="C103" s="118" t="s">
        <v>0</v>
      </c>
      <c r="D103" s="119"/>
      <c r="E103" s="119"/>
      <c r="F103" s="119"/>
      <c r="G103" s="119"/>
      <c r="H103" s="119"/>
      <c r="I103" s="119"/>
      <c r="J103" s="119"/>
      <c r="K103" s="119"/>
      <c r="L103" s="119"/>
      <c r="M103" s="119"/>
      <c r="N103" s="119"/>
      <c r="O103" s="119"/>
      <c r="P103" s="119"/>
      <c r="Q103" s="119"/>
      <c r="R103" s="120"/>
      <c r="S103" s="81" t="s">
        <v>1</v>
      </c>
    </row>
    <row r="104" spans="1:55" ht="27.6" customHeight="1">
      <c r="A104" s="105"/>
      <c r="B104" s="106"/>
      <c r="C104" s="137" t="s">
        <v>2</v>
      </c>
      <c r="D104" s="138"/>
      <c r="E104" s="138"/>
      <c r="F104" s="138"/>
      <c r="G104" s="138"/>
      <c r="H104" s="138"/>
      <c r="I104" s="138"/>
      <c r="J104" s="138"/>
      <c r="K104" s="138"/>
      <c r="L104" s="138"/>
      <c r="M104" s="138"/>
      <c r="N104" s="138"/>
      <c r="O104" s="138"/>
      <c r="P104" s="138"/>
      <c r="Q104" s="138"/>
      <c r="R104" s="144"/>
      <c r="S104" s="81" t="s">
        <v>3</v>
      </c>
    </row>
    <row r="105" spans="1:55" ht="27.6" customHeight="1">
      <c r="A105" s="107"/>
      <c r="B105" s="108"/>
      <c r="C105" s="129"/>
      <c r="D105" s="135"/>
      <c r="E105" s="135"/>
      <c r="F105" s="135"/>
      <c r="G105" s="135"/>
      <c r="H105" s="135"/>
      <c r="I105" s="135"/>
      <c r="J105" s="135"/>
      <c r="K105" s="135"/>
      <c r="L105" s="135"/>
      <c r="M105" s="135"/>
      <c r="N105" s="135"/>
      <c r="O105" s="135"/>
      <c r="P105" s="135"/>
      <c r="Q105" s="135"/>
      <c r="R105" s="122"/>
      <c r="S105" s="6" t="s">
        <v>146</v>
      </c>
    </row>
    <row r="106" spans="1:55" ht="25.15" customHeight="1">
      <c r="A106" s="83">
        <v>3.4</v>
      </c>
      <c r="B106" s="109" t="s">
        <v>147</v>
      </c>
      <c r="C106" s="110"/>
      <c r="D106" s="110"/>
      <c r="E106" s="110"/>
      <c r="F106" s="110"/>
      <c r="G106" s="110"/>
      <c r="H106" s="110"/>
      <c r="I106" s="110"/>
      <c r="J106" s="110"/>
      <c r="K106" s="110"/>
      <c r="L106" s="110"/>
      <c r="M106" s="110"/>
      <c r="N106" s="110"/>
      <c r="O106" s="110"/>
      <c r="P106" s="110"/>
      <c r="Q106" s="110"/>
      <c r="R106" s="110"/>
      <c r="S106" s="111"/>
    </row>
    <row r="107" spans="1:55" ht="25.15" customHeight="1">
      <c r="A107" s="83"/>
      <c r="B107" s="115" t="s">
        <v>25</v>
      </c>
      <c r="C107" s="109" t="s">
        <v>26</v>
      </c>
      <c r="D107" s="110"/>
      <c r="E107" s="110"/>
      <c r="F107" s="110"/>
      <c r="G107" s="110"/>
      <c r="H107" s="111"/>
      <c r="I107" s="76" t="s">
        <v>27</v>
      </c>
      <c r="J107" s="76" t="s">
        <v>28</v>
      </c>
      <c r="K107" s="76" t="s">
        <v>29</v>
      </c>
      <c r="L107" s="76" t="s">
        <v>26</v>
      </c>
      <c r="M107" s="83" t="s">
        <v>30</v>
      </c>
      <c r="N107" s="83" t="s">
        <v>31</v>
      </c>
      <c r="O107" s="74" t="s">
        <v>32</v>
      </c>
      <c r="P107" s="109" t="s">
        <v>32</v>
      </c>
      <c r="Q107" s="110"/>
      <c r="R107" s="110"/>
      <c r="S107" s="111"/>
    </row>
    <row r="108" spans="1:55" ht="39.950000000000003" customHeight="1">
      <c r="A108" s="83" t="s">
        <v>33</v>
      </c>
      <c r="B108" s="116"/>
      <c r="C108" s="112" t="s">
        <v>148</v>
      </c>
      <c r="D108" s="113"/>
      <c r="E108" s="113"/>
      <c r="F108" s="113"/>
      <c r="G108" s="113"/>
      <c r="H108" s="114"/>
      <c r="I108" s="79" t="str">
        <f>+$I$91</f>
        <v>3 ACONDICIONAMIENTO INTERIOR</v>
      </c>
      <c r="J108" s="79" t="s">
        <v>149</v>
      </c>
      <c r="K108" s="79" t="str">
        <f>+A108</f>
        <v>a</v>
      </c>
      <c r="L108" s="79" t="str">
        <f>+C108</f>
        <v>Defectos de estado, filos cortantes o corrosión de paredes, techo, piso que pongan en riesgo los ocupantes o la carga</v>
      </c>
      <c r="M108" s="9" t="str">
        <f>+IF(N108="O","DG",IF(N108="P","","N/A"))</f>
        <v/>
      </c>
      <c r="N108" s="12" t="str">
        <f t="shared" ref="N108:N113" si="47">+IF(OR($T$5=T108,$T$5=U108,$T$5=V108,$T$5=W108,$T$5=X108,$T$5=Y108,$T$5=Z108,$T$5=AA108,$T$5=AB108,$T$5=AC108,$T$5=AD108,$T$5=AE108,$T$5=AF108,$T$5=AG108,$T$5=AH108,$T$5=AI108,$T$5=AJ108,$T$5=AK108,$T$5=AL108,$T$5=AM108,$T$5=AN108,$T$5=AO108,$T$5=AP108,$T$5=AQ108,$T$5=AR108,$T$5=AS108,$T$5=AT108,$T$5=AU108,$T$5=AV108,$T$5=AW108,$T$5=AX108,$T$5=AY108,$T$5=AZ108,$T$5=BA108,$T$5=BB108,$T$5=BC108,$T$5=BD108),"P","¡")</f>
        <v>P</v>
      </c>
      <c r="O108" s="10">
        <f t="shared" ref="O108:O113" si="48">P108</f>
        <v>0</v>
      </c>
      <c r="P108" s="112"/>
      <c r="Q108" s="113"/>
      <c r="R108" s="113"/>
      <c r="S108" s="114"/>
      <c r="T108" s="7">
        <v>1</v>
      </c>
      <c r="U108" s="7">
        <v>2</v>
      </c>
      <c r="V108" s="7">
        <v>3</v>
      </c>
      <c r="W108" s="7">
        <v>4</v>
      </c>
      <c r="X108" s="7">
        <v>5</v>
      </c>
      <c r="AA108" s="7">
        <v>8</v>
      </c>
      <c r="AB108" s="7">
        <v>9</v>
      </c>
      <c r="AD108" s="7">
        <v>11</v>
      </c>
      <c r="AE108" s="7">
        <v>12</v>
      </c>
      <c r="AI108" s="7">
        <v>16</v>
      </c>
      <c r="AJ108" s="7">
        <v>17</v>
      </c>
      <c r="AL108" s="7">
        <v>19</v>
      </c>
      <c r="AM108" s="7">
        <v>20</v>
      </c>
      <c r="AO108" s="7">
        <v>22</v>
      </c>
      <c r="AP108" s="7">
        <v>23</v>
      </c>
      <c r="AQ108" s="7">
        <v>24</v>
      </c>
      <c r="AR108" s="7">
        <v>25</v>
      </c>
      <c r="AS108" s="7">
        <v>26</v>
      </c>
      <c r="AT108" s="7">
        <v>27</v>
      </c>
      <c r="AU108" s="7">
        <v>28</v>
      </c>
      <c r="AY108" s="7">
        <v>32</v>
      </c>
      <c r="AZ108" s="7">
        <v>33</v>
      </c>
      <c r="BA108" s="7">
        <v>34</v>
      </c>
      <c r="BB108" s="7">
        <v>35</v>
      </c>
      <c r="BC108" s="7">
        <v>36</v>
      </c>
    </row>
    <row r="109" spans="1:55" ht="37.5" customHeight="1">
      <c r="A109" s="83" t="s">
        <v>36</v>
      </c>
      <c r="B109" s="116"/>
      <c r="C109" s="112" t="s">
        <v>150</v>
      </c>
      <c r="D109" s="113"/>
      <c r="E109" s="113"/>
      <c r="F109" s="113"/>
      <c r="G109" s="113"/>
      <c r="H109" s="114"/>
      <c r="I109" s="79" t="str">
        <f t="shared" ref="I109:I114" si="49">+$I$91</f>
        <v>3 ACONDICIONAMIENTO INTERIOR</v>
      </c>
      <c r="J109" s="79" t="s">
        <v>149</v>
      </c>
      <c r="K109" s="79" t="str">
        <f t="shared" ref="K109:K113" si="50">+A109</f>
        <v>b</v>
      </c>
      <c r="L109" s="79" t="str">
        <f t="shared" ref="L109:L113" si="51">+C109</f>
        <v>Defectos de estado o corrosión de paredes, techo, piso que no pongan en riesgo los ocupantes o la carga</v>
      </c>
      <c r="M109" s="9" t="str">
        <f>+IF(N109="O","DL",IF(N109="P","","N/A"))</f>
        <v/>
      </c>
      <c r="N109" s="12" t="str">
        <f t="shared" si="47"/>
        <v>P</v>
      </c>
      <c r="O109" s="10">
        <f t="shared" si="48"/>
        <v>0</v>
      </c>
      <c r="P109" s="112"/>
      <c r="Q109" s="113"/>
      <c r="R109" s="113"/>
      <c r="S109" s="114"/>
      <c r="T109" s="7">
        <v>1</v>
      </c>
      <c r="U109" s="7">
        <v>2</v>
      </c>
      <c r="V109" s="7">
        <v>3</v>
      </c>
      <c r="W109" s="7">
        <v>4</v>
      </c>
      <c r="X109" s="7">
        <v>5</v>
      </c>
      <c r="AA109" s="7">
        <v>8</v>
      </c>
      <c r="AB109" s="7">
        <v>9</v>
      </c>
      <c r="AD109" s="7">
        <v>11</v>
      </c>
      <c r="AE109" s="7">
        <v>12</v>
      </c>
      <c r="AI109" s="7">
        <v>16</v>
      </c>
      <c r="AJ109" s="7">
        <v>17</v>
      </c>
      <c r="AL109" s="7">
        <v>19</v>
      </c>
      <c r="AM109" s="7">
        <v>20</v>
      </c>
      <c r="AO109" s="7">
        <v>22</v>
      </c>
      <c r="AP109" s="7">
        <v>23</v>
      </c>
      <c r="AQ109" s="7">
        <v>24</v>
      </c>
      <c r="AR109" s="7">
        <v>25</v>
      </c>
      <c r="AS109" s="7">
        <v>26</v>
      </c>
      <c r="AT109" s="7">
        <v>27</v>
      </c>
      <c r="AU109" s="7">
        <v>28</v>
      </c>
      <c r="AY109" s="7">
        <v>32</v>
      </c>
      <c r="AZ109" s="7">
        <v>33</v>
      </c>
      <c r="BA109" s="7">
        <v>34</v>
      </c>
      <c r="BB109" s="7">
        <v>35</v>
      </c>
      <c r="BC109" s="7">
        <v>36</v>
      </c>
    </row>
    <row r="110" spans="1:55" ht="39.950000000000003" customHeight="1">
      <c r="A110" s="83" t="s">
        <v>38</v>
      </c>
      <c r="B110" s="116"/>
      <c r="C110" s="112" t="s">
        <v>151</v>
      </c>
      <c r="D110" s="113"/>
      <c r="E110" s="113"/>
      <c r="F110" s="113"/>
      <c r="G110" s="113"/>
      <c r="H110" s="114"/>
      <c r="I110" s="79" t="str">
        <f t="shared" si="49"/>
        <v>3 ACONDICIONAMIENTO INTERIOR</v>
      </c>
      <c r="J110" s="79" t="s">
        <v>149</v>
      </c>
      <c r="K110" s="79" t="str">
        <f t="shared" si="50"/>
        <v>c</v>
      </c>
      <c r="L110" s="79" t="str">
        <f t="shared" si="51"/>
        <v>Cables eléctricos con cortes expuestos, empates inadecuados u otra condición que represente peligro de un posible corto circuito</v>
      </c>
      <c r="M110" s="9" t="str">
        <f>+IF(N110="O","DG",IF(N110="P","","N/A"))</f>
        <v/>
      </c>
      <c r="N110" s="12" t="str">
        <f t="shared" si="47"/>
        <v>P</v>
      </c>
      <c r="O110" s="10">
        <f t="shared" si="48"/>
        <v>0</v>
      </c>
      <c r="P110" s="112"/>
      <c r="Q110" s="113"/>
      <c r="R110" s="113"/>
      <c r="S110" s="114"/>
      <c r="T110" s="7">
        <v>1</v>
      </c>
      <c r="U110" s="7">
        <v>2</v>
      </c>
      <c r="V110" s="7">
        <v>3</v>
      </c>
      <c r="W110" s="7">
        <v>4</v>
      </c>
      <c r="X110" s="7">
        <v>5</v>
      </c>
      <c r="AA110" s="7">
        <v>8</v>
      </c>
      <c r="AB110" s="7">
        <v>9</v>
      </c>
      <c r="AD110" s="7">
        <v>11</v>
      </c>
      <c r="AE110" s="7">
        <v>12</v>
      </c>
      <c r="AI110" s="7">
        <v>16</v>
      </c>
      <c r="AJ110" s="7">
        <v>17</v>
      </c>
      <c r="AL110" s="7">
        <v>19</v>
      </c>
      <c r="AM110" s="7">
        <v>20</v>
      </c>
      <c r="AO110" s="7">
        <v>22</v>
      </c>
      <c r="AP110" s="7">
        <v>23</v>
      </c>
      <c r="AQ110" s="7">
        <v>24</v>
      </c>
      <c r="AR110" s="7">
        <v>25</v>
      </c>
      <c r="AS110" s="7">
        <v>26</v>
      </c>
      <c r="AT110" s="7">
        <v>27</v>
      </c>
      <c r="AU110" s="7">
        <v>28</v>
      </c>
      <c r="AY110" s="7">
        <v>32</v>
      </c>
      <c r="AZ110" s="7">
        <v>33</v>
      </c>
      <c r="BA110" s="7">
        <v>34</v>
      </c>
      <c r="BB110" s="7">
        <v>35</v>
      </c>
      <c r="BC110" s="7">
        <v>36</v>
      </c>
    </row>
    <row r="111" spans="1:55" ht="32.25" customHeight="1">
      <c r="A111" s="83" t="s">
        <v>40</v>
      </c>
      <c r="B111" s="116"/>
      <c r="C111" s="112" t="s">
        <v>152</v>
      </c>
      <c r="D111" s="113"/>
      <c r="E111" s="113"/>
      <c r="F111" s="113"/>
      <c r="G111" s="113"/>
      <c r="H111" s="114"/>
      <c r="I111" s="79" t="str">
        <f t="shared" si="49"/>
        <v>3 ACONDICIONAMIENTO INTERIOR</v>
      </c>
      <c r="J111" s="79" t="s">
        <v>149</v>
      </c>
      <c r="K111" s="79" t="str">
        <f t="shared" ref="K111" si="52">+A111</f>
        <v>d</v>
      </c>
      <c r="L111" s="79" t="str">
        <f t="shared" si="51"/>
        <v>Cables eléctricos mal sujetos</v>
      </c>
      <c r="M111" s="9" t="str">
        <f>+IF(N111="O","DL",IF(N111="P","","N/A"))</f>
        <v/>
      </c>
      <c r="N111" s="12" t="str">
        <f t="shared" si="47"/>
        <v>P</v>
      </c>
      <c r="O111" s="10">
        <f t="shared" ref="O111" si="53">P111</f>
        <v>0</v>
      </c>
      <c r="P111" s="77"/>
      <c r="Q111" s="78"/>
      <c r="R111" s="78"/>
      <c r="S111" s="79"/>
      <c r="T111" s="7">
        <v>1</v>
      </c>
      <c r="U111" s="7">
        <v>2</v>
      </c>
      <c r="V111" s="7">
        <v>3</v>
      </c>
      <c r="W111" s="7">
        <v>4</v>
      </c>
      <c r="X111" s="7">
        <v>5</v>
      </c>
      <c r="AA111" s="7">
        <v>8</v>
      </c>
      <c r="AB111" s="7">
        <v>9</v>
      </c>
      <c r="AD111" s="7">
        <v>11</v>
      </c>
      <c r="AE111" s="7">
        <v>12</v>
      </c>
      <c r="AI111" s="7">
        <v>16</v>
      </c>
      <c r="AJ111" s="7">
        <v>17</v>
      </c>
      <c r="AL111" s="7">
        <v>19</v>
      </c>
      <c r="AM111" s="7">
        <v>20</v>
      </c>
      <c r="AO111" s="7">
        <v>22</v>
      </c>
      <c r="AP111" s="7">
        <v>23</v>
      </c>
      <c r="AQ111" s="7">
        <v>24</v>
      </c>
      <c r="AR111" s="7">
        <v>25</v>
      </c>
      <c r="AS111" s="7">
        <v>26</v>
      </c>
      <c r="AT111" s="7">
        <v>27</v>
      </c>
      <c r="AU111" s="7">
        <v>28</v>
      </c>
      <c r="AY111" s="7">
        <v>32</v>
      </c>
      <c r="AZ111" s="7">
        <v>33</v>
      </c>
      <c r="BA111" s="7">
        <v>34</v>
      </c>
      <c r="BB111" s="7">
        <v>35</v>
      </c>
      <c r="BC111" s="7">
        <v>36</v>
      </c>
    </row>
    <row r="112" spans="1:55" ht="35.25" customHeight="1">
      <c r="A112" s="83" t="s">
        <v>42</v>
      </c>
      <c r="B112" s="116"/>
      <c r="C112" s="112" t="s">
        <v>153</v>
      </c>
      <c r="D112" s="113"/>
      <c r="E112" s="113"/>
      <c r="F112" s="113"/>
      <c r="G112" s="113"/>
      <c r="H112" s="114"/>
      <c r="I112" s="79" t="str">
        <f t="shared" si="49"/>
        <v>3 ACONDICIONAMIENTO INTERIOR</v>
      </c>
      <c r="J112" s="79" t="s">
        <v>149</v>
      </c>
      <c r="K112" s="79" t="str">
        <f t="shared" si="50"/>
        <v>e</v>
      </c>
      <c r="L112" s="79" t="str">
        <f t="shared" si="51"/>
        <v>Objeto(s) dentro de la cabina o habitáculo sin sujetar que puede(n) convertirse en proyectil(es) o FOD</v>
      </c>
      <c r="M112" s="9" t="str">
        <f>+IF(N112="O","DG",IF(N112="P","","N/A"))</f>
        <v/>
      </c>
      <c r="N112" s="12" t="str">
        <f t="shared" si="47"/>
        <v>P</v>
      </c>
      <c r="O112" s="10">
        <f t="shared" si="48"/>
        <v>0</v>
      </c>
      <c r="P112" s="112"/>
      <c r="Q112" s="113"/>
      <c r="R112" s="113"/>
      <c r="S112" s="114"/>
      <c r="T112" s="7">
        <v>1</v>
      </c>
      <c r="U112" s="7">
        <v>2</v>
      </c>
      <c r="V112" s="7">
        <v>3</v>
      </c>
      <c r="W112" s="7">
        <v>4</v>
      </c>
      <c r="X112" s="7">
        <v>5</v>
      </c>
      <c r="AA112" s="7">
        <v>8</v>
      </c>
      <c r="AB112" s="7">
        <v>9</v>
      </c>
      <c r="AD112" s="7">
        <v>11</v>
      </c>
      <c r="AE112" s="7">
        <v>12</v>
      </c>
      <c r="AI112" s="7">
        <v>16</v>
      </c>
      <c r="AJ112" s="7">
        <v>17</v>
      </c>
      <c r="AL112" s="7">
        <v>19</v>
      </c>
      <c r="AM112" s="7">
        <v>20</v>
      </c>
      <c r="AO112" s="7">
        <v>22</v>
      </c>
      <c r="AP112" s="7">
        <v>23</v>
      </c>
      <c r="AQ112" s="7">
        <v>24</v>
      </c>
      <c r="AR112" s="7">
        <v>25</v>
      </c>
      <c r="AS112" s="7">
        <v>26</v>
      </c>
      <c r="AT112" s="7">
        <v>27</v>
      </c>
      <c r="AU112" s="7">
        <v>28</v>
      </c>
      <c r="AY112" s="7">
        <v>32</v>
      </c>
      <c r="AZ112" s="7">
        <v>33</v>
      </c>
      <c r="BA112" s="7">
        <v>34</v>
      </c>
      <c r="BB112" s="7">
        <v>35</v>
      </c>
      <c r="BC112" s="7">
        <v>36</v>
      </c>
    </row>
    <row r="113" spans="1:55" ht="36.75" customHeight="1">
      <c r="A113" s="83" t="s">
        <v>44</v>
      </c>
      <c r="B113" s="116"/>
      <c r="C113" s="112" t="s">
        <v>154</v>
      </c>
      <c r="D113" s="113"/>
      <c r="E113" s="113"/>
      <c r="F113" s="113"/>
      <c r="G113" s="113"/>
      <c r="H113" s="114"/>
      <c r="I113" s="79" t="str">
        <f t="shared" si="49"/>
        <v>3 ACONDICIONAMIENTO INTERIOR</v>
      </c>
      <c r="J113" s="79" t="s">
        <v>149</v>
      </c>
      <c r="K113" s="79" t="str">
        <f t="shared" si="50"/>
        <v>f</v>
      </c>
      <c r="L113" s="79" t="str">
        <f t="shared" si="51"/>
        <v>Panel de control, palancas de mando, instrumentos, luces o relojes indicadores en mal estado, ilegibles o no cumplen su función</v>
      </c>
      <c r="M113" s="9" t="str">
        <f>+IF(N113="O","DG",IF(N113="P","","N/A"))</f>
        <v/>
      </c>
      <c r="N113" s="12" t="str">
        <f t="shared" si="47"/>
        <v>P</v>
      </c>
      <c r="O113" s="10">
        <f t="shared" si="48"/>
        <v>0</v>
      </c>
      <c r="P113" s="112"/>
      <c r="Q113" s="113"/>
      <c r="R113" s="113"/>
      <c r="S113" s="114"/>
      <c r="T113" s="7">
        <v>1</v>
      </c>
      <c r="U113" s="7">
        <v>2</v>
      </c>
      <c r="V113" s="7">
        <v>3</v>
      </c>
      <c r="W113" s="7">
        <v>4</v>
      </c>
      <c r="X113" s="7">
        <v>5</v>
      </c>
      <c r="AA113" s="7">
        <v>8</v>
      </c>
      <c r="AB113" s="7">
        <v>9</v>
      </c>
      <c r="AD113" s="7">
        <v>11</v>
      </c>
      <c r="AE113" s="7">
        <v>12</v>
      </c>
      <c r="AI113" s="7">
        <v>16</v>
      </c>
      <c r="AJ113" s="7">
        <v>17</v>
      </c>
      <c r="AL113" s="7">
        <v>19</v>
      </c>
      <c r="AM113" s="7">
        <v>20</v>
      </c>
      <c r="AO113" s="7">
        <v>22</v>
      </c>
      <c r="AP113" s="7">
        <v>23</v>
      </c>
      <c r="AQ113" s="7">
        <v>24</v>
      </c>
      <c r="AR113" s="7">
        <v>25</v>
      </c>
      <c r="AS113" s="7">
        <v>26</v>
      </c>
      <c r="AT113" s="7">
        <v>27</v>
      </c>
      <c r="AU113" s="7">
        <v>28</v>
      </c>
      <c r="AY113" s="7">
        <v>32</v>
      </c>
      <c r="AZ113" s="7">
        <v>33</v>
      </c>
      <c r="BA113" s="7">
        <v>34</v>
      </c>
      <c r="BB113" s="7">
        <v>35</v>
      </c>
      <c r="BC113" s="7">
        <v>36</v>
      </c>
    </row>
    <row r="114" spans="1:55" ht="39.950000000000003" customHeight="1">
      <c r="A114" s="83" t="s">
        <v>46</v>
      </c>
      <c r="B114" s="116"/>
      <c r="C114" s="112" t="s">
        <v>155</v>
      </c>
      <c r="D114" s="113"/>
      <c r="E114" s="113"/>
      <c r="F114" s="113"/>
      <c r="G114" s="113"/>
      <c r="H114" s="114"/>
      <c r="I114" s="79" t="str">
        <f t="shared" si="49"/>
        <v>3 ACONDICIONAMIENTO INTERIOR</v>
      </c>
      <c r="J114" s="79" t="s">
        <v>149</v>
      </c>
      <c r="K114" s="79" t="str">
        <f t="shared" ref="K114:K115" si="54">+A114</f>
        <v>g</v>
      </c>
      <c r="L114" s="79" t="str">
        <f t="shared" ref="L114" si="55">+C114</f>
        <v>Panel de control, palancas de mando, instrumentos, luces o relojes indicadores en mal estado que no afectan su lectura o función</v>
      </c>
      <c r="M114" s="9" t="str">
        <f>+IF(N114="O","DL",IF(N114="P","","N/A"))</f>
        <v/>
      </c>
      <c r="N114" s="12" t="str">
        <f t="shared" ref="N114" si="56">+IF(OR($T$5=T114,$T$5=U114,$T$5=V114,$T$5=W114,$T$5=X114,$T$5=Y114,$T$5=Z114,$T$5=AA114,$T$5=AB114,$T$5=AC114,$T$5=AD114,$T$5=AE114,$T$5=AF114,$T$5=AG114,$T$5=AH114,$T$5=AI114,$T$5=AJ114,$T$5=AK114,$T$5=AL114,$T$5=AM114,$T$5=AN114,$T$5=AO114,$T$5=AP114,$T$5=AQ114,$T$5=AR114,$T$5=AS114,$T$5=AT114,$T$5=AU114,$T$5=AV114,$T$5=AW114,$T$5=AX114,$T$5=AY114,$T$5=AZ114,$T$5=BA114,$T$5=BB114,$T$5=BC114,$T$5=BD114),"P","¡")</f>
        <v>P</v>
      </c>
      <c r="O114" s="10">
        <f t="shared" ref="O114:O115" si="57">P114</f>
        <v>0</v>
      </c>
      <c r="P114" s="112"/>
      <c r="Q114" s="113"/>
      <c r="R114" s="113"/>
      <c r="S114" s="114"/>
      <c r="T114" s="7">
        <v>1</v>
      </c>
      <c r="U114" s="7">
        <v>2</v>
      </c>
      <c r="V114" s="7">
        <v>3</v>
      </c>
      <c r="W114" s="7">
        <v>4</v>
      </c>
      <c r="X114" s="7">
        <v>5</v>
      </c>
      <c r="AA114" s="7">
        <v>8</v>
      </c>
      <c r="AB114" s="7">
        <v>9</v>
      </c>
      <c r="AD114" s="7">
        <v>11</v>
      </c>
      <c r="AE114" s="7">
        <v>12</v>
      </c>
      <c r="AI114" s="7">
        <v>16</v>
      </c>
      <c r="AJ114" s="7">
        <v>17</v>
      </c>
      <c r="AL114" s="7">
        <v>19</v>
      </c>
      <c r="AM114" s="7">
        <v>20</v>
      </c>
      <c r="AO114" s="7">
        <v>22</v>
      </c>
      <c r="AP114" s="7">
        <v>23</v>
      </c>
      <c r="AQ114" s="7">
        <v>24</v>
      </c>
      <c r="AR114" s="7">
        <v>25</v>
      </c>
      <c r="AS114" s="7">
        <v>26</v>
      </c>
      <c r="AT114" s="7">
        <v>27</v>
      </c>
      <c r="AU114" s="7">
        <v>28</v>
      </c>
      <c r="AY114" s="7">
        <v>32</v>
      </c>
      <c r="AZ114" s="7">
        <v>33</v>
      </c>
      <c r="BA114" s="7">
        <v>34</v>
      </c>
      <c r="BB114" s="7">
        <v>35</v>
      </c>
      <c r="BC114" s="7">
        <v>36</v>
      </c>
    </row>
    <row r="115" spans="1:55" ht="39.950000000000003" customHeight="1">
      <c r="A115" s="83" t="s">
        <v>48</v>
      </c>
      <c r="B115" s="117"/>
      <c r="C115" s="112" t="s">
        <v>156</v>
      </c>
      <c r="D115" s="113"/>
      <c r="E115" s="113"/>
      <c r="F115" s="113"/>
      <c r="G115" s="113"/>
      <c r="H115" s="114"/>
      <c r="I115" s="79" t="s">
        <v>157</v>
      </c>
      <c r="J115" s="79" t="s">
        <v>158</v>
      </c>
      <c r="K115" s="79" t="str">
        <f t="shared" si="54"/>
        <v>h</v>
      </c>
      <c r="L115" s="79" t="str">
        <f>+C115</f>
        <v>No funciona o no existe el claxon (pito o bocina)</v>
      </c>
      <c r="M115" s="9" t="str">
        <f>+IF(N115="O","DG",IF(N115="P","","N/A"))</f>
        <v>N/A</v>
      </c>
      <c r="N115" s="12" t="str">
        <f>+IF(OR($T$5=T115,$T$5=U115,$T$5=V115,$T$5=W115,$T$5=X115,$T$5=Y115,$T$5=Z115,$T$5=AA115,$T$5=AB115,$T$5=AC115,$T$5=AD115,$T$5=AE115,$T$5=AF115,$T$5=AG115,$T$5=AH115,$T$5=AI115,$T$5=AJ115,$T$5=AK115,$T$5=AL115,$T$5=AM115,$T$5=AN115,$T$5=AO115,$T$5=AP115,$T$5=AQ115,$T$5=AR115,$T$5=AS115,$T$5=AT115,$T$5=AU115,$T$5=AV115,$T$5=AW115,$T$5=AX115,$T$5=AY115,$T$5=AZ115,$T$5=BA115,$T$5=BB115,$T$5=BC115,$T$5=BD115),"P","¡")</f>
        <v>¡</v>
      </c>
      <c r="O115" s="10">
        <f t="shared" si="57"/>
        <v>0</v>
      </c>
      <c r="P115" s="112"/>
      <c r="Q115" s="113"/>
      <c r="R115" s="113"/>
      <c r="S115" s="114"/>
      <c r="U115" s="7">
        <v>2</v>
      </c>
      <c r="W115" s="7">
        <v>4</v>
      </c>
      <c r="X115" s="7">
        <v>5</v>
      </c>
      <c r="AA115" s="7">
        <v>8</v>
      </c>
      <c r="AB115" s="7">
        <v>9</v>
      </c>
      <c r="AD115" s="7">
        <v>11</v>
      </c>
      <c r="AE115" s="7">
        <v>12</v>
      </c>
      <c r="AI115" s="7">
        <v>16</v>
      </c>
      <c r="AJ115" s="7">
        <v>17</v>
      </c>
      <c r="AL115" s="7">
        <v>19</v>
      </c>
      <c r="AO115" s="7">
        <v>22</v>
      </c>
      <c r="AP115" s="7">
        <v>23</v>
      </c>
      <c r="AQ115" s="7">
        <v>24</v>
      </c>
      <c r="AR115" s="7">
        <v>25</v>
      </c>
      <c r="AS115" s="7">
        <v>26</v>
      </c>
      <c r="AT115" s="7">
        <v>27</v>
      </c>
      <c r="AU115" s="7">
        <v>28</v>
      </c>
      <c r="AY115" s="7">
        <v>32</v>
      </c>
      <c r="AZ115" s="7">
        <v>33</v>
      </c>
      <c r="BA115" s="7">
        <v>34</v>
      </c>
      <c r="BB115" s="7">
        <v>35</v>
      </c>
      <c r="BC115" s="7">
        <v>36</v>
      </c>
    </row>
    <row r="116" spans="1:55" ht="25.15" customHeight="1">
      <c r="A116" s="83">
        <v>4</v>
      </c>
      <c r="B116" s="109" t="s">
        <v>159</v>
      </c>
      <c r="C116" s="110"/>
      <c r="D116" s="110"/>
      <c r="E116" s="110"/>
      <c r="F116" s="110"/>
      <c r="G116" s="110"/>
      <c r="H116" s="110"/>
      <c r="I116" s="110"/>
      <c r="J116" s="110"/>
      <c r="K116" s="110"/>
      <c r="L116" s="110"/>
      <c r="M116" s="110"/>
      <c r="N116" s="110"/>
      <c r="O116" s="110"/>
      <c r="P116" s="110"/>
      <c r="Q116" s="110"/>
      <c r="R116" s="110"/>
      <c r="S116" s="111"/>
    </row>
    <row r="117" spans="1:55" ht="25.15" customHeight="1">
      <c r="A117" s="83" t="s">
        <v>160</v>
      </c>
      <c r="B117" s="109" t="s">
        <v>161</v>
      </c>
      <c r="C117" s="110"/>
      <c r="D117" s="110"/>
      <c r="E117" s="110"/>
      <c r="F117" s="110"/>
      <c r="G117" s="110"/>
      <c r="H117" s="110"/>
      <c r="I117" s="110"/>
      <c r="J117" s="110"/>
      <c r="K117" s="110"/>
      <c r="L117" s="110"/>
      <c r="M117" s="110"/>
      <c r="N117" s="110"/>
      <c r="O117" s="110"/>
      <c r="P117" s="110"/>
      <c r="Q117" s="110"/>
      <c r="R117" s="110"/>
      <c r="S117" s="111"/>
    </row>
    <row r="118" spans="1:55" ht="25.15" customHeight="1">
      <c r="A118" s="83"/>
      <c r="B118" s="115" t="s">
        <v>25</v>
      </c>
      <c r="C118" s="109" t="s">
        <v>26</v>
      </c>
      <c r="D118" s="110"/>
      <c r="E118" s="110"/>
      <c r="F118" s="110"/>
      <c r="G118" s="110"/>
      <c r="H118" s="111"/>
      <c r="I118" s="76" t="s">
        <v>27</v>
      </c>
      <c r="J118" s="76" t="s">
        <v>28</v>
      </c>
      <c r="K118" s="76" t="s">
        <v>29</v>
      </c>
      <c r="L118" s="76" t="s">
        <v>26</v>
      </c>
      <c r="M118" s="83" t="s">
        <v>30</v>
      </c>
      <c r="N118" s="83" t="s">
        <v>31</v>
      </c>
      <c r="O118" s="74" t="s">
        <v>32</v>
      </c>
      <c r="P118" s="109" t="s">
        <v>32</v>
      </c>
      <c r="Q118" s="110"/>
      <c r="R118" s="110"/>
      <c r="S118" s="111"/>
    </row>
    <row r="119" spans="1:55" ht="37.15" customHeight="1">
      <c r="A119" s="83" t="s">
        <v>33</v>
      </c>
      <c r="B119" s="116"/>
      <c r="C119" s="112" t="s">
        <v>162</v>
      </c>
      <c r="D119" s="113"/>
      <c r="E119" s="113"/>
      <c r="F119" s="113"/>
      <c r="G119" s="113"/>
      <c r="H119" s="114"/>
      <c r="I119" s="79" t="s">
        <v>157</v>
      </c>
      <c r="J119" s="79" t="s">
        <v>158</v>
      </c>
      <c r="K119" s="79" t="str">
        <f>+A119</f>
        <v>a</v>
      </c>
      <c r="L119" s="79" t="str">
        <f>+C119</f>
        <v>No funciona la luz baja o luz alta</v>
      </c>
      <c r="M119" s="9" t="str">
        <f>+IF(N119="O","DG",IF(N119="P","","N/A"))</f>
        <v>N/A</v>
      </c>
      <c r="N119" s="12" t="str">
        <f>+IF(OR($T$5=T119,$T$5=U119,$T$5=V119,$T$5=W119,$T$5=X119,$T$5=Y119,$T$5=Z119,$T$5=AA119,$T$5=AB119,$T$5=AC119,$T$5=AD119,$T$5=AE119,$T$5=AF119,$T$5=AG119,$T$5=AH119,$T$5=AI119,$T$5=AJ119,$T$5=AK119,$T$5=AL119,$T$5=AM119,$T$5=AN119,$T$5=AO119,$T$5=AP119,$T$5=AQ119,$T$5=AR119,$T$5=AS119,$T$5=AT119,$T$5=AU119,$T$5=AV119,$T$5=AW119,$T$5=AX119,$T$5=AY119,$T$5=AZ119,$T$5=BA119,$T$5=BB119,$T$5=BC119,$T$5=BD119),"P","¡")</f>
        <v>¡</v>
      </c>
      <c r="O119" s="10">
        <f t="shared" ref="O119:O132" si="58">P119</f>
        <v>0</v>
      </c>
      <c r="P119" s="74"/>
      <c r="Q119" s="75"/>
      <c r="R119" s="75"/>
      <c r="S119" s="76"/>
      <c r="U119" s="7">
        <v>2</v>
      </c>
      <c r="W119" s="7">
        <v>4</v>
      </c>
      <c r="X119" s="7">
        <v>5</v>
      </c>
      <c r="AA119" s="7">
        <v>8</v>
      </c>
      <c r="AB119" s="7">
        <v>9</v>
      </c>
      <c r="AD119" s="7">
        <v>11</v>
      </c>
      <c r="AE119" s="7">
        <v>12</v>
      </c>
      <c r="AI119" s="7">
        <v>16</v>
      </c>
      <c r="AJ119" s="7">
        <v>17</v>
      </c>
      <c r="AL119" s="7">
        <v>19</v>
      </c>
      <c r="AO119" s="7">
        <v>22</v>
      </c>
      <c r="AP119" s="7">
        <v>23</v>
      </c>
      <c r="AQ119" s="7">
        <v>24</v>
      </c>
      <c r="AR119" s="7">
        <v>25</v>
      </c>
      <c r="AS119" s="7">
        <v>26</v>
      </c>
      <c r="AT119" s="7">
        <v>27</v>
      </c>
      <c r="AU119" s="7">
        <v>28</v>
      </c>
      <c r="AY119" s="7">
        <v>32</v>
      </c>
      <c r="AZ119" s="7">
        <v>33</v>
      </c>
      <c r="BA119" s="7">
        <v>34</v>
      </c>
      <c r="BB119" s="7">
        <v>35</v>
      </c>
      <c r="BC119" s="7">
        <v>36</v>
      </c>
    </row>
    <row r="120" spans="1:55" ht="37.15" customHeight="1">
      <c r="A120" s="83" t="s">
        <v>36</v>
      </c>
      <c r="B120" s="116"/>
      <c r="C120" s="112" t="s">
        <v>163</v>
      </c>
      <c r="D120" s="113"/>
      <c r="E120" s="113"/>
      <c r="F120" s="113"/>
      <c r="G120" s="113"/>
      <c r="H120" s="114"/>
      <c r="I120" s="79" t="s">
        <v>157</v>
      </c>
      <c r="J120" s="79" t="s">
        <v>158</v>
      </c>
      <c r="K120" s="79" t="str">
        <f>+A120</f>
        <v>b</v>
      </c>
      <c r="L120" s="79" t="str">
        <f>+C120</f>
        <v>No funciona la luz alta o inexistente (si es original de fábrica)</v>
      </c>
      <c r="M120" s="9" t="str">
        <f>+IF(N120="O","DL",IF(N120="P","","N/A"))</f>
        <v>N/A</v>
      </c>
      <c r="N120" s="12" t="str">
        <f t="shared" ref="N120:N131" si="59">+IF(OR($T$5=T120,$T$5=U120,$T$5=V120,$T$5=W120,$T$5=X120,$T$5=Y120,$T$5=Z120,$T$5=AA120,$T$5=AB120,$T$5=AC120,$T$5=AD120,$T$5=AE120,$T$5=AF120,$T$5=AG120,$T$5=AH120,$T$5=AI120,$T$5=AJ120,$T$5=AK120,$T$5=AL120,$T$5=AM120,$T$5=AN120,$T$5=AO120,$T$5=AP120,$T$5=AQ120,$T$5=AR120,$T$5=AS120,$T$5=AT120,$T$5=AU120,$T$5=AV120,$T$5=AW120,$T$5=AX120,$T$5=AY120,$T$5=AZ120,$T$5=BA120,$T$5=BB120,$T$5=BC120,$T$5=BD120),"P","¡")</f>
        <v>¡</v>
      </c>
      <c r="O120" s="10"/>
      <c r="P120" s="74"/>
      <c r="Q120" s="75"/>
      <c r="R120" s="75"/>
      <c r="S120" s="76"/>
      <c r="U120" s="7">
        <v>2</v>
      </c>
      <c r="W120" s="7">
        <v>4</v>
      </c>
      <c r="X120" s="7">
        <v>5</v>
      </c>
      <c r="AA120" s="7">
        <v>8</v>
      </c>
      <c r="AB120" s="7">
        <v>9</v>
      </c>
      <c r="AD120" s="7">
        <v>11</v>
      </c>
      <c r="AE120" s="7">
        <v>12</v>
      </c>
      <c r="AI120" s="7">
        <v>16</v>
      </c>
      <c r="AJ120" s="7">
        <v>17</v>
      </c>
      <c r="AL120" s="7">
        <v>19</v>
      </c>
      <c r="AO120" s="7">
        <v>22</v>
      </c>
      <c r="AP120" s="7">
        <v>23</v>
      </c>
      <c r="AQ120" s="7">
        <v>24</v>
      </c>
      <c r="AR120" s="7">
        <v>25</v>
      </c>
      <c r="AS120" s="7">
        <v>26</v>
      </c>
      <c r="AT120" s="7">
        <v>27</v>
      </c>
      <c r="AU120" s="7">
        <v>28</v>
      </c>
      <c r="AY120" s="7">
        <v>32</v>
      </c>
      <c r="AZ120" s="7">
        <v>33</v>
      </c>
      <c r="BA120" s="7">
        <v>34</v>
      </c>
      <c r="BB120" s="7">
        <v>35</v>
      </c>
      <c r="BC120" s="7">
        <v>36</v>
      </c>
    </row>
    <row r="121" spans="1:55" ht="37.15" customHeight="1">
      <c r="A121" s="80" t="s">
        <v>38</v>
      </c>
      <c r="B121" s="116"/>
      <c r="C121" s="112" t="s">
        <v>164</v>
      </c>
      <c r="D121" s="113"/>
      <c r="E121" s="113"/>
      <c r="F121" s="113"/>
      <c r="G121" s="113"/>
      <c r="H121" s="114"/>
      <c r="I121" s="79" t="s">
        <v>157</v>
      </c>
      <c r="J121" s="79" t="s">
        <v>158</v>
      </c>
      <c r="K121" s="79" t="str">
        <f t="shared" ref="K121:K132" si="60">+A121</f>
        <v>c</v>
      </c>
      <c r="L121" s="79" t="str">
        <f t="shared" ref="L121:L132" si="61">+C121</f>
        <v>Defectuosa conmutación alta/baja.</v>
      </c>
      <c r="M121" s="9" t="str">
        <f t="shared" ref="M121:M124" si="62">+IF(N121="O","DL",IF(N121="P","","N/A"))</f>
        <v>N/A</v>
      </c>
      <c r="N121" s="12" t="str">
        <f t="shared" si="59"/>
        <v>¡</v>
      </c>
      <c r="O121" s="10">
        <f t="shared" si="58"/>
        <v>0</v>
      </c>
      <c r="P121" s="112"/>
      <c r="Q121" s="113"/>
      <c r="R121" s="113"/>
      <c r="S121" s="114"/>
      <c r="U121" s="7">
        <v>2</v>
      </c>
      <c r="W121" s="7">
        <v>4</v>
      </c>
      <c r="X121" s="7">
        <v>5</v>
      </c>
      <c r="AA121" s="7">
        <v>8</v>
      </c>
      <c r="AB121" s="7">
        <v>9</v>
      </c>
      <c r="AD121" s="7">
        <v>11</v>
      </c>
      <c r="AE121" s="7">
        <v>12</v>
      </c>
      <c r="AI121" s="7">
        <v>16</v>
      </c>
      <c r="AJ121" s="7">
        <v>17</v>
      </c>
      <c r="AL121" s="7">
        <v>19</v>
      </c>
      <c r="AO121" s="7">
        <v>22</v>
      </c>
      <c r="AP121" s="7">
        <v>23</v>
      </c>
      <c r="AQ121" s="7">
        <v>24</v>
      </c>
      <c r="AR121" s="7">
        <v>25</v>
      </c>
      <c r="AS121" s="7">
        <v>26</v>
      </c>
      <c r="AT121" s="7">
        <v>27</v>
      </c>
      <c r="AU121" s="7">
        <v>28</v>
      </c>
      <c r="AY121" s="7">
        <v>32</v>
      </c>
      <c r="AZ121" s="7">
        <v>33</v>
      </c>
      <c r="BA121" s="7">
        <v>34</v>
      </c>
      <c r="BB121" s="7">
        <v>35</v>
      </c>
      <c r="BC121" s="7">
        <v>36</v>
      </c>
    </row>
    <row r="122" spans="1:55" ht="37.15" customHeight="1">
      <c r="A122" s="83" t="s">
        <v>40</v>
      </c>
      <c r="B122" s="116"/>
      <c r="C122" s="112" t="s">
        <v>165</v>
      </c>
      <c r="D122" s="113"/>
      <c r="E122" s="113"/>
      <c r="F122" s="113"/>
      <c r="G122" s="113"/>
      <c r="H122" s="114"/>
      <c r="I122" s="79" t="s">
        <v>157</v>
      </c>
      <c r="J122" s="79" t="s">
        <v>158</v>
      </c>
      <c r="K122" s="79" t="str">
        <f t="shared" si="60"/>
        <v>d</v>
      </c>
      <c r="L122" s="79" t="str">
        <f t="shared" si="61"/>
        <v>No funciona el testigo de la luz alta.</v>
      </c>
      <c r="M122" s="9" t="str">
        <f t="shared" si="62"/>
        <v>N/A</v>
      </c>
      <c r="N122" s="12" t="str">
        <f t="shared" si="59"/>
        <v>¡</v>
      </c>
      <c r="O122" s="10">
        <f t="shared" si="58"/>
        <v>0</v>
      </c>
      <c r="P122" s="112"/>
      <c r="Q122" s="113"/>
      <c r="R122" s="113"/>
      <c r="S122" s="114"/>
      <c r="U122" s="7">
        <v>2</v>
      </c>
      <c r="W122" s="7">
        <v>4</v>
      </c>
      <c r="X122" s="7">
        <v>5</v>
      </c>
      <c r="AA122" s="7">
        <v>8</v>
      </c>
      <c r="AB122" s="7">
        <v>9</v>
      </c>
      <c r="AD122" s="7">
        <v>11</v>
      </c>
      <c r="AE122" s="7">
        <v>12</v>
      </c>
      <c r="AI122" s="7">
        <v>16</v>
      </c>
      <c r="AJ122" s="7">
        <v>17</v>
      </c>
      <c r="AL122" s="7">
        <v>19</v>
      </c>
      <c r="AO122" s="7">
        <v>22</v>
      </c>
      <c r="AP122" s="7">
        <v>23</v>
      </c>
      <c r="AQ122" s="7">
        <v>24</v>
      </c>
      <c r="AR122" s="7">
        <v>25</v>
      </c>
      <c r="AS122" s="7">
        <v>26</v>
      </c>
      <c r="AT122" s="7">
        <v>27</v>
      </c>
      <c r="AU122" s="7">
        <v>28</v>
      </c>
      <c r="AY122" s="7">
        <v>32</v>
      </c>
      <c r="AZ122" s="7">
        <v>33</v>
      </c>
      <c r="BA122" s="7">
        <v>34</v>
      </c>
      <c r="BB122" s="7">
        <v>35</v>
      </c>
      <c r="BC122" s="7">
        <v>36</v>
      </c>
    </row>
    <row r="123" spans="1:55" ht="37.15" customHeight="1">
      <c r="A123" s="83" t="s">
        <v>42</v>
      </c>
      <c r="B123" s="116"/>
      <c r="C123" s="112" t="s">
        <v>166</v>
      </c>
      <c r="D123" s="113"/>
      <c r="E123" s="113"/>
      <c r="F123" s="113"/>
      <c r="G123" s="113"/>
      <c r="H123" s="114"/>
      <c r="I123" s="79" t="s">
        <v>157</v>
      </c>
      <c r="J123" s="79" t="s">
        <v>158</v>
      </c>
      <c r="K123" s="79" t="str">
        <f t="shared" si="60"/>
        <v>e</v>
      </c>
      <c r="L123" s="79" t="str">
        <f t="shared" si="61"/>
        <v>No reúne condiciones para comprobar la orientación del haz luminoso de la luz baja.</v>
      </c>
      <c r="M123" s="9" t="str">
        <f t="shared" si="62"/>
        <v>N/A</v>
      </c>
      <c r="N123" s="12" t="str">
        <f t="shared" si="59"/>
        <v>¡</v>
      </c>
      <c r="O123" s="10">
        <f t="shared" si="58"/>
        <v>0</v>
      </c>
      <c r="P123" s="112"/>
      <c r="Q123" s="113"/>
      <c r="R123" s="113"/>
      <c r="S123" s="114"/>
      <c r="U123" s="7">
        <v>2</v>
      </c>
      <c r="W123" s="7">
        <v>4</v>
      </c>
      <c r="X123" s="7">
        <v>5</v>
      </c>
      <c r="AA123" s="7">
        <v>8</v>
      </c>
      <c r="AB123" s="7">
        <v>9</v>
      </c>
      <c r="AD123" s="7">
        <v>11</v>
      </c>
      <c r="AE123" s="7">
        <v>12</v>
      </c>
      <c r="AI123" s="7">
        <v>16</v>
      </c>
      <c r="AJ123" s="7">
        <v>17</v>
      </c>
      <c r="AL123" s="7">
        <v>19</v>
      </c>
      <c r="AO123" s="7">
        <v>22</v>
      </c>
      <c r="AP123" s="7">
        <v>23</v>
      </c>
      <c r="AQ123" s="7">
        <v>24</v>
      </c>
      <c r="AR123" s="7">
        <v>25</v>
      </c>
      <c r="AS123" s="7">
        <v>26</v>
      </c>
      <c r="AT123" s="7">
        <v>27</v>
      </c>
      <c r="AU123" s="7">
        <v>28</v>
      </c>
      <c r="AY123" s="7">
        <v>32</v>
      </c>
      <c r="AZ123" s="7">
        <v>33</v>
      </c>
      <c r="BA123" s="7">
        <v>34</v>
      </c>
      <c r="BB123" s="7">
        <v>35</v>
      </c>
      <c r="BC123" s="7">
        <v>36</v>
      </c>
    </row>
    <row r="124" spans="1:55" ht="37.15" customHeight="1">
      <c r="A124" s="83" t="s">
        <v>44</v>
      </c>
      <c r="B124" s="116"/>
      <c r="C124" s="112" t="s">
        <v>167</v>
      </c>
      <c r="D124" s="113"/>
      <c r="E124" s="113"/>
      <c r="F124" s="113"/>
      <c r="G124" s="113"/>
      <c r="H124" s="114"/>
      <c r="I124" s="79" t="s">
        <v>157</v>
      </c>
      <c r="J124" s="79" t="s">
        <v>158</v>
      </c>
      <c r="K124" s="79" t="str">
        <f t="shared" si="60"/>
        <v>f</v>
      </c>
      <c r="L124" s="79" t="str">
        <f t="shared" si="61"/>
        <v>Orientación defectuosa del haz luminoso (deslumbrante) de las luces bajas.</v>
      </c>
      <c r="M124" s="9" t="str">
        <f t="shared" si="62"/>
        <v>N/A</v>
      </c>
      <c r="N124" s="12" t="str">
        <f t="shared" si="59"/>
        <v>¡</v>
      </c>
      <c r="O124" s="10">
        <f t="shared" si="58"/>
        <v>0</v>
      </c>
      <c r="P124" s="112"/>
      <c r="Q124" s="113"/>
      <c r="R124" s="113"/>
      <c r="S124" s="114"/>
      <c r="U124" s="7">
        <v>2</v>
      </c>
      <c r="W124" s="7">
        <v>4</v>
      </c>
      <c r="X124" s="7">
        <v>5</v>
      </c>
      <c r="AA124" s="7">
        <v>8</v>
      </c>
      <c r="AB124" s="7">
        <v>9</v>
      </c>
      <c r="AD124" s="7">
        <v>11</v>
      </c>
      <c r="AE124" s="7">
        <v>12</v>
      </c>
      <c r="AI124" s="7">
        <v>16</v>
      </c>
      <c r="AJ124" s="7">
        <v>17</v>
      </c>
      <c r="AL124" s="7">
        <v>19</v>
      </c>
      <c r="AO124" s="7">
        <v>22</v>
      </c>
      <c r="AP124" s="7">
        <v>23</v>
      </c>
      <c r="AQ124" s="7">
        <v>24</v>
      </c>
      <c r="AR124" s="7">
        <v>25</v>
      </c>
      <c r="AS124" s="7">
        <v>26</v>
      </c>
      <c r="AT124" s="7">
        <v>27</v>
      </c>
      <c r="AU124" s="7">
        <v>28</v>
      </c>
      <c r="AY124" s="7">
        <v>32</v>
      </c>
      <c r="AZ124" s="7">
        <v>33</v>
      </c>
      <c r="BA124" s="7">
        <v>34</v>
      </c>
      <c r="BB124" s="7">
        <v>35</v>
      </c>
      <c r="BC124" s="7">
        <v>36</v>
      </c>
    </row>
    <row r="125" spans="1:55" ht="37.15" customHeight="1">
      <c r="A125" s="83" t="s">
        <v>46</v>
      </c>
      <c r="B125" s="116"/>
      <c r="C125" s="112" t="s">
        <v>168</v>
      </c>
      <c r="D125" s="113"/>
      <c r="E125" s="113"/>
      <c r="F125" s="113"/>
      <c r="G125" s="113"/>
      <c r="H125" s="114"/>
      <c r="I125" s="79" t="s">
        <v>157</v>
      </c>
      <c r="J125" s="79" t="s">
        <v>158</v>
      </c>
      <c r="K125" s="79" t="str">
        <f t="shared" si="60"/>
        <v>g</v>
      </c>
      <c r="L125" s="79" t="str">
        <f t="shared" si="61"/>
        <v>No reúne condiciones para comprobar la orientación del haz luminoso de la luz alta.</v>
      </c>
      <c r="M125" s="9" t="str">
        <f>+IF(N125="O","DG",IF(N125="P","","N/A"))</f>
        <v>N/A</v>
      </c>
      <c r="N125" s="12" t="str">
        <f t="shared" si="59"/>
        <v>¡</v>
      </c>
      <c r="O125" s="10">
        <f t="shared" si="58"/>
        <v>0</v>
      </c>
      <c r="P125" s="112"/>
      <c r="Q125" s="113"/>
      <c r="R125" s="113"/>
      <c r="S125" s="114"/>
      <c r="U125" s="7">
        <v>2</v>
      </c>
      <c r="W125" s="7">
        <v>4</v>
      </c>
      <c r="X125" s="7">
        <v>5</v>
      </c>
      <c r="AA125" s="7">
        <v>8</v>
      </c>
      <c r="AB125" s="7">
        <v>9</v>
      </c>
      <c r="AD125" s="7">
        <v>11</v>
      </c>
      <c r="AE125" s="7">
        <v>12</v>
      </c>
      <c r="AI125" s="7">
        <v>16</v>
      </c>
      <c r="AJ125" s="7">
        <v>17</v>
      </c>
      <c r="AL125" s="7">
        <v>19</v>
      </c>
      <c r="AO125" s="7">
        <v>22</v>
      </c>
      <c r="AP125" s="7">
        <v>23</v>
      </c>
      <c r="AQ125" s="7">
        <v>24</v>
      </c>
      <c r="AR125" s="7">
        <v>25</v>
      </c>
      <c r="AS125" s="7">
        <v>26</v>
      </c>
      <c r="AT125" s="7">
        <v>27</v>
      </c>
      <c r="AU125" s="7">
        <v>28</v>
      </c>
      <c r="AY125" s="7">
        <v>32</v>
      </c>
      <c r="AZ125" s="7">
        <v>33</v>
      </c>
      <c r="BA125" s="7">
        <v>34</v>
      </c>
      <c r="BB125" s="7">
        <v>35</v>
      </c>
      <c r="BC125" s="7">
        <v>36</v>
      </c>
    </row>
    <row r="126" spans="1:55" ht="37.15" customHeight="1">
      <c r="A126" s="83" t="s">
        <v>48</v>
      </c>
      <c r="B126" s="116"/>
      <c r="C126" s="112" t="s">
        <v>169</v>
      </c>
      <c r="D126" s="113"/>
      <c r="E126" s="113"/>
      <c r="F126" s="113"/>
      <c r="G126" s="113"/>
      <c r="H126" s="114"/>
      <c r="I126" s="79" t="s">
        <v>157</v>
      </c>
      <c r="J126" s="79" t="s">
        <v>158</v>
      </c>
      <c r="K126" s="79" t="str">
        <f t="shared" si="60"/>
        <v>h</v>
      </c>
      <c r="L126" s="79" t="str">
        <f t="shared" si="61"/>
        <v>Orientación defectuosa del haz luminoso de las luces altas.</v>
      </c>
      <c r="M126" s="9" t="str">
        <f>+IF(N126="O","DG",IF(N126="P","","N/A"))</f>
        <v>N/A</v>
      </c>
      <c r="N126" s="12" t="str">
        <f t="shared" si="59"/>
        <v>¡</v>
      </c>
      <c r="O126" s="10">
        <f t="shared" si="58"/>
        <v>0</v>
      </c>
      <c r="P126" s="112"/>
      <c r="Q126" s="113"/>
      <c r="R126" s="113"/>
      <c r="S126" s="114"/>
      <c r="U126" s="7">
        <v>2</v>
      </c>
      <c r="W126" s="7">
        <v>4</v>
      </c>
      <c r="X126" s="7">
        <v>5</v>
      </c>
      <c r="AA126" s="7">
        <v>8</v>
      </c>
      <c r="AB126" s="7">
        <v>9</v>
      </c>
      <c r="AD126" s="7">
        <v>11</v>
      </c>
      <c r="AE126" s="7">
        <v>12</v>
      </c>
      <c r="AI126" s="7">
        <v>16</v>
      </c>
      <c r="AJ126" s="7">
        <v>17</v>
      </c>
      <c r="AL126" s="7">
        <v>19</v>
      </c>
      <c r="AO126" s="7">
        <v>22</v>
      </c>
      <c r="AP126" s="7">
        <v>23</v>
      </c>
      <c r="AQ126" s="7">
        <v>24</v>
      </c>
      <c r="AR126" s="7">
        <v>25</v>
      </c>
      <c r="AS126" s="7">
        <v>26</v>
      </c>
      <c r="AT126" s="7">
        <v>27</v>
      </c>
      <c r="AU126" s="7">
        <v>28</v>
      </c>
      <c r="AY126" s="7">
        <v>32</v>
      </c>
      <c r="AZ126" s="7">
        <v>33</v>
      </c>
      <c r="BA126" s="7">
        <v>34</v>
      </c>
      <c r="BB126" s="7">
        <v>35</v>
      </c>
      <c r="BC126" s="7">
        <v>36</v>
      </c>
    </row>
    <row r="127" spans="1:55" ht="37.15" customHeight="1">
      <c r="A127" s="83" t="s">
        <v>50</v>
      </c>
      <c r="B127" s="116"/>
      <c r="C127" s="112" t="s">
        <v>170</v>
      </c>
      <c r="D127" s="113"/>
      <c r="E127" s="113"/>
      <c r="F127" s="113"/>
      <c r="G127" s="113"/>
      <c r="H127" s="114"/>
      <c r="I127" s="79" t="s">
        <v>157</v>
      </c>
      <c r="J127" s="79" t="s">
        <v>158</v>
      </c>
      <c r="K127" s="79" t="str">
        <f t="shared" si="60"/>
        <v>i</v>
      </c>
      <c r="L127" s="79" t="str">
        <f t="shared" si="61"/>
        <v>Ubicación no reglamentaria de los dispositivos de alguna luz.</v>
      </c>
      <c r="M127" s="9" t="str">
        <f t="shared" ref="M127:M128" si="63">+IF(N127="O","DL",IF(N127="P","","N/A"))</f>
        <v>N/A</v>
      </c>
      <c r="N127" s="12" t="str">
        <f t="shared" si="59"/>
        <v>¡</v>
      </c>
      <c r="O127" s="10">
        <f t="shared" si="58"/>
        <v>0</v>
      </c>
      <c r="P127" s="112"/>
      <c r="Q127" s="113"/>
      <c r="R127" s="113"/>
      <c r="S127" s="114"/>
      <c r="U127" s="7">
        <v>2</v>
      </c>
      <c r="W127" s="7">
        <v>4</v>
      </c>
      <c r="X127" s="7">
        <v>5</v>
      </c>
      <c r="AA127" s="7">
        <v>8</v>
      </c>
      <c r="AB127" s="7">
        <v>9</v>
      </c>
      <c r="AD127" s="7">
        <v>11</v>
      </c>
      <c r="AE127" s="7">
        <v>12</v>
      </c>
      <c r="AI127" s="7">
        <v>16</v>
      </c>
      <c r="AJ127" s="7">
        <v>17</v>
      </c>
      <c r="AL127" s="7">
        <v>19</v>
      </c>
      <c r="AO127" s="7">
        <v>22</v>
      </c>
      <c r="AP127" s="7">
        <v>23</v>
      </c>
      <c r="AQ127" s="7">
        <v>24</v>
      </c>
      <c r="AR127" s="7">
        <v>25</v>
      </c>
      <c r="AS127" s="7">
        <v>26</v>
      </c>
      <c r="AT127" s="7">
        <v>27</v>
      </c>
      <c r="AU127" s="7">
        <v>28</v>
      </c>
      <c r="AY127" s="7">
        <v>32</v>
      </c>
      <c r="AZ127" s="7">
        <v>33</v>
      </c>
      <c r="BA127" s="7">
        <v>34</v>
      </c>
      <c r="BB127" s="7">
        <v>35</v>
      </c>
      <c r="BC127" s="7">
        <v>36</v>
      </c>
    </row>
    <row r="128" spans="1:55" ht="37.15" customHeight="1">
      <c r="A128" s="83" t="s">
        <v>52</v>
      </c>
      <c r="B128" s="116"/>
      <c r="C128" s="112" t="s">
        <v>171</v>
      </c>
      <c r="D128" s="113"/>
      <c r="E128" s="113"/>
      <c r="F128" s="113"/>
      <c r="G128" s="113"/>
      <c r="H128" s="114"/>
      <c r="I128" s="79" t="s">
        <v>157</v>
      </c>
      <c r="J128" s="79" t="s">
        <v>158</v>
      </c>
      <c r="K128" s="79" t="str">
        <f t="shared" si="60"/>
        <v>j</v>
      </c>
      <c r="L128" s="79" t="str">
        <f t="shared" si="61"/>
        <v>Estado deteriorado de algún lente del dispositivo.</v>
      </c>
      <c r="M128" s="9" t="str">
        <f t="shared" si="63"/>
        <v>N/A</v>
      </c>
      <c r="N128" s="12" t="str">
        <f t="shared" si="59"/>
        <v>¡</v>
      </c>
      <c r="O128" s="10">
        <f t="shared" si="58"/>
        <v>0</v>
      </c>
      <c r="P128" s="112"/>
      <c r="Q128" s="113"/>
      <c r="R128" s="113"/>
      <c r="S128" s="114"/>
      <c r="U128" s="7">
        <v>2</v>
      </c>
      <c r="W128" s="7">
        <v>4</v>
      </c>
      <c r="X128" s="7">
        <v>5</v>
      </c>
      <c r="AA128" s="7">
        <v>8</v>
      </c>
      <c r="AB128" s="7">
        <v>9</v>
      </c>
      <c r="AD128" s="7">
        <v>11</v>
      </c>
      <c r="AE128" s="7">
        <v>12</v>
      </c>
      <c r="AI128" s="7">
        <v>16</v>
      </c>
      <c r="AJ128" s="7">
        <v>17</v>
      </c>
      <c r="AL128" s="7">
        <v>19</v>
      </c>
      <c r="AO128" s="7">
        <v>22</v>
      </c>
      <c r="AP128" s="7">
        <v>23</v>
      </c>
      <c r="AQ128" s="7">
        <v>24</v>
      </c>
      <c r="AR128" s="7">
        <v>25</v>
      </c>
      <c r="AS128" s="7">
        <v>26</v>
      </c>
      <c r="AT128" s="7">
        <v>27</v>
      </c>
      <c r="AU128" s="7">
        <v>28</v>
      </c>
      <c r="AY128" s="7">
        <v>32</v>
      </c>
      <c r="AZ128" s="7">
        <v>33</v>
      </c>
      <c r="BA128" s="7">
        <v>34</v>
      </c>
      <c r="BB128" s="7">
        <v>35</v>
      </c>
      <c r="BC128" s="7">
        <v>36</v>
      </c>
    </row>
    <row r="129" spans="1:55" ht="37.15" customHeight="1">
      <c r="A129" s="83" t="s">
        <v>54</v>
      </c>
      <c r="B129" s="116"/>
      <c r="C129" s="112" t="s">
        <v>172</v>
      </c>
      <c r="D129" s="113"/>
      <c r="E129" s="113"/>
      <c r="F129" s="113"/>
      <c r="G129" s="113"/>
      <c r="H129" s="114"/>
      <c r="I129" s="79" t="s">
        <v>157</v>
      </c>
      <c r="J129" s="79" t="s">
        <v>158</v>
      </c>
      <c r="K129" s="79" t="str">
        <f t="shared" si="60"/>
        <v>k</v>
      </c>
      <c r="L129" s="79" t="str">
        <f t="shared" si="61"/>
        <v>Existe riesgo de desprendimiento de algún dispositivo.</v>
      </c>
      <c r="M129" s="9" t="str">
        <f>+IF(N129="O","DG",IF(N129="P","","N/A"))</f>
        <v>N/A</v>
      </c>
      <c r="N129" s="12" t="str">
        <f t="shared" si="59"/>
        <v>¡</v>
      </c>
      <c r="O129" s="10">
        <f t="shared" si="58"/>
        <v>0</v>
      </c>
      <c r="P129" s="112"/>
      <c r="Q129" s="113"/>
      <c r="R129" s="113"/>
      <c r="S129" s="114"/>
      <c r="U129" s="7">
        <v>2</v>
      </c>
      <c r="W129" s="7">
        <v>4</v>
      </c>
      <c r="X129" s="7">
        <v>5</v>
      </c>
      <c r="AA129" s="7">
        <v>8</v>
      </c>
      <c r="AB129" s="7">
        <v>9</v>
      </c>
      <c r="AD129" s="7">
        <v>11</v>
      </c>
      <c r="AE129" s="7">
        <v>12</v>
      </c>
      <c r="AI129" s="7">
        <v>16</v>
      </c>
      <c r="AJ129" s="7">
        <v>17</v>
      </c>
      <c r="AL129" s="7">
        <v>19</v>
      </c>
      <c r="AO129" s="7">
        <v>22</v>
      </c>
      <c r="AP129" s="7">
        <v>23</v>
      </c>
      <c r="AQ129" s="7">
        <v>24</v>
      </c>
      <c r="AR129" s="7">
        <v>25</v>
      </c>
      <c r="AS129" s="7">
        <v>26</v>
      </c>
      <c r="AT129" s="7">
        <v>27</v>
      </c>
      <c r="AU129" s="7">
        <v>28</v>
      </c>
      <c r="AY129" s="7">
        <v>32</v>
      </c>
      <c r="AZ129" s="7">
        <v>33</v>
      </c>
      <c r="BA129" s="7">
        <v>34</v>
      </c>
      <c r="BB129" s="7">
        <v>35</v>
      </c>
      <c r="BC129" s="7">
        <v>36</v>
      </c>
    </row>
    <row r="130" spans="1:55" ht="37.15" customHeight="1">
      <c r="A130" s="83" t="s">
        <v>56</v>
      </c>
      <c r="B130" s="116"/>
      <c r="C130" s="112" t="s">
        <v>173</v>
      </c>
      <c r="D130" s="113"/>
      <c r="E130" s="113"/>
      <c r="F130" s="113"/>
      <c r="G130" s="113"/>
      <c r="H130" s="114"/>
      <c r="I130" s="79" t="s">
        <v>157</v>
      </c>
      <c r="J130" s="79" t="s">
        <v>158</v>
      </c>
      <c r="K130" s="79" t="str">
        <f t="shared" si="60"/>
        <v>l</v>
      </c>
      <c r="L130" s="79" t="str">
        <f t="shared" si="61"/>
        <v>Inexistencia de luces principales</v>
      </c>
      <c r="M130" s="9" t="str">
        <f>+IF(N130="O","DG",IF(N130="P","","N/A"))</f>
        <v>N/A</v>
      </c>
      <c r="N130" s="12" t="str">
        <f t="shared" si="59"/>
        <v>¡</v>
      </c>
      <c r="O130" s="10">
        <f t="shared" si="58"/>
        <v>0</v>
      </c>
      <c r="P130" s="112"/>
      <c r="Q130" s="113"/>
      <c r="R130" s="113"/>
      <c r="S130" s="114"/>
      <c r="U130" s="7">
        <v>2</v>
      </c>
      <c r="W130" s="7">
        <v>4</v>
      </c>
      <c r="X130" s="7">
        <v>5</v>
      </c>
      <c r="AA130" s="7">
        <v>8</v>
      </c>
      <c r="AB130" s="7">
        <v>9</v>
      </c>
      <c r="AD130" s="7">
        <v>11</v>
      </c>
      <c r="AE130" s="7">
        <v>12</v>
      </c>
      <c r="AI130" s="7">
        <v>16</v>
      </c>
      <c r="AJ130" s="7">
        <v>17</v>
      </c>
      <c r="AL130" s="7">
        <v>19</v>
      </c>
      <c r="AO130" s="7">
        <v>22</v>
      </c>
      <c r="AP130" s="7">
        <v>23</v>
      </c>
      <c r="AQ130" s="7">
        <v>24</v>
      </c>
      <c r="AR130" s="7">
        <v>25</v>
      </c>
      <c r="AS130" s="7">
        <v>26</v>
      </c>
      <c r="AT130" s="7">
        <v>27</v>
      </c>
      <c r="AU130" s="7">
        <v>28</v>
      </c>
      <c r="AY130" s="7">
        <v>32</v>
      </c>
      <c r="AZ130" s="7">
        <v>33</v>
      </c>
      <c r="BA130" s="7">
        <v>34</v>
      </c>
      <c r="BB130" s="7">
        <v>35</v>
      </c>
      <c r="BC130" s="7">
        <v>36</v>
      </c>
    </row>
    <row r="131" spans="1:55" ht="39.950000000000003" customHeight="1">
      <c r="A131" s="83" t="s">
        <v>58</v>
      </c>
      <c r="B131" s="116"/>
      <c r="C131" s="112" t="s">
        <v>174</v>
      </c>
      <c r="D131" s="113"/>
      <c r="E131" s="113"/>
      <c r="F131" s="113"/>
      <c r="G131" s="113"/>
      <c r="H131" s="114"/>
      <c r="I131" s="79" t="s">
        <v>157</v>
      </c>
      <c r="J131" s="79" t="s">
        <v>158</v>
      </c>
      <c r="K131" s="79" t="str">
        <f t="shared" si="60"/>
        <v>m</v>
      </c>
      <c r="L131" s="79" t="str">
        <f t="shared" si="61"/>
        <v>Diferencias de color entre las luces bajas.</v>
      </c>
      <c r="M131" s="9" t="str">
        <f>+IF(N131="O","DL",IF(N131="P","","N/A"))</f>
        <v>N/A</v>
      </c>
      <c r="N131" s="12" t="str">
        <f t="shared" si="59"/>
        <v>¡</v>
      </c>
      <c r="O131" s="10">
        <f t="shared" si="58"/>
        <v>0</v>
      </c>
      <c r="P131" s="112"/>
      <c r="Q131" s="113"/>
      <c r="R131" s="113"/>
      <c r="S131" s="114"/>
      <c r="U131" s="7">
        <v>2</v>
      </c>
      <c r="W131" s="7">
        <v>4</v>
      </c>
      <c r="X131" s="7">
        <v>5</v>
      </c>
      <c r="AA131" s="7">
        <v>8</v>
      </c>
      <c r="AB131" s="7">
        <v>9</v>
      </c>
      <c r="AD131" s="7">
        <v>11</v>
      </c>
      <c r="AE131" s="7">
        <v>12</v>
      </c>
      <c r="AI131" s="7">
        <v>16</v>
      </c>
      <c r="AJ131" s="7">
        <v>17</v>
      </c>
      <c r="AL131" s="7">
        <v>19</v>
      </c>
      <c r="AO131" s="7">
        <v>22</v>
      </c>
      <c r="AP131" s="7">
        <v>23</v>
      </c>
      <c r="AQ131" s="7">
        <v>24</v>
      </c>
      <c r="AR131" s="7">
        <v>25</v>
      </c>
      <c r="AS131" s="7">
        <v>26</v>
      </c>
      <c r="AT131" s="7">
        <v>27</v>
      </c>
      <c r="AU131" s="7">
        <v>28</v>
      </c>
      <c r="AY131" s="7">
        <v>32</v>
      </c>
      <c r="AZ131" s="7">
        <v>33</v>
      </c>
      <c r="BA131" s="7">
        <v>34</v>
      </c>
      <c r="BB131" s="7">
        <v>35</v>
      </c>
      <c r="BC131" s="7">
        <v>36</v>
      </c>
    </row>
    <row r="132" spans="1:55" ht="39.950000000000003" customHeight="1">
      <c r="A132" s="83" t="s">
        <v>77</v>
      </c>
      <c r="B132" s="116"/>
      <c r="C132" s="112" t="s">
        <v>175</v>
      </c>
      <c r="D132" s="113"/>
      <c r="E132" s="113"/>
      <c r="F132" s="113"/>
      <c r="G132" s="113"/>
      <c r="H132" s="114"/>
      <c r="I132" s="79" t="s">
        <v>157</v>
      </c>
      <c r="J132" s="79" t="s">
        <v>158</v>
      </c>
      <c r="K132" s="79" t="str">
        <f t="shared" si="60"/>
        <v>n</v>
      </c>
      <c r="L132" s="79" t="str">
        <f t="shared" si="61"/>
        <v>Cableado eléctrico presentan sus forros con cortes expuestos, roces con peligro de corte, mal sujetos, mal empatados u otra condición que represente un peligro de corto circuito</v>
      </c>
      <c r="M132" s="9" t="str">
        <f>+IF(N132="O","DG",IF(N132="P","","N/A"))</f>
        <v>N/A</v>
      </c>
      <c r="N132" s="12" t="str">
        <f>+IF(OR($T$5=T132,$T$5=U132,$T$5=V132,$T$5=W132,$T$5=X132,$T$5=Y132,$T$5=Z132,$T$5=AA132,$T$5=AB132,$T$5=AC132,$T$5=AD132,$T$5=AE132,$T$5=AF132,$T$5=AG132,$T$5=AH132,$T$5=AI132,$T$5=AJ132,$T$5=AK132,$T$5=AL132,$T$5=AM132,$T$5=AN132,$T$5=AO132,$T$5=AP132,$T$5=AQ132,$T$5=AR132,$T$5=AS132,$T$5=AT132,$T$5=AU132,$T$5=AV132,$T$5=AW132,$T$5=AX132,$T$5=AY132,$T$5=AZ132,$T$5=BA132,$T$5=BB132,$T$5=BC132,$T$5=BD132),"P","¡")</f>
        <v>¡</v>
      </c>
      <c r="O132" s="10">
        <f t="shared" si="58"/>
        <v>0</v>
      </c>
      <c r="P132" s="112"/>
      <c r="Q132" s="113"/>
      <c r="R132" s="113"/>
      <c r="S132" s="114"/>
      <c r="U132" s="7">
        <v>2</v>
      </c>
      <c r="W132" s="7">
        <v>4</v>
      </c>
      <c r="X132" s="7">
        <v>5</v>
      </c>
      <c r="AA132" s="7">
        <v>8</v>
      </c>
      <c r="AB132" s="7">
        <v>9</v>
      </c>
      <c r="AD132" s="7">
        <v>11</v>
      </c>
      <c r="AE132" s="7">
        <v>12</v>
      </c>
      <c r="AI132" s="7">
        <v>16</v>
      </c>
      <c r="AJ132" s="7">
        <v>17</v>
      </c>
      <c r="AL132" s="7">
        <v>19</v>
      </c>
      <c r="AO132" s="7">
        <v>22</v>
      </c>
      <c r="AP132" s="7">
        <v>23</v>
      </c>
      <c r="AQ132" s="7">
        <v>24</v>
      </c>
      <c r="AR132" s="7">
        <v>25</v>
      </c>
      <c r="AS132" s="7">
        <v>26</v>
      </c>
      <c r="AT132" s="7">
        <v>27</v>
      </c>
      <c r="AU132" s="7">
        <v>28</v>
      </c>
      <c r="AY132" s="7">
        <v>32</v>
      </c>
      <c r="AZ132" s="7">
        <v>33</v>
      </c>
      <c r="BA132" s="7">
        <v>34</v>
      </c>
      <c r="BB132" s="7">
        <v>35</v>
      </c>
      <c r="BC132" s="7">
        <v>36</v>
      </c>
    </row>
    <row r="133" spans="1:55" ht="39.950000000000003" customHeight="1">
      <c r="A133" s="83" t="s">
        <v>79</v>
      </c>
      <c r="B133" s="116"/>
      <c r="C133" s="112" t="s">
        <v>176</v>
      </c>
      <c r="D133" s="113"/>
      <c r="E133" s="113"/>
      <c r="F133" s="113"/>
      <c r="G133" s="113"/>
      <c r="H133" s="114"/>
      <c r="I133" s="79" t="s">
        <v>157</v>
      </c>
      <c r="J133" s="79" t="s">
        <v>158</v>
      </c>
      <c r="K133" s="79" t="str">
        <f t="shared" ref="K133" si="64">+A133</f>
        <v>o</v>
      </c>
      <c r="L133" s="79" t="str">
        <f>+C133</f>
        <v>Defecto de estado del interruptor de encendido de las luces</v>
      </c>
      <c r="M133" s="9" t="str">
        <f>+IF(N133="O","DL",IF(N133="P","","N/A"))</f>
        <v>N/A</v>
      </c>
      <c r="N133" s="12" t="str">
        <f>+IF(OR($T$5=T133,$T$5=U133,$T$5=V133,$T$5=W133,$T$5=X133,$T$5=Y133,$T$5=Z133,$T$5=AA133,$T$5=AB133,$T$5=AC133,$T$5=AD133,$T$5=AE133,$T$5=AF133,$T$5=AG133,$T$5=AH133,$T$5=AI133,$T$5=AJ133,$T$5=AK133,$T$5=AL133,$T$5=AM133,$T$5=AN133,$T$5=AO133,$T$5=AP133,$T$5=AQ133,$T$5=AR133,$T$5=AS133,$T$5=AT133,$T$5=AU133,$T$5=AV133,$T$5=AW133,$T$5=AX133,$T$5=AY133,$T$5=AZ133,$T$5=BA133,$T$5=BB133,$T$5=BC133,$T$5=BD133),"P","¡")</f>
        <v>¡</v>
      </c>
      <c r="O133" s="10">
        <f t="shared" ref="O133" si="65">P133</f>
        <v>0</v>
      </c>
      <c r="P133" s="112"/>
      <c r="Q133" s="113"/>
      <c r="R133" s="113"/>
      <c r="S133" s="114"/>
      <c r="U133" s="7">
        <v>2</v>
      </c>
      <c r="W133" s="7">
        <v>4</v>
      </c>
      <c r="X133" s="7">
        <v>5</v>
      </c>
      <c r="AA133" s="7">
        <v>8</v>
      </c>
      <c r="AB133" s="7">
        <v>9</v>
      </c>
      <c r="AD133" s="7">
        <v>11</v>
      </c>
      <c r="AE133" s="7">
        <v>12</v>
      </c>
      <c r="AI133" s="7">
        <v>16</v>
      </c>
      <c r="AJ133" s="7">
        <v>17</v>
      </c>
      <c r="AL133" s="7">
        <v>19</v>
      </c>
      <c r="AO133" s="7">
        <v>22</v>
      </c>
      <c r="AP133" s="7">
        <v>23</v>
      </c>
      <c r="AQ133" s="7">
        <v>24</v>
      </c>
      <c r="AR133" s="7">
        <v>25</v>
      </c>
      <c r="AS133" s="7">
        <v>26</v>
      </c>
      <c r="AT133" s="7">
        <v>27</v>
      </c>
      <c r="AU133" s="7">
        <v>28</v>
      </c>
      <c r="AY133" s="7">
        <v>32</v>
      </c>
      <c r="AZ133" s="7">
        <v>33</v>
      </c>
      <c r="BA133" s="7">
        <v>34</v>
      </c>
      <c r="BB133" s="7">
        <v>35</v>
      </c>
      <c r="BC133" s="7">
        <v>36</v>
      </c>
    </row>
    <row r="134" spans="1:55" ht="25.15" customHeight="1">
      <c r="A134" s="83" t="s">
        <v>177</v>
      </c>
      <c r="B134" s="109" t="s">
        <v>178</v>
      </c>
      <c r="C134" s="110"/>
      <c r="D134" s="110"/>
      <c r="E134" s="110"/>
      <c r="F134" s="110"/>
      <c r="G134" s="110"/>
      <c r="H134" s="110"/>
      <c r="I134" s="110"/>
      <c r="J134" s="110"/>
      <c r="K134" s="110"/>
      <c r="L134" s="110"/>
      <c r="M134" s="110"/>
      <c r="N134" s="110"/>
      <c r="O134" s="110"/>
      <c r="P134" s="110"/>
      <c r="Q134" s="110"/>
      <c r="R134" s="110"/>
      <c r="S134" s="111"/>
    </row>
    <row r="135" spans="1:55" ht="25.15" customHeight="1">
      <c r="A135" s="83"/>
      <c r="B135" s="115" t="s">
        <v>25</v>
      </c>
      <c r="C135" s="109" t="s">
        <v>26</v>
      </c>
      <c r="D135" s="110"/>
      <c r="E135" s="110"/>
      <c r="F135" s="110"/>
      <c r="G135" s="110"/>
      <c r="H135" s="111"/>
      <c r="I135" s="76" t="s">
        <v>27</v>
      </c>
      <c r="J135" s="76" t="s">
        <v>28</v>
      </c>
      <c r="K135" s="76" t="s">
        <v>29</v>
      </c>
      <c r="L135" s="76" t="s">
        <v>26</v>
      </c>
      <c r="M135" s="83" t="s">
        <v>30</v>
      </c>
      <c r="N135" s="83" t="s">
        <v>31</v>
      </c>
      <c r="O135" s="74" t="s">
        <v>32</v>
      </c>
      <c r="P135" s="109" t="s">
        <v>32</v>
      </c>
      <c r="Q135" s="110"/>
      <c r="R135" s="110"/>
      <c r="S135" s="111"/>
    </row>
    <row r="136" spans="1:55" ht="37.9" customHeight="1">
      <c r="A136" s="83" t="s">
        <v>33</v>
      </c>
      <c r="B136" s="116"/>
      <c r="C136" s="112" t="s">
        <v>179</v>
      </c>
      <c r="D136" s="113"/>
      <c r="E136" s="113"/>
      <c r="F136" s="113"/>
      <c r="G136" s="113"/>
      <c r="H136" s="114"/>
      <c r="I136" s="79" t="e">
        <f>+#REF!</f>
        <v>#REF!</v>
      </c>
      <c r="J136" s="79" t="s">
        <v>180</v>
      </c>
      <c r="K136" s="79" t="str">
        <f>+A136</f>
        <v>a</v>
      </c>
      <c r="L136" s="79" t="str">
        <f>+C136</f>
        <v>No funciona alguna de las luces (cuando tiene dos o más)</v>
      </c>
      <c r="M136" s="9" t="str">
        <f>+IF(N136="O","DL",IF(N136="P","","N/A"))</f>
        <v>N/A</v>
      </c>
      <c r="N136" s="12" t="str">
        <f t="shared" ref="N136:N141" si="66">+IF(OR($T$5=T136,$T$5=U136,$T$5=V136,$T$5=W136,$T$5=X136,$T$5=Y136,$T$5=Z136,$T$5=AA136,$T$5=AB136,$T$5=AC136,$T$5=AD136,$T$5=AE136,$T$5=AF136,$T$5=AG136,$T$5=AH136,$T$5=AI136,$T$5=AJ136,$T$5=AK136,$T$5=AL136,$T$5=AM136,$T$5=AN136,$T$5=AO136,$T$5=AP136,$T$5=AQ136,$T$5=AR136,$T$5=AS136,$T$5=AT136,$T$5=AU136,$T$5=AV136,$T$5=AW136,$T$5=AX136,$T$5=AY136,$T$5=AZ136,$T$5=BA136,$T$5=BB136,$T$5=BC136,$T$5=BD136),"P","¡")</f>
        <v>¡</v>
      </c>
      <c r="O136" s="10">
        <f t="shared" ref="O136:O141" si="67">P136</f>
        <v>0</v>
      </c>
      <c r="P136" s="112"/>
      <c r="Q136" s="113"/>
      <c r="R136" s="113"/>
      <c r="S136" s="114"/>
      <c r="U136" s="7">
        <v>2</v>
      </c>
      <c r="W136" s="7">
        <v>4</v>
      </c>
      <c r="X136" s="7">
        <v>5</v>
      </c>
      <c r="AA136" s="7">
        <v>8</v>
      </c>
      <c r="AB136" s="7">
        <v>9</v>
      </c>
      <c r="AD136" s="7">
        <v>11</v>
      </c>
      <c r="AE136" s="7">
        <v>12</v>
      </c>
      <c r="AI136" s="7">
        <v>16</v>
      </c>
      <c r="AJ136" s="7">
        <v>17</v>
      </c>
      <c r="AL136" s="7">
        <v>19</v>
      </c>
      <c r="AO136" s="7">
        <v>22</v>
      </c>
      <c r="AP136" s="7">
        <v>23</v>
      </c>
      <c r="AQ136" s="7">
        <v>24</v>
      </c>
      <c r="AR136" s="7">
        <v>25</v>
      </c>
      <c r="AS136" s="7">
        <v>26</v>
      </c>
      <c r="AT136" s="7">
        <v>27</v>
      </c>
      <c r="AU136" s="7">
        <v>28</v>
      </c>
      <c r="AY136" s="7">
        <v>32</v>
      </c>
      <c r="AZ136" s="7">
        <v>33</v>
      </c>
      <c r="BA136" s="7">
        <v>34</v>
      </c>
      <c r="BB136" s="7">
        <v>35</v>
      </c>
      <c r="BC136" s="7">
        <v>36</v>
      </c>
    </row>
    <row r="137" spans="1:55" ht="37.9" customHeight="1">
      <c r="A137" s="83" t="s">
        <v>36</v>
      </c>
      <c r="B137" s="116"/>
      <c r="C137" s="112" t="s">
        <v>181</v>
      </c>
      <c r="D137" s="113"/>
      <c r="E137" s="113"/>
      <c r="F137" s="113"/>
      <c r="G137" s="113"/>
      <c r="H137" s="114"/>
      <c r="I137" s="79" t="e">
        <f>+#REF!</f>
        <v>#REF!</v>
      </c>
      <c r="J137" s="79" t="s">
        <v>180</v>
      </c>
      <c r="K137" s="79" t="str">
        <f t="shared" ref="K137:K142" si="68">+A137</f>
        <v>b</v>
      </c>
      <c r="L137" s="79" t="str">
        <f t="shared" ref="L137:L141" si="69">+C137</f>
        <v>No funciona ninguna o inexistentes las luces de reversa.</v>
      </c>
      <c r="M137" s="9" t="str">
        <f>+IF(N137="O","DG",IF(N137="P","","N/A"))</f>
        <v>N/A</v>
      </c>
      <c r="N137" s="12" t="str">
        <f t="shared" si="66"/>
        <v>¡</v>
      </c>
      <c r="O137" s="10">
        <f t="shared" si="67"/>
        <v>0</v>
      </c>
      <c r="P137" s="112"/>
      <c r="Q137" s="113"/>
      <c r="R137" s="113"/>
      <c r="S137" s="114"/>
      <c r="U137" s="7">
        <v>2</v>
      </c>
      <c r="W137" s="7">
        <v>4</v>
      </c>
      <c r="X137" s="7">
        <v>5</v>
      </c>
      <c r="AA137" s="7">
        <v>8</v>
      </c>
      <c r="AB137" s="7">
        <v>9</v>
      </c>
      <c r="AD137" s="7">
        <v>11</v>
      </c>
      <c r="AE137" s="7">
        <v>12</v>
      </c>
      <c r="AI137" s="7">
        <v>16</v>
      </c>
      <c r="AJ137" s="7">
        <v>17</v>
      </c>
      <c r="AL137" s="7">
        <v>19</v>
      </c>
      <c r="AO137" s="7">
        <v>22</v>
      </c>
      <c r="AP137" s="7">
        <v>23</v>
      </c>
      <c r="AQ137" s="7">
        <v>24</v>
      </c>
      <c r="AR137" s="7">
        <v>25</v>
      </c>
      <c r="AS137" s="7">
        <v>26</v>
      </c>
      <c r="AT137" s="7">
        <v>27</v>
      </c>
      <c r="AU137" s="7">
        <v>28</v>
      </c>
      <c r="AY137" s="7">
        <v>32</v>
      </c>
      <c r="AZ137" s="7">
        <v>33</v>
      </c>
      <c r="BA137" s="7">
        <v>34</v>
      </c>
      <c r="BB137" s="7">
        <v>35</v>
      </c>
      <c r="BC137" s="7">
        <v>36</v>
      </c>
    </row>
    <row r="138" spans="1:55" ht="37.9" customHeight="1">
      <c r="A138" s="83" t="s">
        <v>38</v>
      </c>
      <c r="B138" s="116"/>
      <c r="C138" s="112" t="s">
        <v>182</v>
      </c>
      <c r="D138" s="113"/>
      <c r="E138" s="113"/>
      <c r="F138" s="113"/>
      <c r="G138" s="113"/>
      <c r="H138" s="114"/>
      <c r="I138" s="79" t="e">
        <f>+#REF!</f>
        <v>#REF!</v>
      </c>
      <c r="J138" s="79" t="s">
        <v>180</v>
      </c>
      <c r="K138" s="79" t="str">
        <f t="shared" si="68"/>
        <v>c</v>
      </c>
      <c r="L138" s="79" t="str">
        <f t="shared" si="69"/>
        <v>Estado de los lentes del dispositivo defectuoso.</v>
      </c>
      <c r="M138" s="9" t="str">
        <f t="shared" ref="M138:M139" si="70">+IF(N138="O","DL",IF(N138="P","","N/A"))</f>
        <v>N/A</v>
      </c>
      <c r="N138" s="12" t="str">
        <f t="shared" si="66"/>
        <v>¡</v>
      </c>
      <c r="O138" s="10">
        <f t="shared" si="67"/>
        <v>0</v>
      </c>
      <c r="P138" s="112"/>
      <c r="Q138" s="113"/>
      <c r="R138" s="113"/>
      <c r="S138" s="114"/>
      <c r="U138" s="7">
        <v>2</v>
      </c>
      <c r="W138" s="7">
        <v>4</v>
      </c>
      <c r="X138" s="7">
        <v>5</v>
      </c>
      <c r="AA138" s="7">
        <v>8</v>
      </c>
      <c r="AB138" s="7">
        <v>9</v>
      </c>
      <c r="AD138" s="7">
        <v>11</v>
      </c>
      <c r="AE138" s="7">
        <v>12</v>
      </c>
      <c r="AI138" s="7">
        <v>16</v>
      </c>
      <c r="AJ138" s="7">
        <v>17</v>
      </c>
      <c r="AL138" s="7">
        <v>19</v>
      </c>
      <c r="AO138" s="7">
        <v>22</v>
      </c>
      <c r="AP138" s="7">
        <v>23</v>
      </c>
      <c r="AQ138" s="7">
        <v>24</v>
      </c>
      <c r="AR138" s="7">
        <v>25</v>
      </c>
      <c r="AS138" s="7">
        <v>26</v>
      </c>
      <c r="AT138" s="7">
        <v>27</v>
      </c>
      <c r="AU138" s="7">
        <v>28</v>
      </c>
      <c r="AY138" s="7">
        <v>32</v>
      </c>
      <c r="AZ138" s="7">
        <v>33</v>
      </c>
      <c r="BA138" s="7">
        <v>34</v>
      </c>
      <c r="BB138" s="7">
        <v>35</v>
      </c>
      <c r="BC138" s="7">
        <v>36</v>
      </c>
    </row>
    <row r="139" spans="1:55" ht="37.9" customHeight="1">
      <c r="A139" s="83" t="s">
        <v>40</v>
      </c>
      <c r="B139" s="116"/>
      <c r="C139" s="112" t="s">
        <v>183</v>
      </c>
      <c r="D139" s="113"/>
      <c r="E139" s="113"/>
      <c r="F139" s="113"/>
      <c r="G139" s="113"/>
      <c r="H139" s="114"/>
      <c r="I139" s="79" t="e">
        <f>+#REF!</f>
        <v>#REF!</v>
      </c>
      <c r="J139" s="79" t="s">
        <v>180</v>
      </c>
      <c r="K139" s="79" t="str">
        <f t="shared" si="68"/>
        <v>d</v>
      </c>
      <c r="L139" s="79" t="str">
        <f t="shared" si="69"/>
        <v>Color de la luz emitida no reglamentario.</v>
      </c>
      <c r="M139" s="9" t="str">
        <f t="shared" si="70"/>
        <v>N/A</v>
      </c>
      <c r="N139" s="12" t="str">
        <f t="shared" si="66"/>
        <v>¡</v>
      </c>
      <c r="O139" s="10">
        <f t="shared" si="67"/>
        <v>0</v>
      </c>
      <c r="P139" s="112"/>
      <c r="Q139" s="113"/>
      <c r="R139" s="113"/>
      <c r="S139" s="114"/>
      <c r="U139" s="7">
        <v>2</v>
      </c>
      <c r="W139" s="7">
        <v>4</v>
      </c>
      <c r="X139" s="7">
        <v>5</v>
      </c>
      <c r="AA139" s="7">
        <v>8</v>
      </c>
      <c r="AB139" s="7">
        <v>9</v>
      </c>
      <c r="AD139" s="7">
        <v>11</v>
      </c>
      <c r="AE139" s="7">
        <v>12</v>
      </c>
      <c r="AI139" s="7">
        <v>16</v>
      </c>
      <c r="AJ139" s="7">
        <v>17</v>
      </c>
      <c r="AL139" s="7">
        <v>19</v>
      </c>
      <c r="AO139" s="7">
        <v>22</v>
      </c>
      <c r="AP139" s="7">
        <v>23</v>
      </c>
      <c r="AQ139" s="7">
        <v>24</v>
      </c>
      <c r="AR139" s="7">
        <v>25</v>
      </c>
      <c r="AS139" s="7">
        <v>26</v>
      </c>
      <c r="AT139" s="7">
        <v>27</v>
      </c>
      <c r="AU139" s="7">
        <v>28</v>
      </c>
      <c r="AY139" s="7">
        <v>32</v>
      </c>
      <c r="AZ139" s="7">
        <v>33</v>
      </c>
      <c r="BA139" s="7">
        <v>34</v>
      </c>
      <c r="BB139" s="7">
        <v>35</v>
      </c>
      <c r="BC139" s="7">
        <v>36</v>
      </c>
    </row>
    <row r="140" spans="1:55" ht="33" customHeight="1">
      <c r="A140" s="83" t="s">
        <v>42</v>
      </c>
      <c r="B140" s="116"/>
      <c r="C140" s="112" t="s">
        <v>175</v>
      </c>
      <c r="D140" s="113"/>
      <c r="E140" s="113"/>
      <c r="F140" s="113"/>
      <c r="G140" s="113"/>
      <c r="H140" s="114"/>
      <c r="I140" s="79" t="e">
        <f>+#REF!</f>
        <v>#REF!</v>
      </c>
      <c r="J140" s="79" t="s">
        <v>180</v>
      </c>
      <c r="K140" s="79" t="str">
        <f t="shared" si="68"/>
        <v>e</v>
      </c>
      <c r="L140" s="79" t="str">
        <f t="shared" si="69"/>
        <v>Cableado eléctrico presentan sus forros con cortes expuestos, roces con peligro de corte, mal sujetos, mal empatados u otra condición que represente un peligro de corto circuito</v>
      </c>
      <c r="M140" s="9" t="str">
        <f>+IF(N140="O","DG",IF(N140="P","","N/A"))</f>
        <v>N/A</v>
      </c>
      <c r="N140" s="12" t="str">
        <f t="shared" si="66"/>
        <v>¡</v>
      </c>
      <c r="O140" s="10">
        <f t="shared" si="67"/>
        <v>0</v>
      </c>
      <c r="P140" s="112"/>
      <c r="Q140" s="113"/>
      <c r="R140" s="113"/>
      <c r="S140" s="114"/>
      <c r="U140" s="7">
        <v>2</v>
      </c>
      <c r="W140" s="7">
        <v>4</v>
      </c>
      <c r="X140" s="7">
        <v>5</v>
      </c>
      <c r="AA140" s="7">
        <v>8</v>
      </c>
      <c r="AB140" s="7">
        <v>9</v>
      </c>
      <c r="AD140" s="7">
        <v>11</v>
      </c>
      <c r="AE140" s="7">
        <v>12</v>
      </c>
      <c r="AI140" s="7">
        <v>16</v>
      </c>
      <c r="AJ140" s="7">
        <v>17</v>
      </c>
      <c r="AL140" s="7">
        <v>19</v>
      </c>
      <c r="AO140" s="7">
        <v>22</v>
      </c>
      <c r="AP140" s="7">
        <v>23</v>
      </c>
      <c r="AQ140" s="7">
        <v>24</v>
      </c>
      <c r="AR140" s="7">
        <v>25</v>
      </c>
      <c r="AS140" s="7">
        <v>26</v>
      </c>
      <c r="AT140" s="7">
        <v>27</v>
      </c>
      <c r="AU140" s="7">
        <v>28</v>
      </c>
      <c r="AY140" s="7">
        <v>32</v>
      </c>
      <c r="AZ140" s="7">
        <v>33</v>
      </c>
      <c r="BA140" s="7">
        <v>34</v>
      </c>
      <c r="BB140" s="7">
        <v>35</v>
      </c>
      <c r="BC140" s="7">
        <v>36</v>
      </c>
    </row>
    <row r="141" spans="1:55" ht="36.6" customHeight="1">
      <c r="A141" s="83" t="s">
        <v>44</v>
      </c>
      <c r="B141" s="116"/>
      <c r="C141" s="112" t="s">
        <v>184</v>
      </c>
      <c r="D141" s="113"/>
      <c r="E141" s="113"/>
      <c r="F141" s="113"/>
      <c r="G141" s="113"/>
      <c r="H141" s="114"/>
      <c r="I141" s="79" t="e">
        <f>+#REF!</f>
        <v>#REF!</v>
      </c>
      <c r="J141" s="79" t="s">
        <v>180</v>
      </c>
      <c r="K141" s="79" t="str">
        <f t="shared" si="68"/>
        <v>f</v>
      </c>
      <c r="L141" s="79" t="str">
        <f t="shared" si="69"/>
        <v>Dispositivo de alarma sonora o avisador acústico no funciona o inexistente</v>
      </c>
      <c r="M141" s="9" t="str">
        <f>+IF(N141="O","DG",IF(N141="P","","N/A"))</f>
        <v>N/A</v>
      </c>
      <c r="N141" s="12" t="str">
        <f t="shared" si="66"/>
        <v>¡</v>
      </c>
      <c r="O141" s="10">
        <f t="shared" si="67"/>
        <v>0</v>
      </c>
      <c r="P141" s="112"/>
      <c r="Q141" s="113"/>
      <c r="R141" s="113"/>
      <c r="S141" s="114"/>
      <c r="U141" s="7">
        <v>2</v>
      </c>
      <c r="W141" s="7">
        <v>4</v>
      </c>
      <c r="X141" s="7">
        <v>5</v>
      </c>
      <c r="AA141" s="7">
        <v>8</v>
      </c>
      <c r="AB141" s="7">
        <v>9</v>
      </c>
      <c r="AD141" s="7">
        <v>11</v>
      </c>
      <c r="AE141" s="7">
        <v>12</v>
      </c>
      <c r="AI141" s="7">
        <v>16</v>
      </c>
      <c r="AJ141" s="7">
        <v>17</v>
      </c>
      <c r="AL141" s="7">
        <v>19</v>
      </c>
      <c r="AO141" s="7">
        <v>22</v>
      </c>
      <c r="AP141" s="7">
        <v>23</v>
      </c>
      <c r="AQ141" s="7">
        <v>24</v>
      </c>
      <c r="AS141" s="7">
        <v>26</v>
      </c>
      <c r="AT141" s="7">
        <v>27</v>
      </c>
      <c r="AU141" s="7">
        <v>28</v>
      </c>
      <c r="AY141" s="7">
        <v>32</v>
      </c>
      <c r="AZ141" s="7">
        <v>33</v>
      </c>
      <c r="BA141" s="7">
        <v>34</v>
      </c>
      <c r="BB141" s="7">
        <v>35</v>
      </c>
      <c r="BC141" s="7">
        <v>36</v>
      </c>
    </row>
    <row r="142" spans="1:55" ht="36.6" customHeight="1">
      <c r="A142" s="83" t="s">
        <v>46</v>
      </c>
      <c r="B142" s="117"/>
      <c r="C142" s="112" t="s">
        <v>185</v>
      </c>
      <c r="D142" s="113"/>
      <c r="E142" s="113"/>
      <c r="F142" s="113"/>
      <c r="G142" s="113"/>
      <c r="H142" s="114"/>
      <c r="I142" s="79" t="e">
        <f>+#REF!</f>
        <v>#REF!</v>
      </c>
      <c r="J142" s="79" t="s">
        <v>180</v>
      </c>
      <c r="K142" s="79" t="str">
        <f t="shared" si="68"/>
        <v>g</v>
      </c>
      <c r="L142" s="79" t="str">
        <f t="shared" ref="L142" si="71">+C142</f>
        <v>El sonido emitido no es continuo y/o uniforme o esta por debajo de los 90dB</v>
      </c>
      <c r="M142" s="9" t="str">
        <f>+IF(N142="O","DL",IF(N142="P","","N/A"))</f>
        <v>N/A</v>
      </c>
      <c r="N142" s="12" t="str">
        <f t="shared" ref="N142" si="72">+IF(OR($T$5=T142,$T$5=U142,$T$5=V142,$T$5=W142,$T$5=X142,$T$5=Y142,$T$5=Z142,$T$5=AA142,$T$5=AB142,$T$5=AC142,$T$5=AD142,$T$5=AE142,$T$5=AF142,$T$5=AG142,$T$5=AH142,$T$5=AI142,$T$5=AJ142,$T$5=AK142,$T$5=AL142,$T$5=AM142,$T$5=AN142,$T$5=AO142,$T$5=AP142,$T$5=AQ142,$T$5=AR142,$T$5=AS142,$T$5=AT142,$T$5=AU142,$T$5=AV142,$T$5=AW142,$T$5=AX142,$T$5=AY142,$T$5=AZ142,$T$5=BA142,$T$5=BB142,$T$5=BC142,$T$5=BD142),"P","¡")</f>
        <v>¡</v>
      </c>
      <c r="O142" s="10">
        <f t="shared" ref="O142" si="73">P142</f>
        <v>0</v>
      </c>
      <c r="P142" s="112"/>
      <c r="Q142" s="113"/>
      <c r="R142" s="113"/>
      <c r="S142" s="114"/>
      <c r="U142" s="7">
        <v>2</v>
      </c>
      <c r="W142" s="7">
        <v>4</v>
      </c>
      <c r="X142" s="7">
        <v>5</v>
      </c>
      <c r="AA142" s="7">
        <v>8</v>
      </c>
      <c r="AB142" s="7">
        <v>9</v>
      </c>
      <c r="AD142" s="7">
        <v>11</v>
      </c>
      <c r="AE142" s="7">
        <v>12</v>
      </c>
      <c r="AI142" s="7">
        <v>16</v>
      </c>
      <c r="AJ142" s="7">
        <v>17</v>
      </c>
      <c r="AL142" s="7">
        <v>19</v>
      </c>
      <c r="AO142" s="7">
        <v>22</v>
      </c>
      <c r="AP142" s="7">
        <v>23</v>
      </c>
      <c r="AQ142" s="7">
        <v>24</v>
      </c>
      <c r="AS142" s="7">
        <v>26</v>
      </c>
      <c r="AT142" s="7">
        <v>27</v>
      </c>
      <c r="AU142" s="7">
        <v>28</v>
      </c>
      <c r="AY142" s="7">
        <v>32</v>
      </c>
      <c r="AZ142" s="7">
        <v>33</v>
      </c>
      <c r="BA142" s="7">
        <v>34</v>
      </c>
      <c r="BB142" s="7">
        <v>35</v>
      </c>
      <c r="BC142" s="7">
        <v>36</v>
      </c>
    </row>
    <row r="143" spans="1:55" ht="25.15" customHeight="1">
      <c r="A143" s="83" t="s">
        <v>186</v>
      </c>
      <c r="B143" s="109" t="s">
        <v>187</v>
      </c>
      <c r="C143" s="110"/>
      <c r="D143" s="110"/>
      <c r="E143" s="110"/>
      <c r="F143" s="110"/>
      <c r="G143" s="110"/>
      <c r="H143" s="110"/>
      <c r="I143" s="110"/>
      <c r="J143" s="110"/>
      <c r="K143" s="110"/>
      <c r="L143" s="110"/>
      <c r="M143" s="110"/>
      <c r="N143" s="110"/>
      <c r="O143" s="110"/>
      <c r="P143" s="110"/>
      <c r="Q143" s="110"/>
      <c r="R143" s="110"/>
      <c r="S143" s="111"/>
    </row>
    <row r="144" spans="1:55" ht="25.15" customHeight="1">
      <c r="A144" s="83"/>
      <c r="B144" s="115" t="s">
        <v>25</v>
      </c>
      <c r="C144" s="109" t="s">
        <v>26</v>
      </c>
      <c r="D144" s="110"/>
      <c r="E144" s="110"/>
      <c r="F144" s="110"/>
      <c r="G144" s="110"/>
      <c r="H144" s="111"/>
      <c r="I144" s="76" t="s">
        <v>27</v>
      </c>
      <c r="J144" s="76" t="s">
        <v>28</v>
      </c>
      <c r="K144" s="76" t="s">
        <v>29</v>
      </c>
      <c r="L144" s="76" t="s">
        <v>26</v>
      </c>
      <c r="M144" s="83" t="s">
        <v>30</v>
      </c>
      <c r="N144" s="83" t="s">
        <v>31</v>
      </c>
      <c r="O144" s="74" t="s">
        <v>32</v>
      </c>
      <c r="P144" s="109" t="s">
        <v>32</v>
      </c>
      <c r="Q144" s="110"/>
      <c r="R144" s="110"/>
      <c r="S144" s="111"/>
    </row>
    <row r="145" spans="1:55" ht="34.15" customHeight="1">
      <c r="A145" s="83" t="s">
        <v>33</v>
      </c>
      <c r="B145" s="116"/>
      <c r="C145" s="112" t="s">
        <v>188</v>
      </c>
      <c r="D145" s="113"/>
      <c r="E145" s="113"/>
      <c r="F145" s="113"/>
      <c r="G145" s="113"/>
      <c r="H145" s="114"/>
      <c r="I145" s="79" t="e">
        <f>+$I$141</f>
        <v>#REF!</v>
      </c>
      <c r="J145" s="79" t="s">
        <v>189</v>
      </c>
      <c r="K145" s="79" t="str">
        <f>+A145</f>
        <v>a</v>
      </c>
      <c r="L145" s="79" t="str">
        <f>+C145</f>
        <v>Número de luces inferior al reglamentario.</v>
      </c>
      <c r="M145" s="9" t="str">
        <f>+IF(N145="O","DG",IF(N145="P","","N/A"))</f>
        <v>N/A</v>
      </c>
      <c r="N145" s="12" t="str">
        <f t="shared" ref="N145:N154" si="74">+IF(OR($T$5=T145,$T$5=U145,$T$5=V145,$T$5=W145,$T$5=X145,$T$5=Y145,$T$5=Z145,$T$5=AA145,$T$5=AB145,$T$5=AC145,$T$5=AD145,$T$5=AE145,$T$5=AF145,$T$5=AG145,$T$5=AH145,$T$5=AI145,$T$5=AJ145,$T$5=AK145,$T$5=AL145,$T$5=AM145,$T$5=AN145,$T$5=AO145,$T$5=AP145,$T$5=AQ145,$T$5=AR145,$T$5=AS145,$T$5=AT145,$T$5=AU145,$T$5=AV145,$T$5=AW145,$T$5=AX145,$T$5=AY145,$T$5=AZ145,$T$5=BA145,$T$5=BB145,$T$5=BC145,$T$5=BD145),"P","¡")</f>
        <v>¡</v>
      </c>
      <c r="O145" s="10">
        <f t="shared" ref="O145:O154" si="75">P145</f>
        <v>0</v>
      </c>
      <c r="P145" s="112"/>
      <c r="Q145" s="113"/>
      <c r="R145" s="113"/>
      <c r="S145" s="114"/>
      <c r="U145" s="7">
        <v>2</v>
      </c>
      <c r="W145" s="7">
        <v>4</v>
      </c>
      <c r="X145" s="7">
        <v>5</v>
      </c>
      <c r="AA145" s="7">
        <v>8</v>
      </c>
      <c r="AB145" s="7">
        <v>9</v>
      </c>
      <c r="AD145" s="7">
        <v>11</v>
      </c>
      <c r="AE145" s="7">
        <v>12</v>
      </c>
      <c r="AI145" s="7">
        <v>16</v>
      </c>
      <c r="AJ145" s="7">
        <v>17</v>
      </c>
      <c r="AL145" s="7">
        <v>19</v>
      </c>
      <c r="AO145" s="7">
        <v>22</v>
      </c>
      <c r="AP145" s="7">
        <v>23</v>
      </c>
      <c r="AQ145" s="7">
        <v>24</v>
      </c>
      <c r="AR145" s="7">
        <v>25</v>
      </c>
      <c r="AS145" s="7">
        <v>26</v>
      </c>
      <c r="AT145" s="7">
        <v>27</v>
      </c>
      <c r="AU145" s="7">
        <v>28</v>
      </c>
      <c r="AY145" s="7">
        <v>32</v>
      </c>
      <c r="AZ145" s="7">
        <v>33</v>
      </c>
      <c r="BA145" s="7">
        <v>34</v>
      </c>
      <c r="BB145" s="7">
        <v>35</v>
      </c>
      <c r="BC145" s="7">
        <v>36</v>
      </c>
    </row>
    <row r="146" spans="1:55" ht="34.15" customHeight="1">
      <c r="A146" s="83" t="s">
        <v>36</v>
      </c>
      <c r="B146" s="116"/>
      <c r="C146" s="112" t="s">
        <v>190</v>
      </c>
      <c r="D146" s="113"/>
      <c r="E146" s="113"/>
      <c r="F146" s="113"/>
      <c r="G146" s="113"/>
      <c r="H146" s="114"/>
      <c r="I146" s="79" t="e">
        <f t="shared" ref="I146:I154" si="76">+$I$141</f>
        <v>#REF!</v>
      </c>
      <c r="J146" s="79" t="s">
        <v>189</v>
      </c>
      <c r="K146" s="79" t="str">
        <f t="shared" ref="K146:K154" si="77">+A146</f>
        <v>b</v>
      </c>
      <c r="L146" s="79" t="str">
        <f t="shared" ref="L146:L154" si="78">+C146</f>
        <v>No funciona alguna luz.</v>
      </c>
      <c r="M146" s="9" t="str">
        <f>+IF(N146="O","DL",IF(N146="P","","N/A"))</f>
        <v>N/A</v>
      </c>
      <c r="N146" s="12" t="str">
        <f t="shared" si="74"/>
        <v>¡</v>
      </c>
      <c r="O146" s="10">
        <f t="shared" si="75"/>
        <v>0</v>
      </c>
      <c r="P146" s="112"/>
      <c r="Q146" s="113"/>
      <c r="R146" s="113"/>
      <c r="S146" s="114"/>
      <c r="U146" s="7">
        <v>2</v>
      </c>
      <c r="W146" s="7">
        <v>4</v>
      </c>
      <c r="X146" s="7">
        <v>5</v>
      </c>
      <c r="AA146" s="7">
        <v>8</v>
      </c>
      <c r="AB146" s="7">
        <v>9</v>
      </c>
      <c r="AD146" s="7">
        <v>11</v>
      </c>
      <c r="AE146" s="7">
        <v>12</v>
      </c>
      <c r="AI146" s="7">
        <v>16</v>
      </c>
      <c r="AJ146" s="7">
        <v>17</v>
      </c>
      <c r="AL146" s="7">
        <v>19</v>
      </c>
      <c r="AO146" s="7">
        <v>22</v>
      </c>
      <c r="AP146" s="7">
        <v>23</v>
      </c>
      <c r="AQ146" s="7">
        <v>24</v>
      </c>
      <c r="AR146" s="7">
        <v>25</v>
      </c>
      <c r="AS146" s="7">
        <v>26</v>
      </c>
      <c r="AT146" s="7">
        <v>27</v>
      </c>
      <c r="AU146" s="7">
        <v>28</v>
      </c>
      <c r="AY146" s="7">
        <v>32</v>
      </c>
      <c r="AZ146" s="7">
        <v>33</v>
      </c>
      <c r="BA146" s="7">
        <v>34</v>
      </c>
      <c r="BB146" s="7">
        <v>35</v>
      </c>
      <c r="BC146" s="7">
        <v>36</v>
      </c>
    </row>
    <row r="147" spans="1:55" ht="34.15" customHeight="1">
      <c r="A147" s="83" t="s">
        <v>38</v>
      </c>
      <c r="B147" s="116"/>
      <c r="C147" s="112" t="s">
        <v>191</v>
      </c>
      <c r="D147" s="113"/>
      <c r="E147" s="113"/>
      <c r="F147" s="113"/>
      <c r="G147" s="113"/>
      <c r="H147" s="114"/>
      <c r="I147" s="79" t="e">
        <f t="shared" si="76"/>
        <v>#REF!</v>
      </c>
      <c r="J147" s="79" t="s">
        <v>189</v>
      </c>
      <c r="K147" s="79" t="str">
        <f t="shared" si="77"/>
        <v>c</v>
      </c>
      <c r="L147" s="79" t="str">
        <f t="shared" si="78"/>
        <v>No funciona ninguna luz en la parte delantera o trasera.</v>
      </c>
      <c r="M147" s="9" t="str">
        <f>+IF(N147="O","DG",IF(N147="P","","N/A"))</f>
        <v>N/A</v>
      </c>
      <c r="N147" s="12" t="str">
        <f t="shared" si="74"/>
        <v>¡</v>
      </c>
      <c r="O147" s="10">
        <f t="shared" si="75"/>
        <v>0</v>
      </c>
      <c r="P147" s="112"/>
      <c r="Q147" s="113"/>
      <c r="R147" s="113"/>
      <c r="S147" s="114"/>
      <c r="U147" s="7">
        <v>2</v>
      </c>
      <c r="W147" s="7">
        <v>4</v>
      </c>
      <c r="X147" s="7">
        <v>5</v>
      </c>
      <c r="AA147" s="7">
        <v>8</v>
      </c>
      <c r="AB147" s="7">
        <v>9</v>
      </c>
      <c r="AD147" s="7">
        <v>11</v>
      </c>
      <c r="AE147" s="7">
        <v>12</v>
      </c>
      <c r="AI147" s="7">
        <v>16</v>
      </c>
      <c r="AJ147" s="7">
        <v>17</v>
      </c>
      <c r="AL147" s="7">
        <v>19</v>
      </c>
      <c r="AO147" s="7">
        <v>22</v>
      </c>
      <c r="AP147" s="7">
        <v>23</v>
      </c>
      <c r="AQ147" s="7">
        <v>24</v>
      </c>
      <c r="AR147" s="7">
        <v>25</v>
      </c>
      <c r="AS147" s="7">
        <v>26</v>
      </c>
      <c r="AT147" s="7">
        <v>27</v>
      </c>
      <c r="AU147" s="7">
        <v>28</v>
      </c>
      <c r="AY147" s="7">
        <v>32</v>
      </c>
      <c r="AZ147" s="7">
        <v>33</v>
      </c>
      <c r="BA147" s="7">
        <v>34</v>
      </c>
      <c r="BB147" s="7">
        <v>35</v>
      </c>
      <c r="BC147" s="7">
        <v>36</v>
      </c>
    </row>
    <row r="148" spans="1:55" ht="34.15" customHeight="1">
      <c r="A148" s="83" t="s">
        <v>40</v>
      </c>
      <c r="B148" s="116"/>
      <c r="C148" s="112" t="s">
        <v>192</v>
      </c>
      <c r="D148" s="113"/>
      <c r="E148" s="113"/>
      <c r="F148" s="113"/>
      <c r="G148" s="113"/>
      <c r="H148" s="114"/>
      <c r="I148" s="79" t="e">
        <f t="shared" si="76"/>
        <v>#REF!</v>
      </c>
      <c r="J148" s="79" t="s">
        <v>189</v>
      </c>
      <c r="K148" s="79" t="str">
        <f t="shared" si="77"/>
        <v>d</v>
      </c>
      <c r="L148" s="79" t="str">
        <f t="shared" si="78"/>
        <v>No funciona ninguna luz en el lado derecho o izquierdo.</v>
      </c>
      <c r="M148" s="9" t="str">
        <f>+IF(N148="O","DG",IF(N148="P","","N/A"))</f>
        <v>N/A</v>
      </c>
      <c r="N148" s="12" t="str">
        <f t="shared" si="74"/>
        <v>¡</v>
      </c>
      <c r="O148" s="10">
        <f t="shared" si="75"/>
        <v>0</v>
      </c>
      <c r="P148" s="112"/>
      <c r="Q148" s="113"/>
      <c r="R148" s="113"/>
      <c r="S148" s="114"/>
      <c r="U148" s="7">
        <v>2</v>
      </c>
      <c r="W148" s="7">
        <v>4</v>
      </c>
      <c r="X148" s="7">
        <v>5</v>
      </c>
      <c r="AA148" s="7">
        <v>8</v>
      </c>
      <c r="AB148" s="7">
        <v>9</v>
      </c>
      <c r="AD148" s="7">
        <v>11</v>
      </c>
      <c r="AE148" s="7">
        <v>12</v>
      </c>
      <c r="AI148" s="7">
        <v>16</v>
      </c>
      <c r="AJ148" s="7">
        <v>17</v>
      </c>
      <c r="AL148" s="7">
        <v>19</v>
      </c>
      <c r="AO148" s="7">
        <v>22</v>
      </c>
      <c r="AP148" s="7">
        <v>23</v>
      </c>
      <c r="AQ148" s="7">
        <v>24</v>
      </c>
      <c r="AR148" s="7">
        <v>25</v>
      </c>
      <c r="AS148" s="7">
        <v>26</v>
      </c>
      <c r="AT148" s="7">
        <v>27</v>
      </c>
      <c r="AU148" s="7">
        <v>28</v>
      </c>
      <c r="AY148" s="7">
        <v>32</v>
      </c>
      <c r="AZ148" s="7">
        <v>33</v>
      </c>
      <c r="BA148" s="7">
        <v>34</v>
      </c>
      <c r="BB148" s="7">
        <v>35</v>
      </c>
      <c r="BC148" s="7">
        <v>36</v>
      </c>
    </row>
    <row r="149" spans="1:55" ht="34.15" customHeight="1">
      <c r="A149" s="83" t="s">
        <v>42</v>
      </c>
      <c r="B149" s="116"/>
      <c r="C149" s="112" t="s">
        <v>193</v>
      </c>
      <c r="D149" s="113"/>
      <c r="E149" s="113"/>
      <c r="F149" s="113"/>
      <c r="G149" s="113"/>
      <c r="H149" s="114"/>
      <c r="I149" s="79" t="e">
        <f t="shared" si="76"/>
        <v>#REF!</v>
      </c>
      <c r="J149" s="79" t="s">
        <v>189</v>
      </c>
      <c r="K149" s="79" t="str">
        <f t="shared" si="77"/>
        <v>e</v>
      </c>
      <c r="L149" s="79" t="str">
        <f t="shared" si="78"/>
        <v>Frecuencia de pulsación se asemeja la luz fija o a luz apagada.</v>
      </c>
      <c r="M149" s="9" t="str">
        <f t="shared" ref="M149:M152" si="79">+IF(N149="O","DL",IF(N149="P","","N/A"))</f>
        <v>N/A</v>
      </c>
      <c r="N149" s="12" t="str">
        <f t="shared" si="74"/>
        <v>¡</v>
      </c>
      <c r="O149" s="10">
        <f t="shared" si="75"/>
        <v>0</v>
      </c>
      <c r="P149" s="112"/>
      <c r="Q149" s="113"/>
      <c r="R149" s="113"/>
      <c r="S149" s="114"/>
      <c r="U149" s="7">
        <v>2</v>
      </c>
      <c r="W149" s="7">
        <v>4</v>
      </c>
      <c r="X149" s="7">
        <v>5</v>
      </c>
      <c r="AA149" s="7">
        <v>8</v>
      </c>
      <c r="AB149" s="7">
        <v>9</v>
      </c>
      <c r="AD149" s="7">
        <v>11</v>
      </c>
      <c r="AE149" s="7">
        <v>12</v>
      </c>
      <c r="AI149" s="7">
        <v>16</v>
      </c>
      <c r="AJ149" s="7">
        <v>17</v>
      </c>
      <c r="AL149" s="7">
        <v>19</v>
      </c>
      <c r="AO149" s="7">
        <v>22</v>
      </c>
      <c r="AP149" s="7">
        <v>23</v>
      </c>
      <c r="AQ149" s="7">
        <v>24</v>
      </c>
      <c r="AR149" s="7">
        <v>25</v>
      </c>
      <c r="AS149" s="7">
        <v>26</v>
      </c>
      <c r="AT149" s="7">
        <v>27</v>
      </c>
      <c r="AU149" s="7">
        <v>28</v>
      </c>
      <c r="AY149" s="7">
        <v>32</v>
      </c>
      <c r="AZ149" s="7">
        <v>33</v>
      </c>
      <c r="BA149" s="7">
        <v>34</v>
      </c>
      <c r="BB149" s="7">
        <v>35</v>
      </c>
      <c r="BC149" s="7">
        <v>36</v>
      </c>
    </row>
    <row r="150" spans="1:55" ht="27" customHeight="1">
      <c r="A150" s="83" t="s">
        <v>44</v>
      </c>
      <c r="B150" s="116"/>
      <c r="C150" s="112" t="s">
        <v>194</v>
      </c>
      <c r="D150" s="113"/>
      <c r="E150" s="113"/>
      <c r="F150" s="113"/>
      <c r="G150" s="113"/>
      <c r="H150" s="114"/>
      <c r="I150" s="79" t="e">
        <f t="shared" si="76"/>
        <v>#REF!</v>
      </c>
      <c r="J150" s="79" t="s">
        <v>189</v>
      </c>
      <c r="K150" s="79" t="str">
        <f t="shared" si="77"/>
        <v>f</v>
      </c>
      <c r="L150" s="79" t="str">
        <f t="shared" si="78"/>
        <v>Estado de los lentes de dispositivo defectuoso.</v>
      </c>
      <c r="M150" s="9" t="str">
        <f t="shared" si="79"/>
        <v>N/A</v>
      </c>
      <c r="N150" s="12" t="str">
        <f t="shared" si="74"/>
        <v>¡</v>
      </c>
      <c r="O150" s="10">
        <f t="shared" si="75"/>
        <v>0</v>
      </c>
      <c r="P150" s="112"/>
      <c r="Q150" s="113"/>
      <c r="R150" s="113"/>
      <c r="S150" s="114"/>
      <c r="U150" s="7">
        <v>2</v>
      </c>
      <c r="W150" s="7">
        <v>4</v>
      </c>
      <c r="X150" s="7">
        <v>5</v>
      </c>
      <c r="AA150" s="7">
        <v>8</v>
      </c>
      <c r="AB150" s="7">
        <v>9</v>
      </c>
      <c r="AD150" s="7">
        <v>11</v>
      </c>
      <c r="AE150" s="7">
        <v>12</v>
      </c>
      <c r="AI150" s="7">
        <v>16</v>
      </c>
      <c r="AJ150" s="7">
        <v>17</v>
      </c>
      <c r="AL150" s="7">
        <v>19</v>
      </c>
      <c r="AO150" s="7">
        <v>22</v>
      </c>
      <c r="AP150" s="7">
        <v>23</v>
      </c>
      <c r="AQ150" s="7">
        <v>24</v>
      </c>
      <c r="AR150" s="7">
        <v>25</v>
      </c>
      <c r="AS150" s="7">
        <v>26</v>
      </c>
      <c r="AT150" s="7">
        <v>27</v>
      </c>
      <c r="AU150" s="7">
        <v>28</v>
      </c>
      <c r="AY150" s="7">
        <v>32</v>
      </c>
      <c r="AZ150" s="7">
        <v>33</v>
      </c>
      <c r="BA150" s="7">
        <v>34</v>
      </c>
      <c r="BB150" s="7">
        <v>35</v>
      </c>
      <c r="BC150" s="7">
        <v>36</v>
      </c>
    </row>
    <row r="151" spans="1:55" ht="34.15" customHeight="1">
      <c r="A151" s="83" t="s">
        <v>46</v>
      </c>
      <c r="B151" s="116"/>
      <c r="C151" s="112" t="s">
        <v>195</v>
      </c>
      <c r="D151" s="113"/>
      <c r="E151" s="113"/>
      <c r="F151" s="113"/>
      <c r="G151" s="113"/>
      <c r="H151" s="114"/>
      <c r="I151" s="79" t="e">
        <f t="shared" si="76"/>
        <v>#REF!</v>
      </c>
      <c r="J151" s="79" t="s">
        <v>189</v>
      </c>
      <c r="K151" s="79" t="str">
        <f t="shared" si="77"/>
        <v>g</v>
      </c>
      <c r="L151" s="79" t="str">
        <f t="shared" si="78"/>
        <v>Color no reglamentario de la luz.</v>
      </c>
      <c r="M151" s="9" t="str">
        <f t="shared" si="79"/>
        <v>N/A</v>
      </c>
      <c r="N151" s="12" t="str">
        <f t="shared" si="74"/>
        <v>¡</v>
      </c>
      <c r="O151" s="10">
        <f t="shared" si="75"/>
        <v>0</v>
      </c>
      <c r="P151" s="112"/>
      <c r="Q151" s="113"/>
      <c r="R151" s="113"/>
      <c r="S151" s="114"/>
      <c r="U151" s="7">
        <v>2</v>
      </c>
      <c r="W151" s="7">
        <v>4</v>
      </c>
      <c r="X151" s="7">
        <v>5</v>
      </c>
      <c r="AA151" s="7">
        <v>8</v>
      </c>
      <c r="AB151" s="7">
        <v>9</v>
      </c>
      <c r="AD151" s="7">
        <v>11</v>
      </c>
      <c r="AE151" s="7">
        <v>12</v>
      </c>
      <c r="AI151" s="7">
        <v>16</v>
      </c>
      <c r="AJ151" s="7">
        <v>17</v>
      </c>
      <c r="AL151" s="7">
        <v>19</v>
      </c>
      <c r="AO151" s="7">
        <v>22</v>
      </c>
      <c r="AP151" s="7">
        <v>23</v>
      </c>
      <c r="AQ151" s="7">
        <v>24</v>
      </c>
      <c r="AR151" s="7">
        <v>25</v>
      </c>
      <c r="AS151" s="7">
        <v>26</v>
      </c>
      <c r="AT151" s="7">
        <v>27</v>
      </c>
      <c r="AU151" s="7">
        <v>28</v>
      </c>
      <c r="AY151" s="7">
        <v>32</v>
      </c>
      <c r="AZ151" s="7">
        <v>33</v>
      </c>
      <c r="BA151" s="7">
        <v>34</v>
      </c>
      <c r="BB151" s="7">
        <v>35</v>
      </c>
      <c r="BC151" s="7">
        <v>36</v>
      </c>
    </row>
    <row r="152" spans="1:55" ht="34.15" customHeight="1">
      <c r="A152" s="83" t="s">
        <v>48</v>
      </c>
      <c r="B152" s="116"/>
      <c r="C152" s="112" t="s">
        <v>196</v>
      </c>
      <c r="D152" s="113"/>
      <c r="E152" s="113"/>
      <c r="F152" s="113"/>
      <c r="G152" s="113"/>
      <c r="H152" s="114"/>
      <c r="I152" s="79" t="e">
        <f t="shared" si="76"/>
        <v>#REF!</v>
      </c>
      <c r="J152" s="79" t="s">
        <v>189</v>
      </c>
      <c r="K152" s="79" t="str">
        <f t="shared" si="77"/>
        <v>h</v>
      </c>
      <c r="L152" s="79" t="str">
        <f t="shared" si="78"/>
        <v>Estado defectuoso de la palanca conmutadora que no afecta su funcionamiento</v>
      </c>
      <c r="M152" s="9" t="str">
        <f t="shared" si="79"/>
        <v>N/A</v>
      </c>
      <c r="N152" s="12" t="str">
        <f t="shared" si="74"/>
        <v>¡</v>
      </c>
      <c r="O152" s="10">
        <f t="shared" si="75"/>
        <v>0</v>
      </c>
      <c r="P152" s="112"/>
      <c r="Q152" s="113"/>
      <c r="R152" s="113"/>
      <c r="S152" s="114"/>
      <c r="U152" s="7">
        <v>2</v>
      </c>
      <c r="W152" s="7">
        <v>4</v>
      </c>
      <c r="X152" s="7">
        <v>5</v>
      </c>
      <c r="AA152" s="7">
        <v>8</v>
      </c>
      <c r="AB152" s="7">
        <v>9</v>
      </c>
      <c r="AD152" s="7">
        <v>11</v>
      </c>
      <c r="AE152" s="7">
        <v>12</v>
      </c>
      <c r="AI152" s="7">
        <v>16</v>
      </c>
      <c r="AJ152" s="7">
        <v>17</v>
      </c>
      <c r="AL152" s="7">
        <v>19</v>
      </c>
      <c r="AO152" s="7">
        <v>22</v>
      </c>
      <c r="AP152" s="7">
        <v>23</v>
      </c>
      <c r="AQ152" s="7">
        <v>24</v>
      </c>
      <c r="AR152" s="7">
        <v>25</v>
      </c>
      <c r="AS152" s="7">
        <v>26</v>
      </c>
      <c r="AT152" s="7">
        <v>27</v>
      </c>
      <c r="AU152" s="7">
        <v>28</v>
      </c>
      <c r="AY152" s="7">
        <v>32</v>
      </c>
      <c r="AZ152" s="7">
        <v>33</v>
      </c>
      <c r="BA152" s="7">
        <v>34</v>
      </c>
      <c r="BB152" s="7">
        <v>35</v>
      </c>
      <c r="BC152" s="7">
        <v>36</v>
      </c>
    </row>
    <row r="153" spans="1:55" ht="32.450000000000003" customHeight="1">
      <c r="A153" s="83" t="s">
        <v>50</v>
      </c>
      <c r="B153" s="116"/>
      <c r="C153" s="112" t="s">
        <v>175</v>
      </c>
      <c r="D153" s="113"/>
      <c r="E153" s="113"/>
      <c r="F153" s="113"/>
      <c r="G153" s="113"/>
      <c r="H153" s="114"/>
      <c r="I153" s="79" t="e">
        <f t="shared" si="76"/>
        <v>#REF!</v>
      </c>
      <c r="J153" s="79" t="s">
        <v>189</v>
      </c>
      <c r="K153" s="79" t="str">
        <f t="shared" si="77"/>
        <v>i</v>
      </c>
      <c r="L153" s="79" t="str">
        <f t="shared" si="78"/>
        <v>Cableado eléctrico presentan sus forros con cortes expuestos, roces con peligro de corte, mal sujetos, mal empatados u otra condición que represente un peligro de corto circuito</v>
      </c>
      <c r="M153" s="9" t="str">
        <f>+IF(N153="O","DG",IF(N153="P","","N/A"))</f>
        <v>N/A</v>
      </c>
      <c r="N153" s="12" t="str">
        <f t="shared" si="74"/>
        <v>¡</v>
      </c>
      <c r="O153" s="10">
        <f t="shared" si="75"/>
        <v>0</v>
      </c>
      <c r="P153" s="112"/>
      <c r="Q153" s="113"/>
      <c r="R153" s="113"/>
      <c r="S153" s="114"/>
      <c r="U153" s="7">
        <v>2</v>
      </c>
      <c r="W153" s="7">
        <v>4</v>
      </c>
      <c r="X153" s="7">
        <v>5</v>
      </c>
      <c r="AA153" s="7">
        <v>8</v>
      </c>
      <c r="AB153" s="7">
        <v>9</v>
      </c>
      <c r="AD153" s="7">
        <v>11</v>
      </c>
      <c r="AE153" s="7">
        <v>12</v>
      </c>
      <c r="AI153" s="7">
        <v>16</v>
      </c>
      <c r="AJ153" s="7">
        <v>17</v>
      </c>
      <c r="AL153" s="7">
        <v>19</v>
      </c>
      <c r="AO153" s="7">
        <v>22</v>
      </c>
      <c r="AP153" s="7">
        <v>23</v>
      </c>
      <c r="AQ153" s="7">
        <v>24</v>
      </c>
      <c r="AR153" s="7">
        <v>25</v>
      </c>
      <c r="AS153" s="7">
        <v>26</v>
      </c>
      <c r="AT153" s="7">
        <v>27</v>
      </c>
      <c r="AU153" s="7">
        <v>28</v>
      </c>
      <c r="AY153" s="7">
        <v>32</v>
      </c>
      <c r="AZ153" s="7">
        <v>33</v>
      </c>
      <c r="BA153" s="7">
        <v>34</v>
      </c>
      <c r="BB153" s="7">
        <v>35</v>
      </c>
      <c r="BC153" s="7">
        <v>36</v>
      </c>
    </row>
    <row r="154" spans="1:55" ht="33" customHeight="1">
      <c r="A154" s="83" t="s">
        <v>52</v>
      </c>
      <c r="B154" s="117"/>
      <c r="C154" s="112" t="s">
        <v>197</v>
      </c>
      <c r="D154" s="113"/>
      <c r="E154" s="113"/>
      <c r="F154" s="113"/>
      <c r="G154" s="113"/>
      <c r="H154" s="114"/>
      <c r="I154" s="79" t="e">
        <f t="shared" si="76"/>
        <v>#REF!</v>
      </c>
      <c r="J154" s="79" t="s">
        <v>189</v>
      </c>
      <c r="K154" s="79" t="str">
        <f t="shared" si="77"/>
        <v>j</v>
      </c>
      <c r="L154" s="79" t="str">
        <f t="shared" si="78"/>
        <v>Estado defectuoso de la palanca conmutadora que afecta su funcionamiento</v>
      </c>
      <c r="M154" s="9" t="str">
        <f>+IF(N154="O","DG",IF(N154="P","","N/A"))</f>
        <v>N/A</v>
      </c>
      <c r="N154" s="12" t="str">
        <f t="shared" si="74"/>
        <v>¡</v>
      </c>
      <c r="O154" s="10">
        <f t="shared" si="75"/>
        <v>0</v>
      </c>
      <c r="P154" s="112"/>
      <c r="Q154" s="113"/>
      <c r="R154" s="113"/>
      <c r="S154" s="114"/>
      <c r="U154" s="7">
        <v>2</v>
      </c>
      <c r="W154" s="7">
        <v>4</v>
      </c>
      <c r="X154" s="7">
        <v>5</v>
      </c>
      <c r="AA154" s="7">
        <v>8</v>
      </c>
      <c r="AB154" s="7">
        <v>9</v>
      </c>
      <c r="AD154" s="7">
        <v>11</v>
      </c>
      <c r="AE154" s="7">
        <v>12</v>
      </c>
      <c r="AI154" s="7">
        <v>16</v>
      </c>
      <c r="AJ154" s="7">
        <v>17</v>
      </c>
      <c r="AL154" s="7">
        <v>19</v>
      </c>
      <c r="AO154" s="7">
        <v>22</v>
      </c>
      <c r="AP154" s="7">
        <v>23</v>
      </c>
      <c r="AQ154" s="7">
        <v>24</v>
      </c>
      <c r="AR154" s="7">
        <v>25</v>
      </c>
      <c r="AS154" s="7">
        <v>26</v>
      </c>
      <c r="AT154" s="7">
        <v>27</v>
      </c>
      <c r="AU154" s="7">
        <v>28</v>
      </c>
      <c r="AY154" s="7">
        <v>32</v>
      </c>
      <c r="AZ154" s="7">
        <v>33</v>
      </c>
      <c r="BA154" s="7">
        <v>34</v>
      </c>
      <c r="BB154" s="7">
        <v>35</v>
      </c>
      <c r="BC154" s="7">
        <v>36</v>
      </c>
    </row>
    <row r="155" spans="1:55" ht="27.6" customHeight="1">
      <c r="A155" s="103" t="e" vm="1">
        <v>#VALUE!</v>
      </c>
      <c r="B155" s="104"/>
      <c r="C155" s="118" t="s">
        <v>0</v>
      </c>
      <c r="D155" s="119"/>
      <c r="E155" s="119"/>
      <c r="F155" s="119"/>
      <c r="G155" s="119"/>
      <c r="H155" s="119"/>
      <c r="I155" s="119"/>
      <c r="J155" s="119"/>
      <c r="K155" s="119"/>
      <c r="L155" s="119"/>
      <c r="M155" s="119"/>
      <c r="N155" s="119"/>
      <c r="O155" s="119"/>
      <c r="P155" s="119"/>
      <c r="Q155" s="119"/>
      <c r="R155" s="120"/>
      <c r="S155" s="81" t="s">
        <v>1</v>
      </c>
    </row>
    <row r="156" spans="1:55" ht="27.6" customHeight="1">
      <c r="A156" s="105"/>
      <c r="B156" s="106"/>
      <c r="C156" s="137" t="s">
        <v>2</v>
      </c>
      <c r="D156" s="138"/>
      <c r="E156" s="138"/>
      <c r="F156" s="138"/>
      <c r="G156" s="138"/>
      <c r="H156" s="138"/>
      <c r="I156" s="138"/>
      <c r="J156" s="138"/>
      <c r="K156" s="138"/>
      <c r="L156" s="138"/>
      <c r="M156" s="138"/>
      <c r="N156" s="138"/>
      <c r="O156" s="138"/>
      <c r="P156" s="138"/>
      <c r="Q156" s="138"/>
      <c r="R156" s="144"/>
      <c r="S156" s="81" t="s">
        <v>3</v>
      </c>
    </row>
    <row r="157" spans="1:55" ht="27.6" customHeight="1">
      <c r="A157" s="107"/>
      <c r="B157" s="108"/>
      <c r="C157" s="129"/>
      <c r="D157" s="135"/>
      <c r="E157" s="135"/>
      <c r="F157" s="135"/>
      <c r="G157" s="135"/>
      <c r="H157" s="135"/>
      <c r="I157" s="135"/>
      <c r="J157" s="135"/>
      <c r="K157" s="135"/>
      <c r="L157" s="135"/>
      <c r="M157" s="135"/>
      <c r="N157" s="135"/>
      <c r="O157" s="135"/>
      <c r="P157" s="135"/>
      <c r="Q157" s="135"/>
      <c r="R157" s="122"/>
      <c r="S157" s="6" t="s">
        <v>198</v>
      </c>
    </row>
    <row r="158" spans="1:55" ht="25.15" customHeight="1">
      <c r="A158" s="83" t="s">
        <v>199</v>
      </c>
      <c r="B158" s="109" t="s">
        <v>200</v>
      </c>
      <c r="C158" s="110"/>
      <c r="D158" s="110"/>
      <c r="E158" s="110"/>
      <c r="F158" s="110"/>
      <c r="G158" s="110"/>
      <c r="H158" s="110"/>
      <c r="I158" s="110"/>
      <c r="J158" s="110"/>
      <c r="K158" s="110"/>
      <c r="L158" s="110"/>
      <c r="M158" s="110"/>
      <c r="N158" s="110"/>
      <c r="O158" s="110"/>
      <c r="P158" s="110"/>
      <c r="Q158" s="110"/>
      <c r="R158" s="110"/>
      <c r="S158" s="111"/>
    </row>
    <row r="159" spans="1:55" ht="25.15" customHeight="1">
      <c r="A159" s="83"/>
      <c r="B159" s="115" t="s">
        <v>25</v>
      </c>
      <c r="C159" s="109" t="s">
        <v>26</v>
      </c>
      <c r="D159" s="110"/>
      <c r="E159" s="110"/>
      <c r="F159" s="110"/>
      <c r="G159" s="110"/>
      <c r="H159" s="111"/>
      <c r="I159" s="76" t="s">
        <v>27</v>
      </c>
      <c r="J159" s="76" t="s">
        <v>28</v>
      </c>
      <c r="K159" s="76" t="s">
        <v>29</v>
      </c>
      <c r="L159" s="76" t="s">
        <v>26</v>
      </c>
      <c r="M159" s="83" t="s">
        <v>30</v>
      </c>
      <c r="N159" s="83" t="s">
        <v>31</v>
      </c>
      <c r="O159" s="74" t="s">
        <v>32</v>
      </c>
      <c r="P159" s="109" t="s">
        <v>32</v>
      </c>
      <c r="Q159" s="110"/>
      <c r="R159" s="110"/>
      <c r="S159" s="111"/>
    </row>
    <row r="160" spans="1:55" ht="39.950000000000003" customHeight="1">
      <c r="A160" s="83" t="s">
        <v>33</v>
      </c>
      <c r="B160" s="116"/>
      <c r="C160" s="126" t="s">
        <v>190</v>
      </c>
      <c r="D160" s="127"/>
      <c r="E160" s="127"/>
      <c r="F160" s="127"/>
      <c r="G160" s="127"/>
      <c r="H160" s="128"/>
      <c r="I160" s="88" t="e">
        <f>+$I$154</f>
        <v>#REF!</v>
      </c>
      <c r="J160" s="88" t="s">
        <v>201</v>
      </c>
      <c r="K160" s="88" t="str">
        <f>+A160</f>
        <v>a</v>
      </c>
      <c r="L160" s="88" t="str">
        <f>+C160</f>
        <v>No funciona alguna luz.</v>
      </c>
      <c r="M160" s="9" t="str">
        <f>+IF(N160="O","DL",IF(N160="P","","N/A"))</f>
        <v>N/A</v>
      </c>
      <c r="N160" s="12" t="str">
        <f t="shared" ref="N160:N167" si="80">+IF(OR($T$5=T160,$T$5=U160,$T$5=V160,$T$5=W160,$T$5=X160,$T$5=Y160,$T$5=Z160,$T$5=AA160,$T$5=AB160,$T$5=AC160,$T$5=AD160,$T$5=AE160,$T$5=AF160,$T$5=AG160,$T$5=AH160,$T$5=AI160,$T$5=AJ160,$T$5=AK160,$T$5=AL160,$T$5=AM160,$T$5=AN160,$T$5=AO160,$T$5=AP160,$T$5=AQ160,$T$5=AR160,$T$5=AS160,$T$5=AT160,$T$5=AU160,$T$5=AV160,$T$5=AW160,$T$5=AX160,$T$5=AY160,$T$5=AZ160,$T$5=BA160,$T$5=BB160,$T$5=BC160,$T$5=BD160),"P","¡")</f>
        <v>¡</v>
      </c>
      <c r="O160" s="10">
        <f t="shared" ref="O160:O167" si="81">P160</f>
        <v>0</v>
      </c>
      <c r="P160" s="112"/>
      <c r="Q160" s="113"/>
      <c r="R160" s="113"/>
      <c r="S160" s="114"/>
      <c r="U160" s="7">
        <v>2</v>
      </c>
      <c r="W160" s="7">
        <v>4</v>
      </c>
      <c r="X160" s="7">
        <v>5</v>
      </c>
      <c r="AA160" s="7">
        <v>8</v>
      </c>
      <c r="AB160" s="7">
        <v>9</v>
      </c>
      <c r="AD160" s="7">
        <v>11</v>
      </c>
      <c r="AE160" s="7">
        <v>12</v>
      </c>
      <c r="AI160" s="7">
        <v>16</v>
      </c>
      <c r="AJ160" s="7">
        <v>17</v>
      </c>
      <c r="AL160" s="7">
        <v>19</v>
      </c>
      <c r="AO160" s="7">
        <v>22</v>
      </c>
      <c r="AP160" s="7">
        <v>23</v>
      </c>
      <c r="AQ160" s="7">
        <v>24</v>
      </c>
      <c r="AR160" s="7">
        <v>25</v>
      </c>
      <c r="AS160" s="7">
        <v>26</v>
      </c>
      <c r="AT160" s="7">
        <v>27</v>
      </c>
      <c r="AU160" s="7">
        <v>28</v>
      </c>
      <c r="AY160" s="7">
        <v>32</v>
      </c>
      <c r="AZ160" s="7">
        <v>33</v>
      </c>
      <c r="BA160" s="7">
        <v>34</v>
      </c>
      <c r="BB160" s="7">
        <v>35</v>
      </c>
      <c r="BC160" s="7">
        <v>36</v>
      </c>
    </row>
    <row r="161" spans="1:55" ht="39.950000000000003" customHeight="1">
      <c r="A161" s="11" t="s">
        <v>36</v>
      </c>
      <c r="B161" s="116"/>
      <c r="C161" s="126" t="s">
        <v>202</v>
      </c>
      <c r="D161" s="127"/>
      <c r="E161" s="127"/>
      <c r="F161" s="127"/>
      <c r="G161" s="127"/>
      <c r="H161" s="128"/>
      <c r="I161" s="88" t="e">
        <f t="shared" ref="I161:I167" si="82">+$I$154</f>
        <v>#REF!</v>
      </c>
      <c r="J161" s="88" t="s">
        <v>201</v>
      </c>
      <c r="K161" s="88" t="str">
        <f t="shared" ref="K161:K167" si="83">+A161</f>
        <v>b</v>
      </c>
      <c r="L161" s="88" t="str">
        <f t="shared" ref="L161:L167" si="84">+C161</f>
        <v>No funciona ninguna luz.</v>
      </c>
      <c r="M161" s="9" t="str">
        <f>+IF(N161="O","DG",IF(N161="P","","N/A"))</f>
        <v>N/A</v>
      </c>
      <c r="N161" s="12" t="str">
        <f t="shared" si="80"/>
        <v>¡</v>
      </c>
      <c r="O161" s="10">
        <f t="shared" si="81"/>
        <v>0</v>
      </c>
      <c r="P161" s="112"/>
      <c r="Q161" s="113"/>
      <c r="R161" s="113"/>
      <c r="S161" s="114"/>
      <c r="U161" s="7">
        <v>2</v>
      </c>
      <c r="W161" s="7">
        <v>4</v>
      </c>
      <c r="X161" s="7">
        <v>5</v>
      </c>
      <c r="AA161" s="7">
        <v>8</v>
      </c>
      <c r="AB161" s="7">
        <v>9</v>
      </c>
      <c r="AD161" s="7">
        <v>11</v>
      </c>
      <c r="AE161" s="7">
        <v>12</v>
      </c>
      <c r="AI161" s="7">
        <v>16</v>
      </c>
      <c r="AJ161" s="7">
        <v>17</v>
      </c>
      <c r="AL161" s="7">
        <v>19</v>
      </c>
      <c r="AO161" s="7">
        <v>22</v>
      </c>
      <c r="AP161" s="7">
        <v>23</v>
      </c>
      <c r="AQ161" s="7">
        <v>24</v>
      </c>
      <c r="AR161" s="7">
        <v>25</v>
      </c>
      <c r="AS161" s="7">
        <v>26</v>
      </c>
      <c r="AT161" s="7">
        <v>27</v>
      </c>
      <c r="AU161" s="7">
        <v>28</v>
      </c>
      <c r="AY161" s="7">
        <v>32</v>
      </c>
      <c r="AZ161" s="7">
        <v>33</v>
      </c>
      <c r="BA161" s="7">
        <v>34</v>
      </c>
      <c r="BB161" s="7">
        <v>35</v>
      </c>
      <c r="BC161" s="7">
        <v>36</v>
      </c>
    </row>
    <row r="162" spans="1:55" ht="39.950000000000003" customHeight="1">
      <c r="A162" s="83" t="s">
        <v>38</v>
      </c>
      <c r="B162" s="116"/>
      <c r="C162" s="112" t="s">
        <v>203</v>
      </c>
      <c r="D162" s="113"/>
      <c r="E162" s="113"/>
      <c r="F162" s="113"/>
      <c r="G162" s="113"/>
      <c r="H162" s="114"/>
      <c r="I162" s="88" t="e">
        <f t="shared" si="82"/>
        <v>#REF!</v>
      </c>
      <c r="J162" s="88" t="s">
        <v>201</v>
      </c>
      <c r="K162" s="88" t="str">
        <f t="shared" si="83"/>
        <v>c</v>
      </c>
      <c r="L162" s="88" t="str">
        <f t="shared" si="84"/>
        <v>Ubicación no reglamentaria de alguna luz.</v>
      </c>
      <c r="M162" s="9" t="str">
        <f t="shared" ref="M162:M163" si="85">+IF(N162="O","DL",IF(N162="P","","N/A"))</f>
        <v>N/A</v>
      </c>
      <c r="N162" s="12" t="str">
        <f t="shared" si="80"/>
        <v>¡</v>
      </c>
      <c r="O162" s="10">
        <f t="shared" si="81"/>
        <v>0</v>
      </c>
      <c r="P162" s="112"/>
      <c r="Q162" s="113"/>
      <c r="R162" s="113"/>
      <c r="S162" s="114"/>
      <c r="U162" s="7">
        <v>2</v>
      </c>
      <c r="W162" s="7">
        <v>4</v>
      </c>
      <c r="X162" s="7">
        <v>5</v>
      </c>
      <c r="AA162" s="7">
        <v>8</v>
      </c>
      <c r="AB162" s="7">
        <v>9</v>
      </c>
      <c r="AD162" s="7">
        <v>11</v>
      </c>
      <c r="AE162" s="7">
        <v>12</v>
      </c>
      <c r="AI162" s="7">
        <v>16</v>
      </c>
      <c r="AJ162" s="7">
        <v>17</v>
      </c>
      <c r="AL162" s="7">
        <v>19</v>
      </c>
      <c r="AO162" s="7">
        <v>22</v>
      </c>
      <c r="AP162" s="7">
        <v>23</v>
      </c>
      <c r="AQ162" s="7">
        <v>24</v>
      </c>
      <c r="AR162" s="7">
        <v>25</v>
      </c>
      <c r="AS162" s="7">
        <v>26</v>
      </c>
      <c r="AT162" s="7">
        <v>27</v>
      </c>
      <c r="AU162" s="7">
        <v>28</v>
      </c>
      <c r="AY162" s="7">
        <v>32</v>
      </c>
      <c r="AZ162" s="7">
        <v>33</v>
      </c>
      <c r="BA162" s="7">
        <v>34</v>
      </c>
      <c r="BB162" s="7">
        <v>35</v>
      </c>
      <c r="BC162" s="7">
        <v>36</v>
      </c>
    </row>
    <row r="163" spans="1:55" ht="39.950000000000003" customHeight="1">
      <c r="A163" s="83" t="s">
        <v>40</v>
      </c>
      <c r="B163" s="116"/>
      <c r="C163" s="112" t="s">
        <v>204</v>
      </c>
      <c r="D163" s="113"/>
      <c r="E163" s="113"/>
      <c r="F163" s="113"/>
      <c r="G163" s="113"/>
      <c r="H163" s="114"/>
      <c r="I163" s="88" t="e">
        <f t="shared" si="82"/>
        <v>#REF!</v>
      </c>
      <c r="J163" s="88" t="s">
        <v>201</v>
      </c>
      <c r="K163" s="88" t="str">
        <f t="shared" si="83"/>
        <v>d</v>
      </c>
      <c r="L163" s="88" t="str">
        <f t="shared" si="84"/>
        <v>Estado de dispositivo defectuoso.</v>
      </c>
      <c r="M163" s="9" t="str">
        <f t="shared" si="85"/>
        <v>N/A</v>
      </c>
      <c r="N163" s="12" t="str">
        <f t="shared" si="80"/>
        <v>¡</v>
      </c>
      <c r="O163" s="10">
        <f t="shared" si="81"/>
        <v>0</v>
      </c>
      <c r="P163" s="112"/>
      <c r="Q163" s="113"/>
      <c r="R163" s="113"/>
      <c r="S163" s="114"/>
      <c r="U163" s="7">
        <v>2</v>
      </c>
      <c r="W163" s="7">
        <v>4</v>
      </c>
      <c r="X163" s="7">
        <v>5</v>
      </c>
      <c r="AA163" s="7">
        <v>8</v>
      </c>
      <c r="AB163" s="7">
        <v>9</v>
      </c>
      <c r="AD163" s="7">
        <v>11</v>
      </c>
      <c r="AE163" s="7">
        <v>12</v>
      </c>
      <c r="AI163" s="7">
        <v>16</v>
      </c>
      <c r="AJ163" s="7">
        <v>17</v>
      </c>
      <c r="AL163" s="7">
        <v>19</v>
      </c>
      <c r="AO163" s="7">
        <v>22</v>
      </c>
      <c r="AP163" s="7">
        <v>23</v>
      </c>
      <c r="AQ163" s="7">
        <v>24</v>
      </c>
      <c r="AR163" s="7">
        <v>25</v>
      </c>
      <c r="AS163" s="7">
        <v>26</v>
      </c>
      <c r="AT163" s="7">
        <v>27</v>
      </c>
      <c r="AU163" s="7">
        <v>28</v>
      </c>
      <c r="AY163" s="7">
        <v>32</v>
      </c>
      <c r="AZ163" s="7">
        <v>33</v>
      </c>
      <c r="BA163" s="7">
        <v>34</v>
      </c>
      <c r="BB163" s="7">
        <v>35</v>
      </c>
      <c r="BC163" s="7">
        <v>36</v>
      </c>
    </row>
    <row r="164" spans="1:55" ht="39.950000000000003" customHeight="1">
      <c r="A164" s="83" t="s">
        <v>42</v>
      </c>
      <c r="B164" s="116"/>
      <c r="C164" s="112" t="s">
        <v>205</v>
      </c>
      <c r="D164" s="113"/>
      <c r="E164" s="113"/>
      <c r="F164" s="113"/>
      <c r="G164" s="113"/>
      <c r="H164" s="114"/>
      <c r="I164" s="88" t="e">
        <f t="shared" si="82"/>
        <v>#REF!</v>
      </c>
      <c r="J164" s="88" t="s">
        <v>201</v>
      </c>
      <c r="K164" s="88" t="str">
        <f t="shared" si="83"/>
        <v>e</v>
      </c>
      <c r="L164" s="88" t="str">
        <f t="shared" si="84"/>
        <v>Intensidad no es superior a la de las luces de posición.</v>
      </c>
      <c r="M164" s="9" t="str">
        <f>+IF(N164="O","DG",IF(N164="P","","N/A"))</f>
        <v>N/A</v>
      </c>
      <c r="N164" s="12" t="str">
        <f t="shared" si="80"/>
        <v>¡</v>
      </c>
      <c r="O164" s="10">
        <f t="shared" si="81"/>
        <v>0</v>
      </c>
      <c r="P164" s="112"/>
      <c r="Q164" s="113"/>
      <c r="R164" s="113"/>
      <c r="S164" s="114"/>
      <c r="U164" s="7">
        <v>2</v>
      </c>
      <c r="W164" s="7">
        <v>4</v>
      </c>
      <c r="X164" s="7">
        <v>5</v>
      </c>
      <c r="AA164" s="7">
        <v>8</v>
      </c>
      <c r="AB164" s="7">
        <v>9</v>
      </c>
      <c r="AD164" s="7">
        <v>11</v>
      </c>
      <c r="AE164" s="7">
        <v>12</v>
      </c>
      <c r="AI164" s="7">
        <v>16</v>
      </c>
      <c r="AJ164" s="7">
        <v>17</v>
      </c>
      <c r="AL164" s="7">
        <v>19</v>
      </c>
      <c r="AO164" s="7">
        <v>22</v>
      </c>
      <c r="AP164" s="7">
        <v>23</v>
      </c>
      <c r="AQ164" s="7">
        <v>24</v>
      </c>
      <c r="AR164" s="7">
        <v>25</v>
      </c>
      <c r="AS164" s="7">
        <v>26</v>
      </c>
      <c r="AT164" s="7">
        <v>27</v>
      </c>
      <c r="AU164" s="7">
        <v>28</v>
      </c>
      <c r="AY164" s="7">
        <v>32</v>
      </c>
      <c r="AZ164" s="7">
        <v>33</v>
      </c>
      <c r="BA164" s="7">
        <v>34</v>
      </c>
      <c r="BB164" s="7">
        <v>35</v>
      </c>
      <c r="BC164" s="7">
        <v>36</v>
      </c>
    </row>
    <row r="165" spans="1:55" ht="39.950000000000003" customHeight="1">
      <c r="A165" s="83" t="s">
        <v>44</v>
      </c>
      <c r="B165" s="116"/>
      <c r="C165" s="112" t="s">
        <v>206</v>
      </c>
      <c r="D165" s="113"/>
      <c r="E165" s="113"/>
      <c r="F165" s="113"/>
      <c r="G165" s="113"/>
      <c r="H165" s="114"/>
      <c r="I165" s="88" t="e">
        <f t="shared" si="82"/>
        <v>#REF!</v>
      </c>
      <c r="J165" s="88" t="s">
        <v>201</v>
      </c>
      <c r="K165" s="88" t="str">
        <f t="shared" si="83"/>
        <v>f</v>
      </c>
      <c r="L165" s="88" t="str">
        <f t="shared" si="84"/>
        <v>Color no reglamentario de la luz (lente falta una parte o inexistente).</v>
      </c>
      <c r="M165" s="9" t="str">
        <f>+IF(N165="O","DG",IF(N165="P","","N/A"))</f>
        <v>N/A</v>
      </c>
      <c r="N165" s="12" t="str">
        <f t="shared" si="80"/>
        <v>¡</v>
      </c>
      <c r="O165" s="10">
        <f t="shared" si="81"/>
        <v>0</v>
      </c>
      <c r="P165" s="112"/>
      <c r="Q165" s="113"/>
      <c r="R165" s="113"/>
      <c r="S165" s="114"/>
      <c r="U165" s="7">
        <v>2</v>
      </c>
      <c r="W165" s="7">
        <v>4</v>
      </c>
      <c r="X165" s="7">
        <v>5</v>
      </c>
      <c r="AA165" s="7">
        <v>8</v>
      </c>
      <c r="AB165" s="7">
        <v>9</v>
      </c>
      <c r="AD165" s="7">
        <v>11</v>
      </c>
      <c r="AE165" s="7">
        <v>12</v>
      </c>
      <c r="AI165" s="7">
        <v>16</v>
      </c>
      <c r="AJ165" s="7">
        <v>17</v>
      </c>
      <c r="AL165" s="7">
        <v>19</v>
      </c>
      <c r="AO165" s="7">
        <v>22</v>
      </c>
      <c r="AP165" s="7">
        <v>23</v>
      </c>
      <c r="AQ165" s="7">
        <v>24</v>
      </c>
      <c r="AR165" s="7">
        <v>25</v>
      </c>
      <c r="AS165" s="7">
        <v>26</v>
      </c>
      <c r="AT165" s="7">
        <v>27</v>
      </c>
      <c r="AU165" s="7">
        <v>28</v>
      </c>
      <c r="AY165" s="7">
        <v>32</v>
      </c>
      <c r="AZ165" s="7">
        <v>33</v>
      </c>
      <c r="BA165" s="7">
        <v>34</v>
      </c>
      <c r="BB165" s="7">
        <v>35</v>
      </c>
      <c r="BC165" s="7">
        <v>36</v>
      </c>
    </row>
    <row r="166" spans="1:55" ht="39.950000000000003" customHeight="1">
      <c r="A166" s="83" t="s">
        <v>46</v>
      </c>
      <c r="B166" s="116"/>
      <c r="C166" s="112" t="s">
        <v>175</v>
      </c>
      <c r="D166" s="113"/>
      <c r="E166" s="113"/>
      <c r="F166" s="113"/>
      <c r="G166" s="113"/>
      <c r="H166" s="114"/>
      <c r="I166" s="88" t="e">
        <f t="shared" si="82"/>
        <v>#REF!</v>
      </c>
      <c r="J166" s="88" t="s">
        <v>201</v>
      </c>
      <c r="K166" s="88" t="str">
        <f t="shared" si="83"/>
        <v>g</v>
      </c>
      <c r="L166" s="88" t="str">
        <f t="shared" si="84"/>
        <v>Cableado eléctrico presentan sus forros con cortes expuestos, roces con peligro de corte, mal sujetos, mal empatados u otra condición que represente un peligro de corto circuito</v>
      </c>
      <c r="M166" s="9" t="str">
        <f>+IF(N166="O","DG",IF(N166="P","","N/A"))</f>
        <v>N/A</v>
      </c>
      <c r="N166" s="12" t="str">
        <f t="shared" si="80"/>
        <v>¡</v>
      </c>
      <c r="O166" s="10">
        <f t="shared" si="81"/>
        <v>0</v>
      </c>
      <c r="P166" s="112"/>
      <c r="Q166" s="113"/>
      <c r="R166" s="113"/>
      <c r="S166" s="114"/>
      <c r="U166" s="7">
        <v>2</v>
      </c>
      <c r="W166" s="7">
        <v>4</v>
      </c>
      <c r="X166" s="7">
        <v>5</v>
      </c>
      <c r="AA166" s="7">
        <v>8</v>
      </c>
      <c r="AB166" s="7">
        <v>9</v>
      </c>
      <c r="AD166" s="7">
        <v>11</v>
      </c>
      <c r="AE166" s="7">
        <v>12</v>
      </c>
      <c r="AI166" s="7">
        <v>16</v>
      </c>
      <c r="AJ166" s="7">
        <v>17</v>
      </c>
      <c r="AL166" s="7">
        <v>19</v>
      </c>
      <c r="AO166" s="7">
        <v>22</v>
      </c>
      <c r="AP166" s="7">
        <v>23</v>
      </c>
      <c r="AQ166" s="7">
        <v>24</v>
      </c>
      <c r="AR166" s="7">
        <v>25</v>
      </c>
      <c r="AS166" s="7">
        <v>26</v>
      </c>
      <c r="AT166" s="7">
        <v>27</v>
      </c>
      <c r="AU166" s="7">
        <v>28</v>
      </c>
      <c r="AY166" s="7">
        <v>32</v>
      </c>
      <c r="AZ166" s="7">
        <v>33</v>
      </c>
      <c r="BA166" s="7">
        <v>34</v>
      </c>
      <c r="BB166" s="7">
        <v>35</v>
      </c>
      <c r="BC166" s="7">
        <v>36</v>
      </c>
    </row>
    <row r="167" spans="1:55" ht="39.950000000000003" customHeight="1">
      <c r="A167" s="83" t="s">
        <v>48</v>
      </c>
      <c r="B167" s="117"/>
      <c r="C167" s="112" t="s">
        <v>207</v>
      </c>
      <c r="D167" s="113"/>
      <c r="E167" s="113"/>
      <c r="F167" s="113"/>
      <c r="G167" s="113"/>
      <c r="H167" s="114"/>
      <c r="I167" s="88" t="e">
        <f t="shared" si="82"/>
        <v>#REF!</v>
      </c>
      <c r="J167" s="88" t="s">
        <v>201</v>
      </c>
      <c r="K167" s="88" t="str">
        <f t="shared" si="83"/>
        <v>h</v>
      </c>
      <c r="L167" s="88" t="str">
        <f t="shared" si="84"/>
        <v>Número de dispositivos de luces superior o inferior a lo legislado.</v>
      </c>
      <c r="M167" s="9" t="str">
        <f>+IF(N167="O","DL",IF(N167="P","","N/A"))</f>
        <v>N/A</v>
      </c>
      <c r="N167" s="12" t="str">
        <f t="shared" si="80"/>
        <v>¡</v>
      </c>
      <c r="O167" s="10">
        <f t="shared" si="81"/>
        <v>0</v>
      </c>
      <c r="P167" s="112"/>
      <c r="Q167" s="113"/>
      <c r="R167" s="113"/>
      <c r="S167" s="114"/>
      <c r="U167" s="7">
        <v>2</v>
      </c>
      <c r="W167" s="7">
        <v>4</v>
      </c>
      <c r="X167" s="7">
        <v>5</v>
      </c>
      <c r="AA167" s="7">
        <v>8</v>
      </c>
      <c r="AB167" s="7">
        <v>9</v>
      </c>
      <c r="AD167" s="7">
        <v>11</v>
      </c>
      <c r="AE167" s="7">
        <v>12</v>
      </c>
      <c r="AI167" s="7">
        <v>16</v>
      </c>
      <c r="AJ167" s="7">
        <v>17</v>
      </c>
      <c r="AL167" s="7">
        <v>19</v>
      </c>
      <c r="AO167" s="7">
        <v>22</v>
      </c>
      <c r="AP167" s="7">
        <v>23</v>
      </c>
      <c r="AQ167" s="7">
        <v>24</v>
      </c>
      <c r="AR167" s="7">
        <v>25</v>
      </c>
      <c r="AS167" s="7">
        <v>26</v>
      </c>
      <c r="AT167" s="7">
        <v>27</v>
      </c>
      <c r="AU167" s="7">
        <v>28</v>
      </c>
      <c r="AY167" s="7">
        <v>32</v>
      </c>
      <c r="AZ167" s="7">
        <v>33</v>
      </c>
      <c r="BA167" s="7">
        <v>34</v>
      </c>
      <c r="BB167" s="7">
        <v>35</v>
      </c>
      <c r="BC167" s="7">
        <v>36</v>
      </c>
    </row>
    <row r="168" spans="1:55" ht="25.15" customHeight="1">
      <c r="A168" s="83" t="s">
        <v>208</v>
      </c>
      <c r="B168" s="109" t="s">
        <v>209</v>
      </c>
      <c r="C168" s="110"/>
      <c r="D168" s="110"/>
      <c r="E168" s="110"/>
      <c r="F168" s="110"/>
      <c r="G168" s="110"/>
      <c r="H168" s="110"/>
      <c r="I168" s="110"/>
      <c r="J168" s="110"/>
      <c r="K168" s="110"/>
      <c r="L168" s="110"/>
      <c r="M168" s="110"/>
      <c r="N168" s="110"/>
      <c r="O168" s="110"/>
      <c r="P168" s="110"/>
      <c r="Q168" s="110"/>
      <c r="R168" s="110"/>
      <c r="S168" s="111"/>
    </row>
    <row r="169" spans="1:55" ht="25.15" customHeight="1">
      <c r="A169" s="83"/>
      <c r="B169" s="115" t="s">
        <v>25</v>
      </c>
      <c r="C169" s="109" t="s">
        <v>26</v>
      </c>
      <c r="D169" s="110"/>
      <c r="E169" s="110"/>
      <c r="F169" s="110"/>
      <c r="G169" s="110"/>
      <c r="H169" s="111"/>
      <c r="I169" s="76" t="s">
        <v>27</v>
      </c>
      <c r="J169" s="76" t="s">
        <v>28</v>
      </c>
      <c r="K169" s="76" t="s">
        <v>29</v>
      </c>
      <c r="L169" s="76" t="s">
        <v>26</v>
      </c>
      <c r="M169" s="83" t="s">
        <v>30</v>
      </c>
      <c r="N169" s="83" t="s">
        <v>31</v>
      </c>
      <c r="O169" s="74" t="s">
        <v>32</v>
      </c>
      <c r="P169" s="109" t="s">
        <v>32</v>
      </c>
      <c r="Q169" s="110"/>
      <c r="R169" s="110"/>
      <c r="S169" s="111"/>
    </row>
    <row r="170" spans="1:55" ht="39.950000000000003" customHeight="1">
      <c r="A170" s="83" t="s">
        <v>33</v>
      </c>
      <c r="B170" s="116"/>
      <c r="C170" s="112" t="s">
        <v>188</v>
      </c>
      <c r="D170" s="113"/>
      <c r="E170" s="113"/>
      <c r="F170" s="113"/>
      <c r="G170" s="113"/>
      <c r="H170" s="114"/>
      <c r="I170" s="79" t="e">
        <f>+$I$167</f>
        <v>#REF!</v>
      </c>
      <c r="J170" s="79" t="s">
        <v>210</v>
      </c>
      <c r="K170" s="79" t="str">
        <f>+A170</f>
        <v>a</v>
      </c>
      <c r="L170" s="79" t="str">
        <f>+C170</f>
        <v>Número de luces inferior al reglamentario.</v>
      </c>
      <c r="M170" s="9" t="str">
        <f>+IF(N170="O","DL",IF(N170="P","","N/A"))</f>
        <v>N/A</v>
      </c>
      <c r="N170" s="12" t="str">
        <f t="shared" ref="N170:N175" si="86">+IF(OR($T$5=T170,$T$5=U170,$T$5=V170,$T$5=W170,$T$5=X170,$T$5=Y170,$T$5=Z170,$T$5=AA170,$T$5=AB170,$T$5=AC170,$T$5=AD170,$T$5=AE170,$T$5=AF170,$T$5=AG170,$T$5=AH170,$T$5=AI170,$T$5=AJ170,$T$5=AK170,$T$5=AL170,$T$5=AM170,$T$5=AN170,$T$5=AO170,$T$5=AP170,$T$5=AQ170,$T$5=AR170,$T$5=AS170,$T$5=AT170,$T$5=AU170,$T$5=AV170,$T$5=AW170,$T$5=AX170,$T$5=AY170,$T$5=AZ170,$T$5=BA170,$T$5=BB170,$T$5=BC170,$T$5=BD170),"P","¡")</f>
        <v>¡</v>
      </c>
      <c r="O170" s="10">
        <f t="shared" ref="O170:O175" si="87">P170</f>
        <v>0</v>
      </c>
      <c r="P170" s="112"/>
      <c r="Q170" s="113"/>
      <c r="R170" s="113"/>
      <c r="S170" s="114"/>
      <c r="U170" s="7">
        <v>2</v>
      </c>
      <c r="W170" s="7">
        <v>4</v>
      </c>
      <c r="X170" s="7">
        <v>5</v>
      </c>
      <c r="AA170" s="7">
        <v>8</v>
      </c>
      <c r="AB170" s="7">
        <v>9</v>
      </c>
      <c r="AD170" s="7">
        <v>11</v>
      </c>
      <c r="AE170" s="7">
        <v>12</v>
      </c>
      <c r="AI170" s="7">
        <v>16</v>
      </c>
      <c r="AJ170" s="7">
        <v>17</v>
      </c>
      <c r="AL170" s="7">
        <v>19</v>
      </c>
      <c r="AO170" s="7">
        <v>22</v>
      </c>
      <c r="AP170" s="7">
        <v>23</v>
      </c>
      <c r="AQ170" s="7">
        <v>24</v>
      </c>
      <c r="AR170" s="7">
        <v>25</v>
      </c>
      <c r="AS170" s="7">
        <v>26</v>
      </c>
      <c r="AT170" s="7">
        <v>27</v>
      </c>
      <c r="AU170" s="7">
        <v>28</v>
      </c>
      <c r="AY170" s="7">
        <v>32</v>
      </c>
      <c r="AZ170" s="7">
        <v>33</v>
      </c>
      <c r="BA170" s="7">
        <v>34</v>
      </c>
      <c r="BB170" s="7">
        <v>35</v>
      </c>
      <c r="BC170" s="7">
        <v>36</v>
      </c>
    </row>
    <row r="171" spans="1:55" ht="39.950000000000003" customHeight="1">
      <c r="A171" s="83" t="s">
        <v>36</v>
      </c>
      <c r="B171" s="116"/>
      <c r="C171" s="112" t="s">
        <v>190</v>
      </c>
      <c r="D171" s="113"/>
      <c r="E171" s="113"/>
      <c r="F171" s="113"/>
      <c r="G171" s="113"/>
      <c r="H171" s="114"/>
      <c r="I171" s="79" t="e">
        <f t="shared" ref="I171:I175" si="88">+$I$167</f>
        <v>#REF!</v>
      </c>
      <c r="J171" s="79" t="s">
        <v>210</v>
      </c>
      <c r="K171" s="79" t="str">
        <f t="shared" ref="K171:K175" si="89">+A171</f>
        <v>b</v>
      </c>
      <c r="L171" s="79" t="str">
        <f t="shared" ref="L171:L175" si="90">+C171</f>
        <v>No funciona alguna luz.</v>
      </c>
      <c r="M171" s="9" t="str">
        <f>+IF(N171="O","DG",IF(N171="P","","N/A"))</f>
        <v>N/A</v>
      </c>
      <c r="N171" s="12" t="str">
        <f t="shared" si="86"/>
        <v>¡</v>
      </c>
      <c r="O171" s="10">
        <f t="shared" si="87"/>
        <v>0</v>
      </c>
      <c r="P171" s="112"/>
      <c r="Q171" s="113"/>
      <c r="R171" s="113"/>
      <c r="S171" s="114"/>
      <c r="U171" s="7">
        <v>2</v>
      </c>
      <c r="W171" s="7">
        <v>4</v>
      </c>
      <c r="X171" s="7">
        <v>5</v>
      </c>
      <c r="AA171" s="7">
        <v>8</v>
      </c>
      <c r="AB171" s="7">
        <v>9</v>
      </c>
      <c r="AD171" s="7">
        <v>11</v>
      </c>
      <c r="AE171" s="7">
        <v>12</v>
      </c>
      <c r="AI171" s="7">
        <v>16</v>
      </c>
      <c r="AJ171" s="7">
        <v>17</v>
      </c>
      <c r="AL171" s="7">
        <v>19</v>
      </c>
      <c r="AO171" s="7">
        <v>22</v>
      </c>
      <c r="AP171" s="7">
        <v>23</v>
      </c>
      <c r="AQ171" s="7">
        <v>24</v>
      </c>
      <c r="AR171" s="7">
        <v>25</v>
      </c>
      <c r="AS171" s="7">
        <v>26</v>
      </c>
      <c r="AT171" s="7">
        <v>27</v>
      </c>
      <c r="AU171" s="7">
        <v>28</v>
      </c>
      <c r="AY171" s="7">
        <v>32</v>
      </c>
      <c r="AZ171" s="7">
        <v>33</v>
      </c>
      <c r="BA171" s="7">
        <v>34</v>
      </c>
      <c r="BB171" s="7">
        <v>35</v>
      </c>
      <c r="BC171" s="7">
        <v>36</v>
      </c>
    </row>
    <row r="172" spans="1:55" ht="39.950000000000003" customHeight="1">
      <c r="A172" s="83" t="s">
        <v>38</v>
      </c>
      <c r="B172" s="116"/>
      <c r="C172" s="112" t="s">
        <v>203</v>
      </c>
      <c r="D172" s="113"/>
      <c r="E172" s="113"/>
      <c r="F172" s="113"/>
      <c r="G172" s="113"/>
      <c r="H172" s="114"/>
      <c r="I172" s="79" t="e">
        <f t="shared" si="88"/>
        <v>#REF!</v>
      </c>
      <c r="J172" s="79" t="s">
        <v>210</v>
      </c>
      <c r="K172" s="79" t="str">
        <f t="shared" si="89"/>
        <v>c</v>
      </c>
      <c r="L172" s="79" t="str">
        <f t="shared" si="90"/>
        <v>Ubicación no reglamentaria de alguna luz.</v>
      </c>
      <c r="M172" s="9" t="str">
        <f t="shared" ref="M172:M173" si="91">+IF(N172="O","DL",IF(N172="P","","N/A"))</f>
        <v>N/A</v>
      </c>
      <c r="N172" s="12" t="str">
        <f t="shared" si="86"/>
        <v>¡</v>
      </c>
      <c r="O172" s="10">
        <f t="shared" si="87"/>
        <v>0</v>
      </c>
      <c r="P172" s="112"/>
      <c r="Q172" s="113"/>
      <c r="R172" s="113"/>
      <c r="S172" s="114"/>
      <c r="U172" s="7">
        <v>2</v>
      </c>
      <c r="W172" s="7">
        <v>4</v>
      </c>
      <c r="X172" s="7">
        <v>5</v>
      </c>
      <c r="AA172" s="7">
        <v>8</v>
      </c>
      <c r="AB172" s="7">
        <v>9</v>
      </c>
      <c r="AD172" s="7">
        <v>11</v>
      </c>
      <c r="AE172" s="7">
        <v>12</v>
      </c>
      <c r="AI172" s="7">
        <v>16</v>
      </c>
      <c r="AJ172" s="7">
        <v>17</v>
      </c>
      <c r="AL172" s="7">
        <v>19</v>
      </c>
      <c r="AO172" s="7">
        <v>22</v>
      </c>
      <c r="AP172" s="7">
        <v>23</v>
      </c>
      <c r="AQ172" s="7">
        <v>24</v>
      </c>
      <c r="AR172" s="7">
        <v>25</v>
      </c>
      <c r="AS172" s="7">
        <v>26</v>
      </c>
      <c r="AT172" s="7">
        <v>27</v>
      </c>
      <c r="AU172" s="7">
        <v>28</v>
      </c>
      <c r="AY172" s="7">
        <v>32</v>
      </c>
      <c r="AZ172" s="7">
        <v>33</v>
      </c>
      <c r="BA172" s="7">
        <v>34</v>
      </c>
      <c r="BB172" s="7">
        <v>35</v>
      </c>
      <c r="BC172" s="7">
        <v>36</v>
      </c>
    </row>
    <row r="173" spans="1:55" ht="39.950000000000003" customHeight="1">
      <c r="A173" s="83" t="s">
        <v>40</v>
      </c>
      <c r="B173" s="116"/>
      <c r="C173" s="112" t="s">
        <v>204</v>
      </c>
      <c r="D173" s="113"/>
      <c r="E173" s="113"/>
      <c r="F173" s="113"/>
      <c r="G173" s="113"/>
      <c r="H173" s="114"/>
      <c r="I173" s="79" t="e">
        <f t="shared" si="88"/>
        <v>#REF!</v>
      </c>
      <c r="J173" s="79" t="s">
        <v>210</v>
      </c>
      <c r="K173" s="79" t="str">
        <f t="shared" si="89"/>
        <v>d</v>
      </c>
      <c r="L173" s="79" t="str">
        <f t="shared" si="90"/>
        <v>Estado de dispositivo defectuoso.</v>
      </c>
      <c r="M173" s="9" t="str">
        <f t="shared" si="91"/>
        <v>N/A</v>
      </c>
      <c r="N173" s="12" t="str">
        <f t="shared" si="86"/>
        <v>¡</v>
      </c>
      <c r="O173" s="10">
        <f t="shared" si="87"/>
        <v>0</v>
      </c>
      <c r="P173" s="112"/>
      <c r="Q173" s="113"/>
      <c r="R173" s="113"/>
      <c r="S173" s="114"/>
      <c r="U173" s="7">
        <v>2</v>
      </c>
      <c r="W173" s="7">
        <v>4</v>
      </c>
      <c r="X173" s="7">
        <v>5</v>
      </c>
      <c r="AA173" s="7">
        <v>8</v>
      </c>
      <c r="AB173" s="7">
        <v>9</v>
      </c>
      <c r="AD173" s="7">
        <v>11</v>
      </c>
      <c r="AE173" s="7">
        <v>12</v>
      </c>
      <c r="AI173" s="7">
        <v>16</v>
      </c>
      <c r="AJ173" s="7">
        <v>17</v>
      </c>
      <c r="AL173" s="7">
        <v>19</v>
      </c>
      <c r="AO173" s="7">
        <v>22</v>
      </c>
      <c r="AP173" s="7">
        <v>23</v>
      </c>
      <c r="AQ173" s="7">
        <v>24</v>
      </c>
      <c r="AR173" s="7">
        <v>25</v>
      </c>
      <c r="AS173" s="7">
        <v>26</v>
      </c>
      <c r="AT173" s="7">
        <v>27</v>
      </c>
      <c r="AU173" s="7">
        <v>28</v>
      </c>
      <c r="AY173" s="7">
        <v>32</v>
      </c>
      <c r="AZ173" s="7">
        <v>33</v>
      </c>
      <c r="BA173" s="7">
        <v>34</v>
      </c>
      <c r="BB173" s="7">
        <v>35</v>
      </c>
      <c r="BC173" s="7">
        <v>36</v>
      </c>
    </row>
    <row r="174" spans="1:55" ht="39.950000000000003" customHeight="1">
      <c r="A174" s="83" t="s">
        <v>42</v>
      </c>
      <c r="B174" s="116"/>
      <c r="C174" s="112" t="s">
        <v>175</v>
      </c>
      <c r="D174" s="113"/>
      <c r="E174" s="113"/>
      <c r="F174" s="113"/>
      <c r="G174" s="113"/>
      <c r="H174" s="114"/>
      <c r="I174" s="79" t="e">
        <f t="shared" si="88"/>
        <v>#REF!</v>
      </c>
      <c r="J174" s="79" t="s">
        <v>210</v>
      </c>
      <c r="K174" s="79" t="str">
        <f t="shared" si="89"/>
        <v>e</v>
      </c>
      <c r="L174" s="79" t="str">
        <f t="shared" si="90"/>
        <v>Cableado eléctrico presentan sus forros con cortes expuestos, roces con peligro de corte, mal sujetos, mal empatados u otra condición que represente un peligro de corto circuito</v>
      </c>
      <c r="M174" s="9" t="str">
        <f>+IF(N174="O","DG",IF(N174="P","","N/A"))</f>
        <v>N/A</v>
      </c>
      <c r="N174" s="12" t="str">
        <f t="shared" si="86"/>
        <v>¡</v>
      </c>
      <c r="O174" s="10">
        <f t="shared" si="87"/>
        <v>0</v>
      </c>
      <c r="P174" s="112"/>
      <c r="Q174" s="113"/>
      <c r="R174" s="113"/>
      <c r="S174" s="114"/>
      <c r="U174" s="7">
        <v>2</v>
      </c>
      <c r="W174" s="7">
        <v>4</v>
      </c>
      <c r="X174" s="7">
        <v>5</v>
      </c>
      <c r="AA174" s="7">
        <v>8</v>
      </c>
      <c r="AB174" s="7">
        <v>9</v>
      </c>
      <c r="AD174" s="7">
        <v>11</v>
      </c>
      <c r="AE174" s="7">
        <v>12</v>
      </c>
      <c r="AI174" s="7">
        <v>16</v>
      </c>
      <c r="AJ174" s="7">
        <v>17</v>
      </c>
      <c r="AL174" s="7">
        <v>19</v>
      </c>
      <c r="AO174" s="7">
        <v>22</v>
      </c>
      <c r="AP174" s="7">
        <v>23</v>
      </c>
      <c r="AQ174" s="7">
        <v>24</v>
      </c>
      <c r="AR174" s="7">
        <v>25</v>
      </c>
      <c r="AS174" s="7">
        <v>26</v>
      </c>
      <c r="AT174" s="7">
        <v>27</v>
      </c>
      <c r="AU174" s="7">
        <v>28</v>
      </c>
      <c r="AY174" s="7">
        <v>32</v>
      </c>
      <c r="AZ174" s="7">
        <v>33</v>
      </c>
      <c r="BA174" s="7">
        <v>34</v>
      </c>
      <c r="BB174" s="7">
        <v>35</v>
      </c>
      <c r="BC174" s="7">
        <v>36</v>
      </c>
    </row>
    <row r="175" spans="1:55" ht="39.950000000000003" customHeight="1">
      <c r="A175" s="83" t="s">
        <v>44</v>
      </c>
      <c r="B175" s="116"/>
      <c r="C175" s="112" t="s">
        <v>195</v>
      </c>
      <c r="D175" s="113"/>
      <c r="E175" s="113"/>
      <c r="F175" s="113"/>
      <c r="G175" s="113"/>
      <c r="H175" s="114"/>
      <c r="I175" s="79" t="e">
        <f t="shared" si="88"/>
        <v>#REF!</v>
      </c>
      <c r="J175" s="79" t="s">
        <v>210</v>
      </c>
      <c r="K175" s="79" t="str">
        <f t="shared" si="89"/>
        <v>f</v>
      </c>
      <c r="L175" s="79" t="str">
        <f t="shared" si="90"/>
        <v>Color no reglamentario de la luz.</v>
      </c>
      <c r="M175" s="9" t="str">
        <f>+IF(N175="O","DL",IF(N175="P","","N/A"))</f>
        <v>N/A</v>
      </c>
      <c r="N175" s="12" t="str">
        <f t="shared" si="86"/>
        <v>¡</v>
      </c>
      <c r="O175" s="10">
        <f t="shared" si="87"/>
        <v>0</v>
      </c>
      <c r="P175" s="112"/>
      <c r="Q175" s="113"/>
      <c r="R175" s="113"/>
      <c r="S175" s="114"/>
      <c r="U175" s="7">
        <v>2</v>
      </c>
      <c r="W175" s="7">
        <v>4</v>
      </c>
      <c r="X175" s="7">
        <v>5</v>
      </c>
      <c r="AA175" s="7">
        <v>8</v>
      </c>
      <c r="AB175" s="7">
        <v>9</v>
      </c>
      <c r="AD175" s="7">
        <v>11</v>
      </c>
      <c r="AE175" s="7">
        <v>12</v>
      </c>
      <c r="AI175" s="7">
        <v>16</v>
      </c>
      <c r="AJ175" s="7">
        <v>17</v>
      </c>
      <c r="AL175" s="7">
        <v>19</v>
      </c>
      <c r="AO175" s="7">
        <v>22</v>
      </c>
      <c r="AP175" s="7">
        <v>23</v>
      </c>
      <c r="AQ175" s="7">
        <v>24</v>
      </c>
      <c r="AR175" s="7">
        <v>25</v>
      </c>
      <c r="AS175" s="7">
        <v>26</v>
      </c>
      <c r="AT175" s="7">
        <v>27</v>
      </c>
      <c r="AU175" s="7">
        <v>28</v>
      </c>
      <c r="AY175" s="7">
        <v>32</v>
      </c>
      <c r="AZ175" s="7">
        <v>33</v>
      </c>
      <c r="BA175" s="7">
        <v>34</v>
      </c>
      <c r="BB175" s="7">
        <v>35</v>
      </c>
      <c r="BC175" s="7">
        <v>36</v>
      </c>
    </row>
    <row r="176" spans="1:55" ht="25.15" customHeight="1">
      <c r="A176" s="83">
        <v>4.5999999999999996</v>
      </c>
      <c r="B176" s="109" t="s">
        <v>211</v>
      </c>
      <c r="C176" s="110"/>
      <c r="D176" s="110"/>
      <c r="E176" s="110"/>
      <c r="F176" s="110"/>
      <c r="G176" s="110"/>
      <c r="H176" s="110"/>
      <c r="I176" s="110"/>
      <c r="J176" s="110"/>
      <c r="K176" s="110"/>
      <c r="L176" s="110"/>
      <c r="M176" s="110"/>
      <c r="N176" s="110"/>
      <c r="O176" s="110"/>
      <c r="P176" s="110"/>
      <c r="Q176" s="110"/>
      <c r="R176" s="110"/>
      <c r="S176" s="111"/>
    </row>
    <row r="177" spans="1:55" ht="25.15" customHeight="1">
      <c r="A177" s="83"/>
      <c r="B177" s="115" t="s">
        <v>25</v>
      </c>
      <c r="C177" s="109" t="s">
        <v>26</v>
      </c>
      <c r="D177" s="110"/>
      <c r="E177" s="110"/>
      <c r="F177" s="110"/>
      <c r="G177" s="110"/>
      <c r="H177" s="111"/>
      <c r="I177" s="76" t="s">
        <v>27</v>
      </c>
      <c r="J177" s="76" t="s">
        <v>28</v>
      </c>
      <c r="K177" s="76" t="s">
        <v>29</v>
      </c>
      <c r="L177" s="76" t="s">
        <v>26</v>
      </c>
      <c r="M177" s="83" t="s">
        <v>30</v>
      </c>
      <c r="N177" s="83" t="s">
        <v>31</v>
      </c>
      <c r="O177" s="74" t="s">
        <v>32</v>
      </c>
      <c r="P177" s="109" t="s">
        <v>32</v>
      </c>
      <c r="Q177" s="110"/>
      <c r="R177" s="110"/>
      <c r="S177" s="111"/>
    </row>
    <row r="178" spans="1:55" ht="39.950000000000003" customHeight="1">
      <c r="A178" s="83" t="s">
        <v>33</v>
      </c>
      <c r="B178" s="116"/>
      <c r="C178" s="112" t="s">
        <v>212</v>
      </c>
      <c r="D178" s="113"/>
      <c r="E178" s="113"/>
      <c r="F178" s="113"/>
      <c r="G178" s="113"/>
      <c r="H178" s="114"/>
      <c r="I178" s="79" t="e">
        <f>+$I$175</f>
        <v>#REF!</v>
      </c>
      <c r="J178" s="79" t="s">
        <v>213</v>
      </c>
      <c r="K178" s="79" t="str">
        <f>+A178</f>
        <v>a</v>
      </c>
      <c r="L178" s="79" t="str">
        <f>+C178</f>
        <v>Mal funcionamiento, inexistencia o color inadecuado de las luces de búsqueda o halógenos</v>
      </c>
      <c r="M178" s="9" t="str">
        <f>+IF(N178="O","DG",IF(N178="P","","N/A"))</f>
        <v>N/A</v>
      </c>
      <c r="N178" s="12" t="str">
        <f>+IF(OR($T$5=T178,$T$5=U178,$T$5=V178,$T$5=W178,$T$5=X178,$T$5=Y178,$T$5=Z178,$T$5=AA178,$T$5=AB178,$T$5=AC178,$T$5=AD178,$T$5=AE178,$T$5=AF178,$T$5=AG178,$T$5=AH178,$T$5=AI178,$T$5=AJ178,$T$5=AK178,$T$5=AL178,$T$5=AM178,$T$5=AN178,$T$5=AO178,$T$5=AP178,$T$5=AQ178,$T$5=AR178,$T$5=AS178,$T$5=AT178,$T$5=AU178,$T$5=AV178,$T$5=AW178,$T$5=AX178,$T$5=AY178,$T$5=AZ178,$T$5=BA178,$T$5=BB178,$T$5=BC178,$T$5=BD178),"P","¡")</f>
        <v>¡</v>
      </c>
      <c r="O178" s="10">
        <f t="shared" ref="O178:O180" si="92">P178</f>
        <v>0</v>
      </c>
      <c r="P178" s="112"/>
      <c r="Q178" s="113"/>
      <c r="R178" s="113"/>
      <c r="S178" s="114"/>
      <c r="U178" s="7">
        <v>2</v>
      </c>
      <c r="W178" s="7">
        <v>4</v>
      </c>
      <c r="X178" s="7">
        <v>5</v>
      </c>
      <c r="AA178" s="7">
        <v>8</v>
      </c>
      <c r="AB178" s="7">
        <v>9</v>
      </c>
      <c r="AD178" s="7">
        <v>11</v>
      </c>
      <c r="AE178" s="7">
        <v>12</v>
      </c>
      <c r="AI178" s="7">
        <v>16</v>
      </c>
      <c r="AJ178" s="7">
        <v>17</v>
      </c>
      <c r="AL178" s="7">
        <v>19</v>
      </c>
      <c r="AO178" s="7">
        <v>22</v>
      </c>
      <c r="AP178" s="7">
        <v>23</v>
      </c>
      <c r="AQ178" s="7">
        <v>24</v>
      </c>
      <c r="AR178" s="7">
        <v>25</v>
      </c>
      <c r="AS178" s="7">
        <v>26</v>
      </c>
      <c r="AT178" s="7">
        <v>27</v>
      </c>
      <c r="AU178" s="7">
        <v>28</v>
      </c>
      <c r="AY178" s="7">
        <v>32</v>
      </c>
      <c r="AZ178" s="7">
        <v>33</v>
      </c>
      <c r="BA178" s="7">
        <v>34</v>
      </c>
      <c r="BB178" s="7">
        <v>35</v>
      </c>
      <c r="BC178" s="7">
        <v>36</v>
      </c>
    </row>
    <row r="179" spans="1:55" ht="39.950000000000003" customHeight="1">
      <c r="A179" s="83" t="s">
        <v>36</v>
      </c>
      <c r="B179" s="116"/>
      <c r="C179" s="112" t="s">
        <v>214</v>
      </c>
      <c r="D179" s="113"/>
      <c r="E179" s="113"/>
      <c r="F179" s="113"/>
      <c r="G179" s="113"/>
      <c r="H179" s="114"/>
      <c r="I179" s="79" t="e">
        <f t="shared" ref="I179:I180" si="93">+$I$175</f>
        <v>#REF!</v>
      </c>
      <c r="J179" s="79" t="s">
        <v>213</v>
      </c>
      <c r="K179" s="79" t="str">
        <f t="shared" ref="K179:K180" si="94">+A179</f>
        <v>b</v>
      </c>
      <c r="L179" s="79" t="str">
        <f t="shared" ref="L179:L180" si="95">+C179</f>
        <v>Mal funcionamiento o inexistencia de las luces de gradas de abordaje (autobuses, escaleras y loaders)</v>
      </c>
      <c r="M179" s="9" t="str">
        <f>+IF(N179="O","DG",IF(N179="P","","N/A"))</f>
        <v>N/A</v>
      </c>
      <c r="N179" s="12" t="str">
        <f>+IF(OR($T$5=T179,$T$5=U179,$T$5=V179,$T$5=W179,$T$5=X179,$T$5=Y179,$T$5=Z179,$T$5=AA179,$T$5=AB179,$T$5=AC179,$T$5=AD179,$T$5=AE179,$T$5=AF179,$T$5=AG179,$T$5=AH179,$T$5=AI179,$T$5=AJ179,$T$5=AK179,$T$5=AL179,$T$5=AM179,$T$5=AN179,$T$5=AO179,$T$5=AP179,$T$5=AQ179,$T$5=AR179,$T$5=AS179,$T$5=AT179,$T$5=AU179,$T$5=AV179,$T$5=AW179,$T$5=AX179,$T$5=AY179,$T$5=AZ179,$T$5=BA179,$T$5=BB179,$T$5=BC179,$T$5=BD179),"P","¡")</f>
        <v>¡</v>
      </c>
      <c r="O179" s="10">
        <f t="shared" si="92"/>
        <v>0</v>
      </c>
      <c r="P179" s="112"/>
      <c r="Q179" s="113"/>
      <c r="R179" s="113"/>
      <c r="S179" s="114"/>
      <c r="W179" s="7">
        <v>4</v>
      </c>
      <c r="AK179" s="7">
        <v>18</v>
      </c>
      <c r="AL179" s="7">
        <v>19</v>
      </c>
      <c r="AO179" s="7">
        <v>22</v>
      </c>
    </row>
    <row r="180" spans="1:55" ht="39.950000000000003" customHeight="1">
      <c r="A180" s="83" t="s">
        <v>38</v>
      </c>
      <c r="B180" s="117"/>
      <c r="C180" s="112" t="s">
        <v>215</v>
      </c>
      <c r="D180" s="113"/>
      <c r="E180" s="113"/>
      <c r="F180" s="113"/>
      <c r="G180" s="113"/>
      <c r="H180" s="114"/>
      <c r="I180" s="79" t="e">
        <f t="shared" si="93"/>
        <v>#REF!</v>
      </c>
      <c r="J180" s="79" t="s">
        <v>213</v>
      </c>
      <c r="K180" s="79" t="str">
        <f t="shared" si="94"/>
        <v>c</v>
      </c>
      <c r="L180" s="79" t="str">
        <f t="shared" si="95"/>
        <v>Mal funcionamiento o inexistencia de las luces de cabina y/o habitáculo de transporte de pasajeros o carga</v>
      </c>
      <c r="M180" s="9" t="str">
        <f>+IF(N180="O","DG",IF(N180="P","","N/A"))</f>
        <v>N/A</v>
      </c>
      <c r="N180" s="12" t="str">
        <f>+IF(OR($T$5=T180,$T$5=U180,$T$5=V180,$T$5=W180,$T$5=X180,$T$5=Y180,$T$5=Z180,$T$5=AA180,$T$5=AB180,$T$5=AC180,$T$5=AD180,$T$5=AE180,$T$5=AF180,$T$5=AG180,$T$5=AH180,$T$5=AI180,$T$5=AJ180,$T$5=AK180,$T$5=AL180,$T$5=AM180,$T$5=AN180,$T$5=AO180,$T$5=AP180,$T$5=AQ180,$T$5=AR180,$T$5=AS180,$T$5=AT180,$T$5=AU180,$T$5=AV180,$T$5=AW180,$T$5=AX180,$T$5=AY180,$T$5=AZ180,$T$5=BA180,$T$5=BB180,$T$5=BC180,$T$5=BD180),"P","¡")</f>
        <v>¡</v>
      </c>
      <c r="O180" s="10">
        <f t="shared" si="92"/>
        <v>0</v>
      </c>
      <c r="P180" s="112"/>
      <c r="Q180" s="113"/>
      <c r="R180" s="113"/>
      <c r="S180" s="114"/>
      <c r="U180" s="7">
        <v>2</v>
      </c>
      <c r="W180" s="7">
        <v>4</v>
      </c>
      <c r="AA180" s="7">
        <v>8</v>
      </c>
      <c r="AB180" s="7">
        <v>9</v>
      </c>
      <c r="AD180" s="7">
        <v>11</v>
      </c>
      <c r="AI180" s="7">
        <v>16</v>
      </c>
      <c r="AJ180" s="7">
        <v>17</v>
      </c>
      <c r="AL180" s="7">
        <v>19</v>
      </c>
      <c r="AP180" s="7">
        <v>23</v>
      </c>
      <c r="AQ180" s="7">
        <v>24</v>
      </c>
      <c r="AS180" s="7">
        <v>26</v>
      </c>
      <c r="AT180" s="7">
        <v>27</v>
      </c>
      <c r="AU180" s="7">
        <v>28</v>
      </c>
      <c r="AY180" s="7">
        <v>32</v>
      </c>
      <c r="AZ180" s="7">
        <v>33</v>
      </c>
      <c r="BA180" s="7">
        <v>34</v>
      </c>
      <c r="BB180" s="7">
        <v>35</v>
      </c>
      <c r="BC180" s="7">
        <v>36</v>
      </c>
    </row>
    <row r="181" spans="1:55" ht="25.15" customHeight="1">
      <c r="A181" s="83">
        <v>4.7</v>
      </c>
      <c r="B181" s="109" t="s">
        <v>216</v>
      </c>
      <c r="C181" s="110"/>
      <c r="D181" s="110"/>
      <c r="E181" s="110"/>
      <c r="F181" s="110"/>
      <c r="G181" s="110"/>
      <c r="H181" s="110"/>
      <c r="I181" s="110"/>
      <c r="J181" s="110"/>
      <c r="K181" s="110"/>
      <c r="L181" s="110"/>
      <c r="M181" s="110"/>
      <c r="N181" s="110"/>
      <c r="O181" s="110"/>
      <c r="P181" s="110"/>
      <c r="Q181" s="110"/>
      <c r="R181" s="110"/>
      <c r="S181" s="111"/>
    </row>
    <row r="182" spans="1:55" ht="25.15" customHeight="1">
      <c r="A182" s="83"/>
      <c r="B182" s="115" t="s">
        <v>25</v>
      </c>
      <c r="C182" s="109" t="s">
        <v>26</v>
      </c>
      <c r="D182" s="110"/>
      <c r="E182" s="110"/>
      <c r="F182" s="110"/>
      <c r="G182" s="110"/>
      <c r="H182" s="111"/>
      <c r="I182" s="76" t="s">
        <v>27</v>
      </c>
      <c r="J182" s="76" t="s">
        <v>28</v>
      </c>
      <c r="K182" s="76" t="s">
        <v>29</v>
      </c>
      <c r="L182" s="76" t="s">
        <v>26</v>
      </c>
      <c r="M182" s="83" t="s">
        <v>30</v>
      </c>
      <c r="N182" s="83" t="s">
        <v>31</v>
      </c>
      <c r="O182" s="74" t="s">
        <v>32</v>
      </c>
      <c r="P182" s="109"/>
      <c r="Q182" s="110"/>
      <c r="R182" s="110"/>
      <c r="S182" s="111"/>
    </row>
    <row r="183" spans="1:55" ht="39.950000000000003" customHeight="1">
      <c r="A183" s="83" t="s">
        <v>33</v>
      </c>
      <c r="B183" s="116"/>
      <c r="C183" s="112" t="s">
        <v>217</v>
      </c>
      <c r="D183" s="113"/>
      <c r="E183" s="113"/>
      <c r="F183" s="113"/>
      <c r="G183" s="113"/>
      <c r="H183" s="114"/>
      <c r="I183" s="79" t="e">
        <f>+$I$180</f>
        <v>#REF!</v>
      </c>
      <c r="J183" s="79" t="s">
        <v>218</v>
      </c>
      <c r="K183" s="79" t="str">
        <f>+A183</f>
        <v>a</v>
      </c>
      <c r="L183" s="79" t="str">
        <f>+C183</f>
        <v>Inexistencia.</v>
      </c>
      <c r="M183" s="9" t="str">
        <f t="shared" ref="M183:M188" si="96">+IF(N183="O","DG",IF(N183="P","","N/A"))</f>
        <v/>
      </c>
      <c r="N183" s="12" t="str">
        <f t="shared" ref="N183:N188" si="97">+IF(OR($T$5=T183,$T$5=U183,$T$5=V183,$T$5=W183,$T$5=X183,$T$5=Y183,$T$5=Z183,$T$5=AA183,$T$5=AB183,$T$5=AC183,$T$5=AD183,$T$5=AE183,$T$5=AF183,$T$5=AG183,$T$5=AH183,$T$5=AI183,$T$5=AJ183,$T$5=AK183,$T$5=AL183,$T$5=AM183,$T$5=AN183,$T$5=AO183,$T$5=AP183,$T$5=AQ183,$T$5=AR183,$T$5=AS183,$T$5=AT183,$T$5=AU183,$T$5=AV183,$T$5=AW183,$T$5=AX183,$T$5=AY183,$T$5=AZ183,$T$5=BA183,$T$5=BB183,$T$5=BC183,$T$5=BD183),"P","¡")</f>
        <v>P</v>
      </c>
      <c r="O183" s="10">
        <f t="shared" ref="O183:O188" si="98">P183</f>
        <v>0</v>
      </c>
      <c r="P183" s="112"/>
      <c r="Q183" s="113"/>
      <c r="R183" s="113"/>
      <c r="S183" s="114"/>
      <c r="T183" s="7">
        <v>1</v>
      </c>
      <c r="U183" s="7">
        <v>2</v>
      </c>
      <c r="V183" s="7">
        <v>3</v>
      </c>
      <c r="W183" s="7">
        <v>4</v>
      </c>
      <c r="X183" s="7">
        <v>5</v>
      </c>
      <c r="AA183" s="7">
        <v>8</v>
      </c>
      <c r="AB183" s="7">
        <v>9</v>
      </c>
      <c r="AD183" s="7">
        <v>11</v>
      </c>
      <c r="AE183" s="7">
        <v>12</v>
      </c>
      <c r="AI183" s="7">
        <v>16</v>
      </c>
      <c r="AJ183" s="7">
        <v>17</v>
      </c>
      <c r="AL183" s="7">
        <v>19</v>
      </c>
      <c r="AM183" s="7">
        <v>20</v>
      </c>
      <c r="AO183" s="7">
        <v>22</v>
      </c>
      <c r="AP183" s="7">
        <v>23</v>
      </c>
      <c r="AQ183" s="7">
        <v>24</v>
      </c>
      <c r="AR183" s="7">
        <v>25</v>
      </c>
      <c r="AS183" s="7">
        <v>26</v>
      </c>
      <c r="AT183" s="7">
        <v>27</v>
      </c>
      <c r="AU183" s="7">
        <v>28</v>
      </c>
      <c r="AY183" s="7">
        <v>32</v>
      </c>
      <c r="AZ183" s="7">
        <v>33</v>
      </c>
      <c r="BA183" s="7">
        <v>34</v>
      </c>
      <c r="BB183" s="7">
        <v>35</v>
      </c>
      <c r="BC183" s="7">
        <v>36</v>
      </c>
    </row>
    <row r="184" spans="1:55" ht="39.950000000000003" customHeight="1">
      <c r="A184" s="83" t="s">
        <v>36</v>
      </c>
      <c r="B184" s="116"/>
      <c r="C184" s="112" t="s">
        <v>219</v>
      </c>
      <c r="D184" s="113"/>
      <c r="E184" s="113"/>
      <c r="F184" s="113"/>
      <c r="G184" s="113"/>
      <c r="H184" s="114"/>
      <c r="I184" s="79" t="e">
        <f t="shared" ref="I184:I188" si="99">+$I$180</f>
        <v>#REF!</v>
      </c>
      <c r="J184" s="79" t="s">
        <v>218</v>
      </c>
      <c r="K184" s="79" t="str">
        <f t="shared" ref="K184:K188" si="100">+A184</f>
        <v>b</v>
      </c>
      <c r="L184" s="79" t="str">
        <f t="shared" ref="L184:L188" si="101">+C184</f>
        <v>Ubicación no reglamentaria del faro (en la parte más alta del equipo o vehículo, o esta obstruida parcial o totalmente</v>
      </c>
      <c r="M184" s="9" t="str">
        <f t="shared" si="96"/>
        <v/>
      </c>
      <c r="N184" s="12" t="str">
        <f t="shared" si="97"/>
        <v>P</v>
      </c>
      <c r="O184" s="10">
        <f t="shared" si="98"/>
        <v>0</v>
      </c>
      <c r="P184" s="112"/>
      <c r="Q184" s="113"/>
      <c r="R184" s="113"/>
      <c r="S184" s="114"/>
      <c r="T184" s="7">
        <v>1</v>
      </c>
      <c r="U184" s="7">
        <v>2</v>
      </c>
      <c r="V184" s="7">
        <v>3</v>
      </c>
      <c r="W184" s="7">
        <v>4</v>
      </c>
      <c r="X184" s="7">
        <v>5</v>
      </c>
      <c r="AA184" s="7">
        <v>8</v>
      </c>
      <c r="AB184" s="7">
        <v>9</v>
      </c>
      <c r="AD184" s="7">
        <v>11</v>
      </c>
      <c r="AE184" s="7">
        <v>12</v>
      </c>
      <c r="AI184" s="7">
        <v>16</v>
      </c>
      <c r="AJ184" s="7">
        <v>17</v>
      </c>
      <c r="AL184" s="7">
        <v>19</v>
      </c>
      <c r="AM184" s="7">
        <v>20</v>
      </c>
      <c r="AO184" s="7">
        <v>22</v>
      </c>
      <c r="AP184" s="7">
        <v>23</v>
      </c>
      <c r="AQ184" s="7">
        <v>24</v>
      </c>
      <c r="AR184" s="7">
        <v>25</v>
      </c>
      <c r="AS184" s="7">
        <v>26</v>
      </c>
      <c r="AT184" s="7">
        <v>27</v>
      </c>
      <c r="AU184" s="7">
        <v>28</v>
      </c>
      <c r="AY184" s="7">
        <v>32</v>
      </c>
      <c r="AZ184" s="7">
        <v>33</v>
      </c>
      <c r="BA184" s="7">
        <v>34</v>
      </c>
      <c r="BB184" s="7">
        <v>35</v>
      </c>
      <c r="BC184" s="7">
        <v>36</v>
      </c>
    </row>
    <row r="185" spans="1:55" ht="39.950000000000003" customHeight="1">
      <c r="A185" s="83" t="s">
        <v>38</v>
      </c>
      <c r="B185" s="116"/>
      <c r="C185" s="112" t="s">
        <v>220</v>
      </c>
      <c r="D185" s="113"/>
      <c r="E185" s="113"/>
      <c r="F185" s="113"/>
      <c r="G185" s="113"/>
      <c r="H185" s="114"/>
      <c r="I185" s="79" t="e">
        <f t="shared" si="99"/>
        <v>#REF!</v>
      </c>
      <c r="J185" s="79" t="s">
        <v>218</v>
      </c>
      <c r="K185" s="79" t="str">
        <f t="shared" si="100"/>
        <v>c</v>
      </c>
      <c r="L185" s="79" t="str">
        <f t="shared" si="101"/>
        <v>Faro giratorio de color no reglamentario.</v>
      </c>
      <c r="M185" s="9" t="str">
        <f t="shared" si="96"/>
        <v/>
      </c>
      <c r="N185" s="12" t="str">
        <f t="shared" si="97"/>
        <v>P</v>
      </c>
      <c r="O185" s="10">
        <f t="shared" si="98"/>
        <v>0</v>
      </c>
      <c r="P185" s="112"/>
      <c r="Q185" s="113"/>
      <c r="R185" s="113"/>
      <c r="S185" s="114"/>
      <c r="T185" s="7">
        <v>1</v>
      </c>
      <c r="U185" s="7">
        <v>2</v>
      </c>
      <c r="V185" s="7">
        <v>3</v>
      </c>
      <c r="W185" s="7">
        <v>4</v>
      </c>
      <c r="X185" s="7">
        <v>5</v>
      </c>
      <c r="AA185" s="7">
        <v>8</v>
      </c>
      <c r="AB185" s="7">
        <v>9</v>
      </c>
      <c r="AD185" s="7">
        <v>11</v>
      </c>
      <c r="AE185" s="7">
        <v>12</v>
      </c>
      <c r="AI185" s="7">
        <v>16</v>
      </c>
      <c r="AJ185" s="7">
        <v>17</v>
      </c>
      <c r="AL185" s="7">
        <v>19</v>
      </c>
      <c r="AM185" s="7">
        <v>20</v>
      </c>
      <c r="AO185" s="7">
        <v>22</v>
      </c>
      <c r="AP185" s="7">
        <v>23</v>
      </c>
      <c r="AQ185" s="7">
        <v>24</v>
      </c>
      <c r="AR185" s="7">
        <v>25</v>
      </c>
      <c r="AS185" s="7">
        <v>26</v>
      </c>
      <c r="AT185" s="7">
        <v>27</v>
      </c>
      <c r="AU185" s="7">
        <v>28</v>
      </c>
      <c r="AY185" s="7">
        <v>32</v>
      </c>
      <c r="AZ185" s="7">
        <v>33</v>
      </c>
      <c r="BA185" s="7">
        <v>34</v>
      </c>
      <c r="BB185" s="7">
        <v>35</v>
      </c>
      <c r="BC185" s="7">
        <v>36</v>
      </c>
    </row>
    <row r="186" spans="1:55" ht="39.950000000000003" customHeight="1">
      <c r="A186" s="83" t="s">
        <v>40</v>
      </c>
      <c r="B186" s="116"/>
      <c r="C186" s="112" t="s">
        <v>221</v>
      </c>
      <c r="D186" s="113"/>
      <c r="E186" s="113"/>
      <c r="F186" s="113"/>
      <c r="G186" s="113"/>
      <c r="H186" s="114"/>
      <c r="I186" s="79" t="e">
        <f t="shared" si="99"/>
        <v>#REF!</v>
      </c>
      <c r="J186" s="79" t="s">
        <v>218</v>
      </c>
      <c r="K186" s="79" t="str">
        <f t="shared" ref="K186:K187" si="102">+A186</f>
        <v>d</v>
      </c>
      <c r="L186" s="79" t="str">
        <f t="shared" ref="L186:L187" si="103">+C186</f>
        <v>Estado de dispositivo defectuoso o mal sujetos</v>
      </c>
      <c r="M186" s="9" t="str">
        <f t="shared" si="96"/>
        <v/>
      </c>
      <c r="N186" s="12" t="str">
        <f t="shared" si="97"/>
        <v>P</v>
      </c>
      <c r="O186" s="10">
        <f t="shared" ref="O186:O187" si="104">P186</f>
        <v>0</v>
      </c>
      <c r="P186" s="112"/>
      <c r="Q186" s="113"/>
      <c r="R186" s="113"/>
      <c r="S186" s="114"/>
      <c r="T186" s="7">
        <v>1</v>
      </c>
      <c r="U186" s="7">
        <v>2</v>
      </c>
      <c r="V186" s="7">
        <v>3</v>
      </c>
      <c r="W186" s="7">
        <v>4</v>
      </c>
      <c r="X186" s="7">
        <v>5</v>
      </c>
      <c r="AA186" s="7">
        <v>8</v>
      </c>
      <c r="AB186" s="7">
        <v>9</v>
      </c>
      <c r="AD186" s="7">
        <v>11</v>
      </c>
      <c r="AE186" s="7">
        <v>12</v>
      </c>
      <c r="AI186" s="7">
        <v>16</v>
      </c>
      <c r="AJ186" s="7">
        <v>17</v>
      </c>
      <c r="AL186" s="7">
        <v>19</v>
      </c>
      <c r="AM186" s="7">
        <v>20</v>
      </c>
      <c r="AO186" s="7">
        <v>22</v>
      </c>
      <c r="AP186" s="7">
        <v>23</v>
      </c>
      <c r="AQ186" s="7">
        <v>24</v>
      </c>
      <c r="AR186" s="7">
        <v>25</v>
      </c>
      <c r="AS186" s="7">
        <v>26</v>
      </c>
      <c r="AT186" s="7">
        <v>27</v>
      </c>
      <c r="AU186" s="7">
        <v>28</v>
      </c>
      <c r="AY186" s="7">
        <v>32</v>
      </c>
      <c r="AZ186" s="7">
        <v>33</v>
      </c>
      <c r="BA186" s="7">
        <v>34</v>
      </c>
      <c r="BB186" s="7">
        <v>35</v>
      </c>
      <c r="BC186" s="7">
        <v>36</v>
      </c>
    </row>
    <row r="187" spans="1:55" ht="39.950000000000003" customHeight="1">
      <c r="A187" s="83" t="s">
        <v>44</v>
      </c>
      <c r="B187" s="116"/>
      <c r="C187" s="112" t="s">
        <v>222</v>
      </c>
      <c r="D187" s="113"/>
      <c r="E187" s="113"/>
      <c r="F187" s="113"/>
      <c r="G187" s="113"/>
      <c r="H187" s="114"/>
      <c r="I187" s="79" t="e">
        <f t="shared" si="99"/>
        <v>#REF!</v>
      </c>
      <c r="J187" s="79" t="s">
        <v>218</v>
      </c>
      <c r="K187" s="79" t="str">
        <f t="shared" si="102"/>
        <v>f</v>
      </c>
      <c r="L187" s="79" t="str">
        <f t="shared" si="103"/>
        <v>Nivel de lúmenes inferior o superior al reglamentado</v>
      </c>
      <c r="M187" s="9" t="str">
        <f t="shared" si="96"/>
        <v/>
      </c>
      <c r="N187" s="12" t="str">
        <f t="shared" si="97"/>
        <v>P</v>
      </c>
      <c r="O187" s="10">
        <f t="shared" si="104"/>
        <v>0</v>
      </c>
      <c r="P187" s="112"/>
      <c r="Q187" s="113"/>
      <c r="R187" s="113"/>
      <c r="S187" s="114"/>
      <c r="T187" s="7">
        <v>1</v>
      </c>
      <c r="U187" s="7">
        <v>2</v>
      </c>
      <c r="V187" s="7">
        <v>3</v>
      </c>
      <c r="W187" s="7">
        <v>4</v>
      </c>
      <c r="X187" s="7">
        <v>5</v>
      </c>
      <c r="AA187" s="7">
        <v>8</v>
      </c>
      <c r="AB187" s="7">
        <v>9</v>
      </c>
      <c r="AD187" s="7">
        <v>11</v>
      </c>
      <c r="AE187" s="7">
        <v>12</v>
      </c>
      <c r="AI187" s="7">
        <v>16</v>
      </c>
      <c r="AJ187" s="7">
        <v>17</v>
      </c>
      <c r="AL187" s="7">
        <v>19</v>
      </c>
      <c r="AM187" s="7">
        <v>20</v>
      </c>
      <c r="AO187" s="7">
        <v>22</v>
      </c>
      <c r="AP187" s="7">
        <v>23</v>
      </c>
      <c r="AQ187" s="7">
        <v>24</v>
      </c>
      <c r="AR187" s="7">
        <v>25</v>
      </c>
      <c r="AS187" s="7">
        <v>26</v>
      </c>
      <c r="AT187" s="7">
        <v>27</v>
      </c>
      <c r="AU187" s="7">
        <v>28</v>
      </c>
      <c r="AY187" s="7">
        <v>32</v>
      </c>
      <c r="AZ187" s="7">
        <v>33</v>
      </c>
      <c r="BA187" s="7">
        <v>34</v>
      </c>
      <c r="BB187" s="7">
        <v>35</v>
      </c>
      <c r="BC187" s="7">
        <v>36</v>
      </c>
    </row>
    <row r="188" spans="1:55" ht="39.950000000000003" customHeight="1">
      <c r="A188" s="83" t="s">
        <v>44</v>
      </c>
      <c r="B188" s="116"/>
      <c r="C188" s="112" t="s">
        <v>223</v>
      </c>
      <c r="D188" s="113"/>
      <c r="E188" s="113"/>
      <c r="F188" s="113"/>
      <c r="G188" s="113"/>
      <c r="H188" s="114"/>
      <c r="I188" s="79" t="e">
        <f t="shared" si="99"/>
        <v>#REF!</v>
      </c>
      <c r="J188" s="79" t="s">
        <v>218</v>
      </c>
      <c r="K188" s="79" t="str">
        <f t="shared" si="100"/>
        <v>f</v>
      </c>
      <c r="L188" s="79" t="str">
        <f t="shared" si="101"/>
        <v>Numero de destellos superior o inferior a los reglamentados</v>
      </c>
      <c r="M188" s="9" t="str">
        <f t="shared" si="96"/>
        <v/>
      </c>
      <c r="N188" s="12" t="str">
        <f t="shared" si="97"/>
        <v>P</v>
      </c>
      <c r="O188" s="10">
        <f t="shared" si="98"/>
        <v>0</v>
      </c>
      <c r="P188" s="112"/>
      <c r="Q188" s="113"/>
      <c r="R188" s="113"/>
      <c r="S188" s="114"/>
      <c r="T188" s="7">
        <v>1</v>
      </c>
      <c r="U188" s="7">
        <v>2</v>
      </c>
      <c r="V188" s="7">
        <v>3</v>
      </c>
      <c r="W188" s="7">
        <v>4</v>
      </c>
      <c r="X188" s="7">
        <v>5</v>
      </c>
      <c r="AA188" s="7">
        <v>8</v>
      </c>
      <c r="AB188" s="7">
        <v>9</v>
      </c>
      <c r="AD188" s="7">
        <v>11</v>
      </c>
      <c r="AE188" s="7">
        <v>12</v>
      </c>
      <c r="AI188" s="7">
        <v>16</v>
      </c>
      <c r="AJ188" s="7">
        <v>17</v>
      </c>
      <c r="AL188" s="7">
        <v>19</v>
      </c>
      <c r="AM188" s="7">
        <v>20</v>
      </c>
      <c r="AO188" s="7">
        <v>22</v>
      </c>
      <c r="AP188" s="7">
        <v>23</v>
      </c>
      <c r="AQ188" s="7">
        <v>24</v>
      </c>
      <c r="AR188" s="7">
        <v>25</v>
      </c>
      <c r="AS188" s="7">
        <v>26</v>
      </c>
      <c r="AT188" s="7">
        <v>27</v>
      </c>
      <c r="AU188" s="7">
        <v>28</v>
      </c>
      <c r="AY188" s="7">
        <v>32</v>
      </c>
      <c r="AZ188" s="7">
        <v>33</v>
      </c>
      <c r="BA188" s="7">
        <v>34</v>
      </c>
      <c r="BB188" s="7">
        <v>35</v>
      </c>
      <c r="BC188" s="7">
        <v>36</v>
      </c>
    </row>
    <row r="189" spans="1:55" ht="25.15" customHeight="1">
      <c r="A189" s="83">
        <v>5</v>
      </c>
      <c r="B189" s="109" t="s">
        <v>224</v>
      </c>
      <c r="C189" s="110"/>
      <c r="D189" s="110"/>
      <c r="E189" s="110"/>
      <c r="F189" s="110"/>
      <c r="G189" s="110"/>
      <c r="H189" s="110"/>
      <c r="I189" s="110"/>
      <c r="J189" s="110"/>
      <c r="K189" s="110"/>
      <c r="L189" s="110"/>
      <c r="M189" s="110"/>
      <c r="N189" s="110"/>
      <c r="O189" s="110"/>
      <c r="P189" s="110"/>
      <c r="Q189" s="110"/>
      <c r="R189" s="110"/>
      <c r="S189" s="111"/>
    </row>
    <row r="190" spans="1:55" ht="25.15" customHeight="1">
      <c r="A190" s="83" t="s">
        <v>225</v>
      </c>
      <c r="B190" s="109" t="s">
        <v>226</v>
      </c>
      <c r="C190" s="110"/>
      <c r="D190" s="110"/>
      <c r="E190" s="110"/>
      <c r="F190" s="110"/>
      <c r="G190" s="110"/>
      <c r="H190" s="110"/>
      <c r="I190" s="110"/>
      <c r="J190" s="110"/>
      <c r="K190" s="110"/>
      <c r="L190" s="110"/>
      <c r="M190" s="110"/>
      <c r="N190" s="110"/>
      <c r="O190" s="110"/>
      <c r="P190" s="110"/>
      <c r="Q190" s="110"/>
      <c r="R190" s="110"/>
      <c r="S190" s="111"/>
    </row>
    <row r="191" spans="1:55" ht="25.15" customHeight="1">
      <c r="A191" s="83"/>
      <c r="B191" s="115" t="s">
        <v>25</v>
      </c>
      <c r="C191" s="109" t="s">
        <v>26</v>
      </c>
      <c r="D191" s="110"/>
      <c r="E191" s="110"/>
      <c r="F191" s="110"/>
      <c r="G191" s="110"/>
      <c r="H191" s="111"/>
      <c r="I191" s="76" t="s">
        <v>27</v>
      </c>
      <c r="J191" s="76" t="s">
        <v>28</v>
      </c>
      <c r="K191" s="76" t="s">
        <v>29</v>
      </c>
      <c r="L191" s="76" t="s">
        <v>26</v>
      </c>
      <c r="M191" s="83" t="s">
        <v>30</v>
      </c>
      <c r="N191" s="83" t="s">
        <v>31</v>
      </c>
      <c r="O191" s="74" t="s">
        <v>32</v>
      </c>
      <c r="P191" s="109" t="s">
        <v>32</v>
      </c>
      <c r="Q191" s="110"/>
      <c r="R191" s="110"/>
      <c r="S191" s="111"/>
    </row>
    <row r="192" spans="1:55" ht="39.950000000000003" customHeight="1">
      <c r="A192" s="83" t="s">
        <v>33</v>
      </c>
      <c r="B192" s="116"/>
      <c r="C192" s="112" t="s">
        <v>227</v>
      </c>
      <c r="D192" s="113"/>
      <c r="E192" s="113"/>
      <c r="F192" s="113"/>
      <c r="G192" s="113"/>
      <c r="H192" s="114"/>
      <c r="I192" s="79" t="s">
        <v>228</v>
      </c>
      <c r="J192" s="79" t="s">
        <v>229</v>
      </c>
      <c r="K192" s="79" t="str">
        <f>+A192</f>
        <v>a</v>
      </c>
      <c r="L192" s="79" t="str">
        <f>+C192</f>
        <v>Condiciones del vehículo inadecuadas para la inspección  por perforaciones en el escape</v>
      </c>
      <c r="M192" s="9" t="str">
        <f t="shared" ref="M192:M200" si="105">+IF(N192="O","DG",IF(N192="P","","N/A"))</f>
        <v>N/A</v>
      </c>
      <c r="N192" s="12" t="s">
        <v>230</v>
      </c>
      <c r="O192" s="10">
        <f t="shared" ref="O192:O204" si="106">P192</f>
        <v>0</v>
      </c>
      <c r="P192" s="112"/>
      <c r="Q192" s="113"/>
      <c r="R192" s="113"/>
      <c r="S192" s="114"/>
      <c r="X192" s="7">
        <v>5</v>
      </c>
      <c r="AI192" s="7">
        <v>16</v>
      </c>
      <c r="AJ192" s="7">
        <v>17</v>
      </c>
      <c r="AL192" s="7">
        <v>19</v>
      </c>
      <c r="AQ192" s="7">
        <v>24</v>
      </c>
      <c r="AY192" s="7">
        <v>32</v>
      </c>
      <c r="AZ192" s="7">
        <v>33</v>
      </c>
      <c r="BA192" s="7">
        <v>34</v>
      </c>
      <c r="BB192" s="7">
        <v>35</v>
      </c>
      <c r="BC192" s="7">
        <v>36</v>
      </c>
    </row>
    <row r="193" spans="1:55" ht="39.950000000000003" customHeight="1">
      <c r="A193" s="83" t="s">
        <v>36</v>
      </c>
      <c r="B193" s="116"/>
      <c r="C193" s="112" t="s">
        <v>231</v>
      </c>
      <c r="D193" s="113"/>
      <c r="E193" s="113"/>
      <c r="F193" s="113"/>
      <c r="G193" s="113"/>
      <c r="H193" s="114"/>
      <c r="I193" s="79" t="s">
        <v>228</v>
      </c>
      <c r="J193" s="79" t="s">
        <v>229</v>
      </c>
      <c r="K193" s="79" t="str">
        <f t="shared" ref="K193:K204" si="107">+A193</f>
        <v>b</v>
      </c>
      <c r="L193" s="79" t="str">
        <f t="shared" ref="L193:L204" si="108">+C193</f>
        <v>Condiciones del vehículo inadecuadas para la inspección por ausencia del catalizador, según aplique</v>
      </c>
      <c r="M193" s="9" t="str">
        <f t="shared" si="105"/>
        <v>N/A</v>
      </c>
      <c r="N193" s="12" t="s">
        <v>230</v>
      </c>
      <c r="O193" s="10">
        <f t="shared" si="106"/>
        <v>0</v>
      </c>
      <c r="P193" s="112"/>
      <c r="Q193" s="113"/>
      <c r="R193" s="113"/>
      <c r="S193" s="114"/>
      <c r="X193" s="7">
        <v>5</v>
      </c>
      <c r="AI193" s="7">
        <v>16</v>
      </c>
      <c r="AJ193" s="7">
        <v>17</v>
      </c>
      <c r="AL193" s="7">
        <v>19</v>
      </c>
      <c r="AQ193" s="7">
        <v>24</v>
      </c>
      <c r="AY193" s="7">
        <v>32</v>
      </c>
      <c r="AZ193" s="7">
        <v>33</v>
      </c>
      <c r="BA193" s="7">
        <v>34</v>
      </c>
      <c r="BB193" s="7">
        <v>35</v>
      </c>
      <c r="BC193" s="7">
        <v>36</v>
      </c>
    </row>
    <row r="194" spans="1:55" ht="39.950000000000003" customHeight="1">
      <c r="A194" s="83" t="s">
        <v>38</v>
      </c>
      <c r="B194" s="116"/>
      <c r="C194" s="112" t="s">
        <v>232</v>
      </c>
      <c r="D194" s="113"/>
      <c r="E194" s="113"/>
      <c r="F194" s="113"/>
      <c r="G194" s="113"/>
      <c r="H194" s="114"/>
      <c r="I194" s="79" t="s">
        <v>228</v>
      </c>
      <c r="J194" s="79" t="s">
        <v>229</v>
      </c>
      <c r="K194" s="79" t="str">
        <f t="shared" si="107"/>
        <v>c</v>
      </c>
      <c r="L194" s="79" t="str">
        <f t="shared" si="108"/>
        <v>Condiciones del vehículo inadecuadas para la inspección por ausencia de tapón de combustible</v>
      </c>
      <c r="M194" s="9" t="str">
        <f t="shared" si="105"/>
        <v>N/A</v>
      </c>
      <c r="N194" s="12" t="s">
        <v>230</v>
      </c>
      <c r="O194" s="10">
        <f t="shared" si="106"/>
        <v>0</v>
      </c>
      <c r="P194" s="112"/>
      <c r="Q194" s="113"/>
      <c r="R194" s="113"/>
      <c r="S194" s="114"/>
      <c r="X194" s="7">
        <v>5</v>
      </c>
      <c r="AI194" s="7">
        <v>16</v>
      </c>
      <c r="AJ194" s="7">
        <v>17</v>
      </c>
      <c r="AL194" s="7">
        <v>19</v>
      </c>
      <c r="AQ194" s="7">
        <v>24</v>
      </c>
      <c r="AY194" s="7">
        <v>32</v>
      </c>
      <c r="AZ194" s="7">
        <v>33</v>
      </c>
      <c r="BA194" s="7">
        <v>34</v>
      </c>
      <c r="BB194" s="7">
        <v>35</v>
      </c>
      <c r="BC194" s="7">
        <v>36</v>
      </c>
    </row>
    <row r="195" spans="1:55" ht="39.950000000000003" customHeight="1">
      <c r="A195" s="83" t="s">
        <v>40</v>
      </c>
      <c r="B195" s="116"/>
      <c r="C195" s="112" t="s">
        <v>233</v>
      </c>
      <c r="D195" s="113"/>
      <c r="E195" s="113"/>
      <c r="F195" s="113"/>
      <c r="G195" s="113"/>
      <c r="H195" s="114"/>
      <c r="I195" s="79" t="s">
        <v>228</v>
      </c>
      <c r="J195" s="79" t="s">
        <v>229</v>
      </c>
      <c r="K195" s="79" t="str">
        <f t="shared" si="107"/>
        <v>d</v>
      </c>
      <c r="L195" s="79" t="str">
        <f t="shared" si="108"/>
        <v>Condiciones del vehículo inadecuadas para la inspección por manipulación del sistema que pueda afectar el resultado de la prueba</v>
      </c>
      <c r="M195" s="9" t="str">
        <f t="shared" si="105"/>
        <v>N/A</v>
      </c>
      <c r="N195" s="12" t="s">
        <v>230</v>
      </c>
      <c r="O195" s="10">
        <f t="shared" si="106"/>
        <v>0</v>
      </c>
      <c r="P195" s="112"/>
      <c r="Q195" s="113"/>
      <c r="R195" s="113"/>
      <c r="S195" s="114"/>
      <c r="X195" s="7">
        <v>5</v>
      </c>
      <c r="AI195" s="7">
        <v>16</v>
      </c>
      <c r="AJ195" s="7">
        <v>17</v>
      </c>
      <c r="AL195" s="7">
        <v>19</v>
      </c>
      <c r="AQ195" s="7">
        <v>24</v>
      </c>
      <c r="AY195" s="7">
        <v>32</v>
      </c>
      <c r="AZ195" s="7">
        <v>33</v>
      </c>
      <c r="BA195" s="7">
        <v>34</v>
      </c>
      <c r="BB195" s="7">
        <v>35</v>
      </c>
      <c r="BC195" s="7">
        <v>36</v>
      </c>
    </row>
    <row r="196" spans="1:55" ht="39.950000000000003" customHeight="1">
      <c r="A196" s="83" t="s">
        <v>42</v>
      </c>
      <c r="B196" s="116"/>
      <c r="C196" s="112" t="s">
        <v>234</v>
      </c>
      <c r="D196" s="113"/>
      <c r="E196" s="113"/>
      <c r="F196" s="113"/>
      <c r="G196" s="113"/>
      <c r="H196" s="114"/>
      <c r="I196" s="79" t="s">
        <v>228</v>
      </c>
      <c r="J196" s="79" t="s">
        <v>229</v>
      </c>
      <c r="K196" s="79" t="str">
        <f t="shared" si="107"/>
        <v>e</v>
      </c>
      <c r="L196" s="79" t="str">
        <f t="shared" si="108"/>
        <v>El vehículo presenta emisiones con concentración de monóxido de carbono (CO) superior a lo permitido</v>
      </c>
      <c r="M196" s="9" t="str">
        <f t="shared" si="105"/>
        <v>N/A</v>
      </c>
      <c r="N196" s="12" t="s">
        <v>230</v>
      </c>
      <c r="O196" s="10">
        <f t="shared" si="106"/>
        <v>0</v>
      </c>
      <c r="P196" s="112"/>
      <c r="Q196" s="113"/>
      <c r="R196" s="113"/>
      <c r="S196" s="114"/>
      <c r="X196" s="7">
        <v>5</v>
      </c>
      <c r="AI196" s="7">
        <v>16</v>
      </c>
      <c r="AJ196" s="7">
        <v>17</v>
      </c>
      <c r="AL196" s="7">
        <v>19</v>
      </c>
      <c r="AQ196" s="7">
        <v>24</v>
      </c>
      <c r="AY196" s="7">
        <v>32</v>
      </c>
      <c r="AZ196" s="7">
        <v>33</v>
      </c>
      <c r="BA196" s="7">
        <v>34</v>
      </c>
      <c r="BB196" s="7">
        <v>35</v>
      </c>
      <c r="BC196" s="7">
        <v>36</v>
      </c>
    </row>
    <row r="197" spans="1:55" ht="39.950000000000003" customHeight="1">
      <c r="A197" s="83" t="s">
        <v>44</v>
      </c>
      <c r="B197" s="116"/>
      <c r="C197" s="112" t="s">
        <v>235</v>
      </c>
      <c r="D197" s="113"/>
      <c r="E197" s="113"/>
      <c r="F197" s="113"/>
      <c r="G197" s="113"/>
      <c r="H197" s="114"/>
      <c r="I197" s="79" t="s">
        <v>228</v>
      </c>
      <c r="J197" s="79" t="s">
        <v>229</v>
      </c>
      <c r="K197" s="79" t="str">
        <f t="shared" si="107"/>
        <v>f</v>
      </c>
      <c r="L197" s="79" t="str">
        <f t="shared" si="108"/>
        <v>El vehículo presenta emisiones con concentración de hidrocarburos (HC) superior a lo permitido</v>
      </c>
      <c r="M197" s="9" t="str">
        <f t="shared" si="105"/>
        <v>N/A</v>
      </c>
      <c r="N197" s="12" t="s">
        <v>230</v>
      </c>
      <c r="O197" s="10">
        <f t="shared" si="106"/>
        <v>0</v>
      </c>
      <c r="P197" s="112"/>
      <c r="Q197" s="113"/>
      <c r="R197" s="113"/>
      <c r="S197" s="114"/>
      <c r="X197" s="7">
        <v>5</v>
      </c>
      <c r="AI197" s="7">
        <v>16</v>
      </c>
      <c r="AJ197" s="7">
        <v>17</v>
      </c>
      <c r="AL197" s="7">
        <v>19</v>
      </c>
      <c r="AQ197" s="7">
        <v>24</v>
      </c>
      <c r="AY197" s="7">
        <v>32</v>
      </c>
      <c r="AZ197" s="7">
        <v>33</v>
      </c>
      <c r="BA197" s="7">
        <v>34</v>
      </c>
      <c r="BB197" s="7">
        <v>35</v>
      </c>
      <c r="BC197" s="7">
        <v>36</v>
      </c>
    </row>
    <row r="198" spans="1:55" ht="39.950000000000003" customHeight="1">
      <c r="A198" s="83" t="s">
        <v>46</v>
      </c>
      <c r="B198" s="116"/>
      <c r="C198" s="112" t="s">
        <v>236</v>
      </c>
      <c r="D198" s="113"/>
      <c r="E198" s="113"/>
      <c r="F198" s="113"/>
      <c r="G198" s="113"/>
      <c r="H198" s="114"/>
      <c r="I198" s="79" t="s">
        <v>228</v>
      </c>
      <c r="J198" s="79" t="s">
        <v>229</v>
      </c>
      <c r="K198" s="79" t="str">
        <f t="shared" si="107"/>
        <v>g</v>
      </c>
      <c r="L198" s="79" t="str">
        <f t="shared" si="108"/>
        <v>Condiciones del vehículo inadecuadas para la inspección por dispositivos desinstalados o ausentes del sistema de emisiones</v>
      </c>
      <c r="M198" s="9" t="str">
        <f t="shared" si="105"/>
        <v>N/A</v>
      </c>
      <c r="N198" s="12" t="s">
        <v>230</v>
      </c>
      <c r="O198" s="10">
        <f t="shared" si="106"/>
        <v>0</v>
      </c>
      <c r="P198" s="112"/>
      <c r="Q198" s="113"/>
      <c r="R198" s="113"/>
      <c r="S198" s="114"/>
      <c r="X198" s="7">
        <v>5</v>
      </c>
      <c r="AI198" s="7">
        <v>16</v>
      </c>
      <c r="AJ198" s="7">
        <v>17</v>
      </c>
      <c r="AL198" s="7">
        <v>19</v>
      </c>
      <c r="AQ198" s="7">
        <v>24</v>
      </c>
      <c r="AY198" s="7">
        <v>32</v>
      </c>
      <c r="AZ198" s="7">
        <v>33</v>
      </c>
      <c r="BA198" s="7">
        <v>34</v>
      </c>
      <c r="BB198" s="7">
        <v>35</v>
      </c>
      <c r="BC198" s="7">
        <v>36</v>
      </c>
    </row>
    <row r="199" spans="1:55" ht="39.950000000000003" customHeight="1">
      <c r="A199" s="83" t="s">
        <v>48</v>
      </c>
      <c r="B199" s="116"/>
      <c r="C199" s="112" t="s">
        <v>237</v>
      </c>
      <c r="D199" s="113"/>
      <c r="E199" s="113"/>
      <c r="F199" s="113"/>
      <c r="G199" s="113"/>
      <c r="H199" s="114"/>
      <c r="I199" s="79" t="s">
        <v>228</v>
      </c>
      <c r="J199" s="79" t="s">
        <v>229</v>
      </c>
      <c r="K199" s="79" t="str">
        <f t="shared" si="107"/>
        <v>h</v>
      </c>
      <c r="L199" s="79" t="str">
        <f t="shared" si="108"/>
        <v>Condiciones del vehículo inadecuadas para la inspección por presencia ruidos anormales en el motor u otro componente del sistema de emisiones</v>
      </c>
      <c r="M199" s="9" t="str">
        <f t="shared" si="105"/>
        <v>N/A</v>
      </c>
      <c r="N199" s="12" t="s">
        <v>230</v>
      </c>
      <c r="O199" s="10">
        <f t="shared" si="106"/>
        <v>0</v>
      </c>
      <c r="P199" s="112"/>
      <c r="Q199" s="113"/>
      <c r="R199" s="113"/>
      <c r="S199" s="114"/>
      <c r="X199" s="7">
        <v>5</v>
      </c>
      <c r="AI199" s="7">
        <v>16</v>
      </c>
      <c r="AJ199" s="7">
        <v>17</v>
      </c>
      <c r="AL199" s="7">
        <v>19</v>
      </c>
      <c r="AQ199" s="7">
        <v>24</v>
      </c>
      <c r="AY199" s="7">
        <v>32</v>
      </c>
      <c r="AZ199" s="7">
        <v>33</v>
      </c>
      <c r="BA199" s="7">
        <v>34</v>
      </c>
      <c r="BB199" s="7">
        <v>35</v>
      </c>
      <c r="BC199" s="7">
        <v>36</v>
      </c>
    </row>
    <row r="200" spans="1:55" ht="39.950000000000003" customHeight="1">
      <c r="A200" s="83" t="s">
        <v>50</v>
      </c>
      <c r="B200" s="116"/>
      <c r="C200" s="112" t="s">
        <v>238</v>
      </c>
      <c r="D200" s="113"/>
      <c r="E200" s="113"/>
      <c r="F200" s="113"/>
      <c r="G200" s="113"/>
      <c r="H200" s="114"/>
      <c r="I200" s="79" t="s">
        <v>228</v>
      </c>
      <c r="J200" s="79" t="s">
        <v>229</v>
      </c>
      <c r="K200" s="79" t="str">
        <f t="shared" si="107"/>
        <v>i</v>
      </c>
      <c r="L200" s="79" t="str">
        <f t="shared" si="108"/>
        <v xml:space="preserve">Condiciones del vehículo inadecuadas para la inspección por tener el indicador de presión de aceite encendido </v>
      </c>
      <c r="M200" s="9" t="str">
        <f t="shared" si="105"/>
        <v>N/A</v>
      </c>
      <c r="N200" s="12" t="s">
        <v>230</v>
      </c>
      <c r="O200" s="10">
        <f t="shared" si="106"/>
        <v>0</v>
      </c>
      <c r="P200" s="112"/>
      <c r="Q200" s="113"/>
      <c r="R200" s="113"/>
      <c r="S200" s="114"/>
      <c r="X200" s="7">
        <v>5</v>
      </c>
      <c r="AI200" s="7">
        <v>16</v>
      </c>
      <c r="AJ200" s="7">
        <v>17</v>
      </c>
      <c r="AL200" s="7">
        <v>19</v>
      </c>
      <c r="AQ200" s="7">
        <v>24</v>
      </c>
      <c r="AY200" s="7">
        <v>32</v>
      </c>
      <c r="AZ200" s="7">
        <v>33</v>
      </c>
      <c r="BA200" s="7">
        <v>34</v>
      </c>
      <c r="BB200" s="7">
        <v>35</v>
      </c>
      <c r="BC200" s="7">
        <v>36</v>
      </c>
    </row>
    <row r="201" spans="1:55" ht="39.950000000000003" customHeight="1">
      <c r="A201" s="83" t="s">
        <v>52</v>
      </c>
      <c r="B201" s="116"/>
      <c r="C201" s="112" t="s">
        <v>239</v>
      </c>
      <c r="D201" s="113"/>
      <c r="E201" s="113"/>
      <c r="F201" s="113"/>
      <c r="G201" s="113"/>
      <c r="H201" s="114"/>
      <c r="I201" s="79" t="s">
        <v>228</v>
      </c>
      <c r="J201" s="79" t="s">
        <v>229</v>
      </c>
      <c r="K201" s="79" t="str">
        <f t="shared" si="107"/>
        <v>j</v>
      </c>
      <c r="L201" s="79" t="str">
        <f t="shared" si="108"/>
        <v>El vehículo presenta emisiones con concentración de dióxido de carbono (CO2) inferior a lo permitido</v>
      </c>
      <c r="M201" s="9" t="str">
        <f>+IF(N201="O","DL",IF(N201="P","","N/A"))</f>
        <v>N/A</v>
      </c>
      <c r="N201" s="12" t="s">
        <v>230</v>
      </c>
      <c r="O201" s="10">
        <f t="shared" si="106"/>
        <v>0</v>
      </c>
      <c r="P201" s="112"/>
      <c r="Q201" s="113"/>
      <c r="R201" s="113"/>
      <c r="S201" s="114"/>
      <c r="X201" s="7">
        <v>5</v>
      </c>
      <c r="AI201" s="7">
        <v>16</v>
      </c>
      <c r="AJ201" s="7">
        <v>17</v>
      </c>
      <c r="AL201" s="7">
        <v>19</v>
      </c>
      <c r="AQ201" s="7">
        <v>24</v>
      </c>
      <c r="AY201" s="7">
        <v>32</v>
      </c>
      <c r="AZ201" s="7">
        <v>33</v>
      </c>
      <c r="BA201" s="7">
        <v>34</v>
      </c>
      <c r="BB201" s="7">
        <v>35</v>
      </c>
      <c r="BC201" s="7">
        <v>36</v>
      </c>
    </row>
    <row r="202" spans="1:55" ht="39.950000000000003" customHeight="1">
      <c r="A202" s="83" t="s">
        <v>54</v>
      </c>
      <c r="B202" s="116"/>
      <c r="C202" s="112" t="s">
        <v>240</v>
      </c>
      <c r="D202" s="113"/>
      <c r="E202" s="113"/>
      <c r="F202" s="113"/>
      <c r="G202" s="113"/>
      <c r="H202" s="114"/>
      <c r="I202" s="79" t="s">
        <v>228</v>
      </c>
      <c r="J202" s="79" t="s">
        <v>229</v>
      </c>
      <c r="K202" s="79" t="str">
        <f t="shared" si="107"/>
        <v>k</v>
      </c>
      <c r="L202" s="79" t="str">
        <f t="shared" si="108"/>
        <v>SCECC inexistente o incompleto en el vehículo (si aplica)</v>
      </c>
      <c r="M202" s="9" t="str">
        <f>+IF(N202="O","DG",IF(N202="P","","N/A"))</f>
        <v>N/A</v>
      </c>
      <c r="N202" s="12" t="s">
        <v>230</v>
      </c>
      <c r="O202" s="10">
        <f t="shared" si="106"/>
        <v>0</v>
      </c>
      <c r="P202" s="112"/>
      <c r="Q202" s="113"/>
      <c r="R202" s="113"/>
      <c r="S202" s="114"/>
      <c r="X202" s="7">
        <v>5</v>
      </c>
      <c r="AI202" s="7">
        <v>16</v>
      </c>
      <c r="AJ202" s="7">
        <v>17</v>
      </c>
      <c r="AL202" s="7">
        <v>19</v>
      </c>
      <c r="AQ202" s="7">
        <v>24</v>
      </c>
      <c r="AY202" s="7">
        <v>32</v>
      </c>
      <c r="AZ202" s="7">
        <v>33</v>
      </c>
      <c r="BA202" s="7">
        <v>34</v>
      </c>
      <c r="BB202" s="7">
        <v>35</v>
      </c>
      <c r="BC202" s="7">
        <v>36</v>
      </c>
    </row>
    <row r="203" spans="1:55" ht="39.950000000000003" customHeight="1">
      <c r="A203" s="83" t="s">
        <v>56</v>
      </c>
      <c r="B203" s="116"/>
      <c r="C203" s="112" t="s">
        <v>241</v>
      </c>
      <c r="D203" s="113"/>
      <c r="E203" s="113"/>
      <c r="F203" s="113"/>
      <c r="G203" s="113"/>
      <c r="H203" s="114"/>
      <c r="I203" s="79" t="s">
        <v>228</v>
      </c>
      <c r="J203" s="79" t="s">
        <v>229</v>
      </c>
      <c r="K203" s="79" t="str">
        <f t="shared" si="107"/>
        <v>l</v>
      </c>
      <c r="L203" s="79" t="str">
        <f t="shared" si="108"/>
        <v>Presencia de humos en el escape en régimen de aceleración (no corta)</v>
      </c>
      <c r="M203" s="9" t="str">
        <f>+IF(N203="O","DL",IF(N203="P","","N/A"))</f>
        <v>N/A</v>
      </c>
      <c r="N203" s="12" t="s">
        <v>230</v>
      </c>
      <c r="O203" s="10">
        <f t="shared" si="106"/>
        <v>0</v>
      </c>
      <c r="P203" s="112"/>
      <c r="Q203" s="113"/>
      <c r="R203" s="113"/>
      <c r="S203" s="114"/>
      <c r="X203" s="7">
        <v>5</v>
      </c>
      <c r="AI203" s="7">
        <v>16</v>
      </c>
      <c r="AJ203" s="7">
        <v>17</v>
      </c>
      <c r="AL203" s="7">
        <v>19</v>
      </c>
      <c r="AQ203" s="7">
        <v>24</v>
      </c>
      <c r="AY203" s="7">
        <v>32</v>
      </c>
      <c r="AZ203" s="7">
        <v>33</v>
      </c>
      <c r="BA203" s="7">
        <v>34</v>
      </c>
      <c r="BB203" s="7">
        <v>35</v>
      </c>
      <c r="BC203" s="7">
        <v>36</v>
      </c>
    </row>
    <row r="204" spans="1:55" ht="39.950000000000003" customHeight="1">
      <c r="A204" s="83" t="s">
        <v>58</v>
      </c>
      <c r="B204" s="117"/>
      <c r="C204" s="112" t="s">
        <v>242</v>
      </c>
      <c r="D204" s="113"/>
      <c r="E204" s="113"/>
      <c r="F204" s="113"/>
      <c r="G204" s="113"/>
      <c r="H204" s="114"/>
      <c r="I204" s="79" t="s">
        <v>228</v>
      </c>
      <c r="J204" s="79" t="s">
        <v>229</v>
      </c>
      <c r="K204" s="79" t="str">
        <f t="shared" si="107"/>
        <v>m</v>
      </c>
      <c r="L204" s="79" t="str">
        <f t="shared" si="108"/>
        <v>Condiciones del vehículo inadecuadas para la inspección por tener el nivel de aceite sobre el máximo o bajo el mínimo de la faja de operación de la varilla de medición</v>
      </c>
      <c r="M204" s="9" t="str">
        <f>+IF(N204="O","DG",IF(N204="P","","N/A"))</f>
        <v>N/A</v>
      </c>
      <c r="N204" s="12" t="s">
        <v>230</v>
      </c>
      <c r="O204" s="10">
        <f t="shared" si="106"/>
        <v>0</v>
      </c>
      <c r="P204" s="112"/>
      <c r="Q204" s="113"/>
      <c r="R204" s="113"/>
      <c r="S204" s="114"/>
      <c r="X204" s="7">
        <v>5</v>
      </c>
      <c r="AI204" s="7">
        <v>16</v>
      </c>
      <c r="AJ204" s="7">
        <v>17</v>
      </c>
      <c r="AL204" s="7">
        <v>19</v>
      </c>
      <c r="AQ204" s="7">
        <v>24</v>
      </c>
      <c r="AY204" s="7">
        <v>32</v>
      </c>
      <c r="AZ204" s="7">
        <v>33</v>
      </c>
      <c r="BA204" s="7">
        <v>34</v>
      </c>
      <c r="BB204" s="7">
        <v>35</v>
      </c>
      <c r="BC204" s="7">
        <v>36</v>
      </c>
    </row>
    <row r="205" spans="1:55" ht="27.6" customHeight="1">
      <c r="A205" s="103" t="e" vm="1">
        <v>#VALUE!</v>
      </c>
      <c r="B205" s="104"/>
      <c r="C205" s="118" t="s">
        <v>0</v>
      </c>
      <c r="D205" s="119"/>
      <c r="E205" s="119"/>
      <c r="F205" s="119"/>
      <c r="G205" s="119"/>
      <c r="H205" s="119"/>
      <c r="I205" s="119"/>
      <c r="J205" s="119"/>
      <c r="K205" s="119"/>
      <c r="L205" s="119"/>
      <c r="M205" s="119"/>
      <c r="N205" s="119"/>
      <c r="O205" s="119"/>
      <c r="P205" s="119"/>
      <c r="Q205" s="119"/>
      <c r="R205" s="120"/>
      <c r="S205" s="81" t="s">
        <v>1</v>
      </c>
    </row>
    <row r="206" spans="1:55" ht="27.6" customHeight="1">
      <c r="A206" s="105"/>
      <c r="B206" s="106"/>
      <c r="C206" s="137" t="s">
        <v>2</v>
      </c>
      <c r="D206" s="138"/>
      <c r="E206" s="138"/>
      <c r="F206" s="138"/>
      <c r="G206" s="138"/>
      <c r="H206" s="138"/>
      <c r="I206" s="138"/>
      <c r="J206" s="138"/>
      <c r="K206" s="138"/>
      <c r="L206" s="138"/>
      <c r="M206" s="138"/>
      <c r="N206" s="138"/>
      <c r="O206" s="138"/>
      <c r="P206" s="138"/>
      <c r="Q206" s="138"/>
      <c r="R206" s="144"/>
      <c r="S206" s="81" t="s">
        <v>3</v>
      </c>
    </row>
    <row r="207" spans="1:55" ht="27.6" customHeight="1">
      <c r="A207" s="107"/>
      <c r="B207" s="108"/>
      <c r="C207" s="129"/>
      <c r="D207" s="135"/>
      <c r="E207" s="135"/>
      <c r="F207" s="135"/>
      <c r="G207" s="135"/>
      <c r="H207" s="135"/>
      <c r="I207" s="135"/>
      <c r="J207" s="135"/>
      <c r="K207" s="135"/>
      <c r="L207" s="135"/>
      <c r="M207" s="135"/>
      <c r="N207" s="135"/>
      <c r="O207" s="135"/>
      <c r="P207" s="135"/>
      <c r="Q207" s="135"/>
      <c r="R207" s="122"/>
      <c r="S207" s="6" t="s">
        <v>243</v>
      </c>
    </row>
    <row r="208" spans="1:55" ht="25.15" customHeight="1">
      <c r="A208" s="83" t="s">
        <v>244</v>
      </c>
      <c r="B208" s="109" t="s">
        <v>245</v>
      </c>
      <c r="C208" s="110"/>
      <c r="D208" s="110"/>
      <c r="E208" s="110"/>
      <c r="F208" s="110"/>
      <c r="G208" s="110"/>
      <c r="H208" s="110"/>
      <c r="I208" s="110"/>
      <c r="J208" s="110"/>
      <c r="K208" s="110"/>
      <c r="L208" s="110"/>
      <c r="M208" s="110"/>
      <c r="N208" s="110"/>
      <c r="O208" s="110"/>
      <c r="P208" s="110"/>
      <c r="Q208" s="110"/>
      <c r="R208" s="110"/>
      <c r="S208" s="111"/>
    </row>
    <row r="209" spans="1:55" ht="25.15" customHeight="1">
      <c r="A209" s="83"/>
      <c r="B209" s="115" t="s">
        <v>25</v>
      </c>
      <c r="C209" s="109" t="s">
        <v>26</v>
      </c>
      <c r="D209" s="110"/>
      <c r="E209" s="110"/>
      <c r="F209" s="110"/>
      <c r="G209" s="110"/>
      <c r="H209" s="111"/>
      <c r="I209" s="76" t="s">
        <v>27</v>
      </c>
      <c r="J209" s="76" t="s">
        <v>28</v>
      </c>
      <c r="K209" s="76" t="s">
        <v>29</v>
      </c>
      <c r="L209" s="76" t="s">
        <v>26</v>
      </c>
      <c r="M209" s="83" t="s">
        <v>30</v>
      </c>
      <c r="N209" s="83" t="s">
        <v>31</v>
      </c>
      <c r="O209" s="74" t="s">
        <v>32</v>
      </c>
      <c r="P209" s="109" t="s">
        <v>32</v>
      </c>
      <c r="Q209" s="110"/>
      <c r="R209" s="110"/>
      <c r="S209" s="111"/>
    </row>
    <row r="210" spans="1:55" ht="39.950000000000003" customHeight="1">
      <c r="A210" s="83" t="s">
        <v>33</v>
      </c>
      <c r="B210" s="116"/>
      <c r="C210" s="112" t="s">
        <v>246</v>
      </c>
      <c r="D210" s="113"/>
      <c r="E210" s="113"/>
      <c r="F210" s="113"/>
      <c r="G210" s="113"/>
      <c r="H210" s="114"/>
      <c r="I210" s="79" t="str">
        <f>+$I$204</f>
        <v>5 EMISION DE CONTAMINANTES</v>
      </c>
      <c r="J210" s="79" t="s">
        <v>247</v>
      </c>
      <c r="K210" s="79" t="str">
        <f>+A210</f>
        <v>a</v>
      </c>
      <c r="L210" s="79" t="str">
        <f>+C210</f>
        <v xml:space="preserve">Condiciones del vehículo inadecuadas para la inspección por perforaciones en el escape </v>
      </c>
      <c r="M210" s="9" t="str">
        <f t="shared" ref="M210:M217" si="109">+IF(N210="O","DG",IF(N210="P","","N/A"))</f>
        <v>N/A</v>
      </c>
      <c r="N210" s="12" t="s">
        <v>230</v>
      </c>
      <c r="O210" s="10">
        <f t="shared" ref="O210:O219" si="110">P210</f>
        <v>0</v>
      </c>
      <c r="P210" s="112"/>
      <c r="Q210" s="113"/>
      <c r="R210" s="113"/>
      <c r="S210" s="114"/>
      <c r="U210" s="7">
        <v>2</v>
      </c>
      <c r="W210" s="7">
        <v>4</v>
      </c>
      <c r="X210" s="7">
        <v>5</v>
      </c>
      <c r="AA210" s="7">
        <v>8</v>
      </c>
      <c r="AB210" s="7">
        <v>9</v>
      </c>
      <c r="AI210" s="7">
        <v>16</v>
      </c>
      <c r="AJ210" s="7">
        <v>17</v>
      </c>
      <c r="AL210" s="7">
        <v>19</v>
      </c>
      <c r="AO210" s="7">
        <v>22</v>
      </c>
      <c r="AP210" s="7">
        <v>23</v>
      </c>
      <c r="AQ210" s="7">
        <v>24</v>
      </c>
      <c r="AS210" s="7">
        <v>26</v>
      </c>
      <c r="AT210" s="7">
        <v>27</v>
      </c>
      <c r="AY210" s="7">
        <v>32</v>
      </c>
      <c r="AZ210" s="7">
        <v>33</v>
      </c>
      <c r="BA210" s="7">
        <v>34</v>
      </c>
      <c r="BB210" s="7">
        <v>35</v>
      </c>
      <c r="BC210" s="7">
        <v>36</v>
      </c>
    </row>
    <row r="211" spans="1:55" ht="39.950000000000003" customHeight="1">
      <c r="A211" s="83" t="s">
        <v>36</v>
      </c>
      <c r="B211" s="116"/>
      <c r="C211" s="112" t="s">
        <v>242</v>
      </c>
      <c r="D211" s="113"/>
      <c r="E211" s="113"/>
      <c r="F211" s="113"/>
      <c r="G211" s="113"/>
      <c r="H211" s="114"/>
      <c r="I211" s="79" t="str">
        <f t="shared" ref="I211:I219" si="111">+$I$204</f>
        <v>5 EMISION DE CONTAMINANTES</v>
      </c>
      <c r="J211" s="79" t="s">
        <v>247</v>
      </c>
      <c r="K211" s="79" t="str">
        <f t="shared" ref="K211:K219" si="112">+A211</f>
        <v>b</v>
      </c>
      <c r="L211" s="79" t="str">
        <f t="shared" ref="L211:L219" si="113">+C211</f>
        <v>Condiciones del vehículo inadecuadas para la inspección por tener el nivel de aceite sobre el máximo o bajo el mínimo de la faja de operación de la varilla de medición</v>
      </c>
      <c r="M211" s="9" t="str">
        <f t="shared" si="109"/>
        <v>N/A</v>
      </c>
      <c r="N211" s="12" t="s">
        <v>230</v>
      </c>
      <c r="O211" s="10">
        <f t="shared" si="110"/>
        <v>0</v>
      </c>
      <c r="P211" s="112"/>
      <c r="Q211" s="113"/>
      <c r="R211" s="113"/>
      <c r="S211" s="114"/>
      <c r="U211" s="7">
        <v>2</v>
      </c>
      <c r="W211" s="7">
        <v>4</v>
      </c>
      <c r="X211" s="7">
        <v>5</v>
      </c>
      <c r="AA211" s="7">
        <v>8</v>
      </c>
      <c r="AB211" s="7">
        <v>9</v>
      </c>
      <c r="AI211" s="7">
        <v>16</v>
      </c>
      <c r="AJ211" s="7">
        <v>17</v>
      </c>
      <c r="AL211" s="7">
        <v>19</v>
      </c>
      <c r="AO211" s="7">
        <v>22</v>
      </c>
      <c r="AP211" s="7">
        <v>23</v>
      </c>
      <c r="AQ211" s="7">
        <v>24</v>
      </c>
      <c r="AS211" s="7">
        <v>26</v>
      </c>
      <c r="AT211" s="7">
        <v>27</v>
      </c>
      <c r="AY211" s="7">
        <v>32</v>
      </c>
      <c r="AZ211" s="7">
        <v>33</v>
      </c>
      <c r="BA211" s="7">
        <v>34</v>
      </c>
      <c r="BB211" s="7">
        <v>35</v>
      </c>
      <c r="BC211" s="7">
        <v>36</v>
      </c>
    </row>
    <row r="212" spans="1:55" ht="39.950000000000003" customHeight="1">
      <c r="A212" s="83" t="s">
        <v>38</v>
      </c>
      <c r="B212" s="116"/>
      <c r="C212" s="112" t="s">
        <v>248</v>
      </c>
      <c r="D212" s="113"/>
      <c r="E212" s="113"/>
      <c r="F212" s="113"/>
      <c r="G212" s="113"/>
      <c r="H212" s="114"/>
      <c r="I212" s="79" t="str">
        <f t="shared" si="111"/>
        <v>5 EMISION DE CONTAMINANTES</v>
      </c>
      <c r="J212" s="79" t="s">
        <v>247</v>
      </c>
      <c r="K212" s="79" t="str">
        <f t="shared" si="112"/>
        <v>c</v>
      </c>
      <c r="L212" s="79" t="str">
        <f t="shared" si="113"/>
        <v>Condiciones del vehículo inadecuadas para la inspección por fugas de aceite</v>
      </c>
      <c r="M212" s="9" t="str">
        <f t="shared" si="109"/>
        <v>N/A</v>
      </c>
      <c r="N212" s="12" t="s">
        <v>230</v>
      </c>
      <c r="O212" s="10">
        <f t="shared" si="110"/>
        <v>0</v>
      </c>
      <c r="P212" s="112"/>
      <c r="Q212" s="113"/>
      <c r="R212" s="113"/>
      <c r="S212" s="114"/>
      <c r="U212" s="7">
        <v>2</v>
      </c>
      <c r="W212" s="7">
        <v>4</v>
      </c>
      <c r="X212" s="7">
        <v>5</v>
      </c>
      <c r="AA212" s="7">
        <v>8</v>
      </c>
      <c r="AB212" s="7">
        <v>9</v>
      </c>
      <c r="AI212" s="7">
        <v>16</v>
      </c>
      <c r="AJ212" s="7">
        <v>17</v>
      </c>
      <c r="AL212" s="7">
        <v>19</v>
      </c>
      <c r="AO212" s="7">
        <v>22</v>
      </c>
      <c r="AP212" s="7">
        <v>23</v>
      </c>
      <c r="AQ212" s="7">
        <v>24</v>
      </c>
      <c r="AS212" s="7">
        <v>26</v>
      </c>
      <c r="AT212" s="7">
        <v>27</v>
      </c>
      <c r="AY212" s="7">
        <v>32</v>
      </c>
      <c r="AZ212" s="7">
        <v>33</v>
      </c>
      <c r="BA212" s="7">
        <v>34</v>
      </c>
      <c r="BB212" s="7">
        <v>35</v>
      </c>
      <c r="BC212" s="7">
        <v>36</v>
      </c>
    </row>
    <row r="213" spans="1:55" ht="39.950000000000003" customHeight="1">
      <c r="A213" s="83" t="s">
        <v>40</v>
      </c>
      <c r="B213" s="116"/>
      <c r="C213" s="112" t="s">
        <v>249</v>
      </c>
      <c r="D213" s="113"/>
      <c r="E213" s="113"/>
      <c r="F213" s="113"/>
      <c r="G213" s="113"/>
      <c r="H213" s="114"/>
      <c r="I213" s="79" t="str">
        <f t="shared" si="111"/>
        <v>5 EMISION DE CONTAMINANTES</v>
      </c>
      <c r="J213" s="79" t="s">
        <v>247</v>
      </c>
      <c r="K213" s="79" t="str">
        <f t="shared" si="112"/>
        <v>d</v>
      </c>
      <c r="L213" s="79" t="str">
        <f t="shared" si="113"/>
        <v>Condiciones del vehículo inadecuadas para la inspección por falta conexión del respiradero del cárter</v>
      </c>
      <c r="M213" s="9" t="str">
        <f t="shared" si="109"/>
        <v>N/A</v>
      </c>
      <c r="N213" s="12" t="s">
        <v>230</v>
      </c>
      <c r="O213" s="10">
        <f t="shared" si="110"/>
        <v>0</v>
      </c>
      <c r="P213" s="112"/>
      <c r="Q213" s="113"/>
      <c r="R213" s="113"/>
      <c r="S213" s="114"/>
      <c r="U213" s="7">
        <v>2</v>
      </c>
      <c r="W213" s="7">
        <v>4</v>
      </c>
      <c r="X213" s="7">
        <v>5</v>
      </c>
      <c r="AA213" s="7">
        <v>8</v>
      </c>
      <c r="AB213" s="7">
        <v>9</v>
      </c>
      <c r="AI213" s="7">
        <v>16</v>
      </c>
      <c r="AJ213" s="7">
        <v>17</v>
      </c>
      <c r="AL213" s="7">
        <v>19</v>
      </c>
      <c r="AO213" s="7">
        <v>22</v>
      </c>
      <c r="AP213" s="7">
        <v>23</v>
      </c>
      <c r="AQ213" s="7">
        <v>24</v>
      </c>
      <c r="AS213" s="7">
        <v>26</v>
      </c>
      <c r="AT213" s="7">
        <v>27</v>
      </c>
      <c r="AY213" s="7">
        <v>32</v>
      </c>
      <c r="AZ213" s="7">
        <v>33</v>
      </c>
      <c r="BA213" s="7">
        <v>34</v>
      </c>
      <c r="BB213" s="7">
        <v>35</v>
      </c>
      <c r="BC213" s="7">
        <v>36</v>
      </c>
    </row>
    <row r="214" spans="1:55" ht="39.950000000000003" customHeight="1">
      <c r="A214" s="83" t="s">
        <v>42</v>
      </c>
      <c r="B214" s="116"/>
      <c r="C214" s="112" t="s">
        <v>250</v>
      </c>
      <c r="D214" s="113"/>
      <c r="E214" s="113"/>
      <c r="F214" s="113"/>
      <c r="G214" s="113"/>
      <c r="H214" s="114"/>
      <c r="I214" s="79" t="str">
        <f t="shared" si="111"/>
        <v>5 EMISION DE CONTAMINANTES</v>
      </c>
      <c r="J214" s="79" t="s">
        <v>247</v>
      </c>
      <c r="K214" s="79" t="str">
        <f t="shared" si="112"/>
        <v>e</v>
      </c>
      <c r="L214" s="79" t="str">
        <f t="shared" si="113"/>
        <v>Condiciones del vehículo inadecuadas para la inspección por existencia de topes de acelerador</v>
      </c>
      <c r="M214" s="9" t="str">
        <f t="shared" si="109"/>
        <v>N/A</v>
      </c>
      <c r="N214" s="12" t="s">
        <v>230</v>
      </c>
      <c r="O214" s="10">
        <f t="shared" si="110"/>
        <v>0</v>
      </c>
      <c r="P214" s="112"/>
      <c r="Q214" s="113"/>
      <c r="R214" s="113"/>
      <c r="S214" s="114"/>
      <c r="U214" s="7">
        <v>2</v>
      </c>
      <c r="W214" s="7">
        <v>4</v>
      </c>
      <c r="X214" s="7">
        <v>5</v>
      </c>
      <c r="AA214" s="7">
        <v>8</v>
      </c>
      <c r="AB214" s="7">
        <v>9</v>
      </c>
      <c r="AI214" s="7">
        <v>16</v>
      </c>
      <c r="AJ214" s="7">
        <v>17</v>
      </c>
      <c r="AL214" s="7">
        <v>19</v>
      </c>
      <c r="AO214" s="7">
        <v>22</v>
      </c>
      <c r="AP214" s="7">
        <v>23</v>
      </c>
      <c r="AQ214" s="7">
        <v>24</v>
      </c>
      <c r="AS214" s="7">
        <v>26</v>
      </c>
      <c r="AT214" s="7">
        <v>27</v>
      </c>
      <c r="AY214" s="7">
        <v>32</v>
      </c>
      <c r="AZ214" s="7">
        <v>33</v>
      </c>
      <c r="BA214" s="7">
        <v>34</v>
      </c>
      <c r="BB214" s="7">
        <v>35</v>
      </c>
      <c r="BC214" s="7">
        <v>36</v>
      </c>
    </row>
    <row r="215" spans="1:55" ht="39.950000000000003" customHeight="1">
      <c r="A215" s="83" t="s">
        <v>44</v>
      </c>
      <c r="B215" s="116"/>
      <c r="C215" s="112" t="s">
        <v>237</v>
      </c>
      <c r="D215" s="113"/>
      <c r="E215" s="113"/>
      <c r="F215" s="113"/>
      <c r="G215" s="113"/>
      <c r="H215" s="114"/>
      <c r="I215" s="79" t="str">
        <f t="shared" si="111"/>
        <v>5 EMISION DE CONTAMINANTES</v>
      </c>
      <c r="J215" s="79" t="s">
        <v>247</v>
      </c>
      <c r="K215" s="79" t="str">
        <f t="shared" si="112"/>
        <v>f</v>
      </c>
      <c r="L215" s="79" t="str">
        <f t="shared" si="113"/>
        <v>Condiciones del vehículo inadecuadas para la inspección por presencia ruidos anormales en el motor u otro componente del sistema de emisiones</v>
      </c>
      <c r="M215" s="9" t="str">
        <f t="shared" si="109"/>
        <v>N/A</v>
      </c>
      <c r="N215" s="12" t="s">
        <v>230</v>
      </c>
      <c r="O215" s="10">
        <f t="shared" si="110"/>
        <v>0</v>
      </c>
      <c r="P215" s="112"/>
      <c r="Q215" s="113"/>
      <c r="R215" s="113"/>
      <c r="S215" s="114"/>
      <c r="U215" s="7">
        <v>2</v>
      </c>
      <c r="W215" s="7">
        <v>4</v>
      </c>
      <c r="X215" s="7">
        <v>5</v>
      </c>
      <c r="AA215" s="7">
        <v>8</v>
      </c>
      <c r="AB215" s="7">
        <v>9</v>
      </c>
      <c r="AI215" s="7">
        <v>16</v>
      </c>
      <c r="AJ215" s="7">
        <v>17</v>
      </c>
      <c r="AL215" s="7">
        <v>19</v>
      </c>
      <c r="AO215" s="7">
        <v>22</v>
      </c>
      <c r="AP215" s="7">
        <v>23</v>
      </c>
      <c r="AQ215" s="7">
        <v>24</v>
      </c>
      <c r="AS215" s="7">
        <v>26</v>
      </c>
      <c r="AT215" s="7">
        <v>27</v>
      </c>
      <c r="AY215" s="7">
        <v>32</v>
      </c>
      <c r="AZ215" s="7">
        <v>33</v>
      </c>
      <c r="BA215" s="7">
        <v>34</v>
      </c>
      <c r="BB215" s="7">
        <v>35</v>
      </c>
      <c r="BC215" s="7">
        <v>36</v>
      </c>
    </row>
    <row r="216" spans="1:55" ht="39.950000000000003" customHeight="1">
      <c r="A216" s="83" t="s">
        <v>46</v>
      </c>
      <c r="B216" s="116"/>
      <c r="C216" s="112" t="s">
        <v>251</v>
      </c>
      <c r="D216" s="113"/>
      <c r="E216" s="113"/>
      <c r="F216" s="113"/>
      <c r="G216" s="113"/>
      <c r="H216" s="114"/>
      <c r="I216" s="79" t="str">
        <f t="shared" si="111"/>
        <v>5 EMISION DE CONTAMINANTES</v>
      </c>
      <c r="J216" s="79" t="s">
        <v>247</v>
      </c>
      <c r="K216" s="79" t="str">
        <f t="shared" si="112"/>
        <v>g</v>
      </c>
      <c r="L216" s="79" t="str">
        <f t="shared" si="113"/>
        <v>Condiciones del vehículo inadecuadas para la inspección por rango de temperatura del motor por encima o por debajo de temperatura normal de funcionamiento</v>
      </c>
      <c r="M216" s="9" t="str">
        <f t="shared" si="109"/>
        <v>N/A</v>
      </c>
      <c r="N216" s="12" t="s">
        <v>230</v>
      </c>
      <c r="O216" s="10">
        <f t="shared" si="110"/>
        <v>0</v>
      </c>
      <c r="P216" s="112"/>
      <c r="Q216" s="113"/>
      <c r="R216" s="113"/>
      <c r="S216" s="114"/>
      <c r="U216" s="7">
        <v>2</v>
      </c>
      <c r="W216" s="7">
        <v>4</v>
      </c>
      <c r="X216" s="7">
        <v>5</v>
      </c>
      <c r="AA216" s="7">
        <v>8</v>
      </c>
      <c r="AB216" s="7">
        <v>9</v>
      </c>
      <c r="AI216" s="7">
        <v>16</v>
      </c>
      <c r="AJ216" s="7">
        <v>17</v>
      </c>
      <c r="AL216" s="7">
        <v>19</v>
      </c>
      <c r="AO216" s="7">
        <v>22</v>
      </c>
      <c r="AP216" s="7">
        <v>23</v>
      </c>
      <c r="AQ216" s="7">
        <v>24</v>
      </c>
      <c r="AS216" s="7">
        <v>26</v>
      </c>
      <c r="AT216" s="7">
        <v>27</v>
      </c>
      <c r="AY216" s="7">
        <v>32</v>
      </c>
      <c r="AZ216" s="7">
        <v>33</v>
      </c>
      <c r="BA216" s="7">
        <v>34</v>
      </c>
      <c r="BB216" s="7">
        <v>35</v>
      </c>
      <c r="BC216" s="7">
        <v>36</v>
      </c>
    </row>
    <row r="217" spans="1:55" ht="39.950000000000003" customHeight="1">
      <c r="A217" s="83" t="s">
        <v>48</v>
      </c>
      <c r="B217" s="116"/>
      <c r="C217" s="112" t="s">
        <v>236</v>
      </c>
      <c r="D217" s="113"/>
      <c r="E217" s="113"/>
      <c r="F217" s="113"/>
      <c r="G217" s="113"/>
      <c r="H217" s="114"/>
      <c r="I217" s="79" t="str">
        <f t="shared" si="111"/>
        <v>5 EMISION DE CONTAMINANTES</v>
      </c>
      <c r="J217" s="79" t="s">
        <v>247</v>
      </c>
      <c r="K217" s="79" t="str">
        <f t="shared" si="112"/>
        <v>h</v>
      </c>
      <c r="L217" s="79" t="str">
        <f t="shared" si="113"/>
        <v>Condiciones del vehículo inadecuadas para la inspección por dispositivos desinstalados o ausentes del sistema de emisiones</v>
      </c>
      <c r="M217" s="9" t="str">
        <f t="shared" si="109"/>
        <v>N/A</v>
      </c>
      <c r="N217" s="12" t="s">
        <v>230</v>
      </c>
      <c r="O217" s="10">
        <f t="shared" si="110"/>
        <v>0</v>
      </c>
      <c r="P217" s="112"/>
      <c r="Q217" s="113"/>
      <c r="R217" s="113"/>
      <c r="S217" s="114"/>
      <c r="U217" s="7">
        <v>2</v>
      </c>
      <c r="W217" s="7">
        <v>4</v>
      </c>
      <c r="X217" s="7">
        <v>5</v>
      </c>
      <c r="AA217" s="7">
        <v>8</v>
      </c>
      <c r="AB217" s="7">
        <v>9</v>
      </c>
      <c r="AI217" s="7">
        <v>16</v>
      </c>
      <c r="AJ217" s="7">
        <v>17</v>
      </c>
      <c r="AL217" s="7">
        <v>19</v>
      </c>
      <c r="AO217" s="7">
        <v>22</v>
      </c>
      <c r="AP217" s="7">
        <v>23</v>
      </c>
      <c r="AQ217" s="7">
        <v>24</v>
      </c>
      <c r="AS217" s="7">
        <v>26</v>
      </c>
      <c r="AT217" s="7">
        <v>27</v>
      </c>
      <c r="AY217" s="7">
        <v>32</v>
      </c>
      <c r="AZ217" s="7">
        <v>33</v>
      </c>
      <c r="BA217" s="7">
        <v>34</v>
      </c>
      <c r="BB217" s="7">
        <v>35</v>
      </c>
      <c r="BC217" s="7">
        <v>36</v>
      </c>
    </row>
    <row r="218" spans="1:55" ht="39.950000000000003" customHeight="1">
      <c r="A218" s="83" t="s">
        <v>50</v>
      </c>
      <c r="B218" s="116"/>
      <c r="C218" s="112" t="s">
        <v>252</v>
      </c>
      <c r="D218" s="113"/>
      <c r="E218" s="113"/>
      <c r="F218" s="113"/>
      <c r="G218" s="113"/>
      <c r="H218" s="114"/>
      <c r="I218" s="79" t="str">
        <f t="shared" si="111"/>
        <v>5 EMISION DE CONTAMINANTES</v>
      </c>
      <c r="J218" s="79" t="s">
        <v>247</v>
      </c>
      <c r="K218" s="79" t="str">
        <f t="shared" si="112"/>
        <v>i</v>
      </c>
      <c r="L218" s="79" t="str">
        <f t="shared" si="113"/>
        <v>Desinstalación de sellos de seguridad para el control de caudal y/o revoluciones en la bomba de inyección, cuando aplica.</v>
      </c>
      <c r="M218" s="9" t="str">
        <f>+IF(N218="O","DL",IF(N218="P","","N/A"))</f>
        <v>N/A</v>
      </c>
      <c r="N218" s="12" t="s">
        <v>230</v>
      </c>
      <c r="O218" s="10">
        <f t="shared" si="110"/>
        <v>0</v>
      </c>
      <c r="P218" s="112"/>
      <c r="Q218" s="113"/>
      <c r="R218" s="113"/>
      <c r="S218" s="114"/>
      <c r="U218" s="7">
        <v>2</v>
      </c>
      <c r="W218" s="7">
        <v>4</v>
      </c>
      <c r="X218" s="7">
        <v>5</v>
      </c>
      <c r="AA218" s="7">
        <v>8</v>
      </c>
      <c r="AB218" s="7">
        <v>9</v>
      </c>
      <c r="AI218" s="7">
        <v>16</v>
      </c>
      <c r="AJ218" s="7">
        <v>17</v>
      </c>
      <c r="AL218" s="7">
        <v>19</v>
      </c>
      <c r="AO218" s="7">
        <v>22</v>
      </c>
      <c r="AP218" s="7">
        <v>23</v>
      </c>
      <c r="AQ218" s="7">
        <v>24</v>
      </c>
      <c r="AS218" s="7">
        <v>26</v>
      </c>
      <c r="AT218" s="7">
        <v>27</v>
      </c>
      <c r="AY218" s="7">
        <v>32</v>
      </c>
      <c r="AZ218" s="7">
        <v>33</v>
      </c>
      <c r="BA218" s="7">
        <v>34</v>
      </c>
      <c r="BB218" s="7">
        <v>35</v>
      </c>
      <c r="BC218" s="7">
        <v>36</v>
      </c>
    </row>
    <row r="219" spans="1:55" ht="39.950000000000003" customHeight="1">
      <c r="A219" s="83" t="s">
        <v>52</v>
      </c>
      <c r="B219" s="116"/>
      <c r="C219" s="112" t="s">
        <v>253</v>
      </c>
      <c r="D219" s="113"/>
      <c r="E219" s="113"/>
      <c r="F219" s="113"/>
      <c r="G219" s="113"/>
      <c r="H219" s="114"/>
      <c r="I219" s="79" t="str">
        <f t="shared" si="111"/>
        <v>5 EMISION DE CONTAMINANTES</v>
      </c>
      <c r="J219" s="79" t="s">
        <v>247</v>
      </c>
      <c r="K219" s="79" t="str">
        <f t="shared" si="112"/>
        <v>j</v>
      </c>
      <c r="L219" s="79" t="str">
        <f t="shared" si="113"/>
        <v>El vehículo presenta emisiones con opacidad de los humos superior a lo permitido.</v>
      </c>
      <c r="M219" s="9" t="str">
        <f>+IF(N219="O","DG",IF(N219="P","","N/A"))</f>
        <v>N/A</v>
      </c>
      <c r="N219" s="12" t="s">
        <v>230</v>
      </c>
      <c r="O219" s="10">
        <f t="shared" si="110"/>
        <v>0</v>
      </c>
      <c r="P219" s="112"/>
      <c r="Q219" s="113"/>
      <c r="R219" s="113"/>
      <c r="S219" s="114"/>
      <c r="U219" s="7">
        <v>2</v>
      </c>
      <c r="W219" s="7">
        <v>4</v>
      </c>
      <c r="X219" s="7">
        <v>5</v>
      </c>
      <c r="AA219" s="7">
        <v>8</v>
      </c>
      <c r="AB219" s="7">
        <v>9</v>
      </c>
      <c r="AI219" s="7">
        <v>16</v>
      </c>
      <c r="AJ219" s="7">
        <v>17</v>
      </c>
      <c r="AL219" s="7">
        <v>19</v>
      </c>
      <c r="AO219" s="7">
        <v>22</v>
      </c>
      <c r="AP219" s="7">
        <v>23</v>
      </c>
      <c r="AQ219" s="7">
        <v>24</v>
      </c>
      <c r="AS219" s="7">
        <v>26</v>
      </c>
      <c r="AT219" s="7">
        <v>27</v>
      </c>
      <c r="AY219" s="7">
        <v>32</v>
      </c>
      <c r="AZ219" s="7">
        <v>33</v>
      </c>
      <c r="BA219" s="7">
        <v>34</v>
      </c>
      <c r="BB219" s="7">
        <v>35</v>
      </c>
      <c r="BC219" s="7">
        <v>36</v>
      </c>
    </row>
    <row r="220" spans="1:55" ht="25.15" customHeight="1">
      <c r="A220" s="83">
        <v>6</v>
      </c>
      <c r="B220" s="109" t="s">
        <v>254</v>
      </c>
      <c r="C220" s="110"/>
      <c r="D220" s="110"/>
      <c r="E220" s="110"/>
      <c r="F220" s="110"/>
      <c r="G220" s="110"/>
      <c r="H220" s="110"/>
      <c r="I220" s="110"/>
      <c r="J220" s="110"/>
      <c r="K220" s="110"/>
      <c r="L220" s="110"/>
      <c r="M220" s="110"/>
      <c r="N220" s="110"/>
      <c r="O220" s="110"/>
      <c r="P220" s="110"/>
      <c r="Q220" s="110"/>
      <c r="R220" s="110"/>
      <c r="S220" s="111"/>
    </row>
    <row r="221" spans="1:55" ht="25.15" customHeight="1">
      <c r="A221" s="83" t="s">
        <v>255</v>
      </c>
      <c r="B221" s="109" t="s">
        <v>256</v>
      </c>
      <c r="C221" s="110"/>
      <c r="D221" s="110"/>
      <c r="E221" s="110"/>
      <c r="F221" s="110"/>
      <c r="G221" s="110"/>
      <c r="H221" s="110"/>
      <c r="I221" s="110"/>
      <c r="J221" s="110"/>
      <c r="K221" s="110"/>
      <c r="L221" s="110"/>
      <c r="M221" s="110"/>
      <c r="N221" s="110"/>
      <c r="O221" s="110"/>
      <c r="P221" s="110"/>
      <c r="Q221" s="110"/>
      <c r="R221" s="110"/>
      <c r="S221" s="111"/>
    </row>
    <row r="222" spans="1:55" ht="39.950000000000003" customHeight="1">
      <c r="A222" s="83"/>
      <c r="B222" s="115" t="s">
        <v>25</v>
      </c>
      <c r="C222" s="109" t="s">
        <v>26</v>
      </c>
      <c r="D222" s="110"/>
      <c r="E222" s="110"/>
      <c r="F222" s="110"/>
      <c r="G222" s="110"/>
      <c r="H222" s="111"/>
      <c r="I222" s="76" t="s">
        <v>27</v>
      </c>
      <c r="J222" s="76" t="s">
        <v>28</v>
      </c>
      <c r="K222" s="76" t="s">
        <v>29</v>
      </c>
      <c r="L222" s="76" t="s">
        <v>26</v>
      </c>
      <c r="M222" s="83" t="s">
        <v>30</v>
      </c>
      <c r="N222" s="83" t="s">
        <v>31</v>
      </c>
      <c r="O222" s="74" t="s">
        <v>32</v>
      </c>
      <c r="P222" s="109" t="s">
        <v>32</v>
      </c>
      <c r="Q222" s="110"/>
      <c r="R222" s="110"/>
      <c r="S222" s="111"/>
    </row>
    <row r="223" spans="1:55" ht="37.5" customHeight="1">
      <c r="A223" s="83" t="s">
        <v>33</v>
      </c>
      <c r="B223" s="116"/>
      <c r="C223" s="112" t="s">
        <v>257</v>
      </c>
      <c r="D223" s="113"/>
      <c r="E223" s="113"/>
      <c r="F223" s="113"/>
      <c r="G223" s="113"/>
      <c r="H223" s="114"/>
      <c r="I223" s="79" t="s">
        <v>258</v>
      </c>
      <c r="J223" s="79" t="s">
        <v>259</v>
      </c>
      <c r="K223" s="79" t="str">
        <f>+A223</f>
        <v>a</v>
      </c>
      <c r="L223" s="79" t="str">
        <f>+C223</f>
        <v>Progresión no gradual del freno (agarre)</v>
      </c>
      <c r="M223" s="9" t="str">
        <f t="shared" ref="M223:M224" si="114">+IF(N223="O","DG",IF(N223="P","","N/A"))</f>
        <v>N/A</v>
      </c>
      <c r="N223" s="12" t="str">
        <f t="shared" ref="N223:N228" si="115">+IF(OR($T$5=T223,$T$5=U223,$T$5=V223,$T$5=W223,$T$5=X223,$T$5=Y223,$T$5=Z223,$T$5=AA223,$T$5=AB223,$T$5=AC223,$T$5=AD223,$T$5=AE223,$T$5=AF223,$T$5=AG223,$T$5=AH223,$T$5=AI223,$T$5=AJ223,$T$5=AK223,$T$5=AL223,$T$5=AM223,$T$5=AN223,$T$5=AO223,$T$5=AP223,$T$5=AQ223,$T$5=AR223,$T$5=AS223,$T$5=AT223,$T$5=AU223,$T$5=AV223,$T$5=AW223,$T$5=AX223,$T$5=AY223,$T$5=AZ223,$T$5=BA223,$T$5=BB223,$T$5=BC223,$T$5=BD223),"P","¡")</f>
        <v>¡</v>
      </c>
      <c r="O223" s="10">
        <f t="shared" ref="O223:O228" si="116">P223</f>
        <v>0</v>
      </c>
      <c r="P223" s="112"/>
      <c r="Q223" s="113"/>
      <c r="R223" s="113"/>
      <c r="S223" s="114"/>
      <c r="U223" s="7">
        <v>2</v>
      </c>
      <c r="W223" s="7">
        <v>4</v>
      </c>
      <c r="X223" s="7">
        <v>5</v>
      </c>
      <c r="AA223" s="7">
        <v>8</v>
      </c>
      <c r="AB223" s="7">
        <v>9</v>
      </c>
      <c r="AD223" s="7">
        <v>11</v>
      </c>
      <c r="AE223" s="7">
        <v>12</v>
      </c>
      <c r="AI223" s="7">
        <v>16</v>
      </c>
      <c r="AJ223" s="7">
        <v>17</v>
      </c>
      <c r="AL223" s="7">
        <v>19</v>
      </c>
      <c r="AO223" s="7">
        <v>22</v>
      </c>
      <c r="AP223" s="7">
        <v>23</v>
      </c>
      <c r="AQ223" s="7">
        <v>24</v>
      </c>
      <c r="AR223" s="7">
        <v>25</v>
      </c>
      <c r="AS223" s="7">
        <v>26</v>
      </c>
      <c r="AT223" s="7">
        <v>27</v>
      </c>
      <c r="AU223" s="7">
        <v>28</v>
      </c>
      <c r="AY223" s="7">
        <v>32</v>
      </c>
      <c r="AZ223" s="7">
        <v>33</v>
      </c>
      <c r="BA223" s="7">
        <v>34</v>
      </c>
      <c r="BB223" s="7">
        <v>35</v>
      </c>
      <c r="BC223" s="7">
        <v>36</v>
      </c>
    </row>
    <row r="224" spans="1:55" ht="37.5" customHeight="1">
      <c r="A224" s="83" t="s">
        <v>36</v>
      </c>
      <c r="B224" s="116"/>
      <c r="C224" s="112" t="s">
        <v>260</v>
      </c>
      <c r="D224" s="113"/>
      <c r="E224" s="113"/>
      <c r="F224" s="113"/>
      <c r="G224" s="113"/>
      <c r="H224" s="114"/>
      <c r="I224" s="79" t="s">
        <v>258</v>
      </c>
      <c r="J224" s="79" t="s">
        <v>259</v>
      </c>
      <c r="K224" s="79" t="str">
        <f t="shared" ref="K224:K228" si="117">+A224</f>
        <v>b</v>
      </c>
      <c r="L224" s="79" t="str">
        <f t="shared" ref="L224:L228" si="118">+C224</f>
        <v xml:space="preserve">Existencia de fuerzas de frenado en ausencia de acción sobre el mando del freno </v>
      </c>
      <c r="M224" s="9" t="str">
        <f t="shared" si="114"/>
        <v>N/A</v>
      </c>
      <c r="N224" s="12" t="str">
        <f t="shared" si="115"/>
        <v>¡</v>
      </c>
      <c r="O224" s="10">
        <f t="shared" si="116"/>
        <v>0</v>
      </c>
      <c r="P224" s="112"/>
      <c r="Q224" s="113"/>
      <c r="R224" s="113"/>
      <c r="S224" s="114"/>
      <c r="U224" s="7">
        <v>2</v>
      </c>
      <c r="W224" s="7">
        <v>4</v>
      </c>
      <c r="X224" s="7">
        <v>5</v>
      </c>
      <c r="AA224" s="7">
        <v>8</v>
      </c>
      <c r="AB224" s="7">
        <v>9</v>
      </c>
      <c r="AD224" s="7">
        <v>11</v>
      </c>
      <c r="AE224" s="7">
        <v>12</v>
      </c>
      <c r="AI224" s="7">
        <v>16</v>
      </c>
      <c r="AJ224" s="7">
        <v>17</v>
      </c>
      <c r="AL224" s="7">
        <v>19</v>
      </c>
      <c r="AO224" s="7">
        <v>22</v>
      </c>
      <c r="AP224" s="7">
        <v>23</v>
      </c>
      <c r="AQ224" s="7">
        <v>24</v>
      </c>
      <c r="AR224" s="7">
        <v>25</v>
      </c>
      <c r="AS224" s="7">
        <v>26</v>
      </c>
      <c r="AT224" s="7">
        <v>27</v>
      </c>
      <c r="AU224" s="7">
        <v>28</v>
      </c>
      <c r="AY224" s="7">
        <v>32</v>
      </c>
      <c r="AZ224" s="7">
        <v>33</v>
      </c>
      <c r="BA224" s="7">
        <v>34</v>
      </c>
      <c r="BB224" s="7">
        <v>35</v>
      </c>
      <c r="BC224" s="7">
        <v>36</v>
      </c>
    </row>
    <row r="225" spans="1:56" ht="37.5" customHeight="1">
      <c r="A225" s="83" t="s">
        <v>38</v>
      </c>
      <c r="B225" s="116"/>
      <c r="C225" s="112" t="s">
        <v>261</v>
      </c>
      <c r="D225" s="113"/>
      <c r="E225" s="113"/>
      <c r="F225" s="113"/>
      <c r="G225" s="113"/>
      <c r="H225" s="114"/>
      <c r="I225" s="79" t="s">
        <v>258</v>
      </c>
      <c r="J225" s="79" t="s">
        <v>259</v>
      </c>
      <c r="K225" s="79" t="str">
        <f t="shared" si="117"/>
        <v>c</v>
      </c>
      <c r="L225" s="79" t="str">
        <f t="shared" si="118"/>
        <v>Desequilibrio de las fuerzas de frenado entre las ruedas de un mismo eje, superior al 20% e inferior al 35%</v>
      </c>
      <c r="M225" s="9" t="str">
        <f>+IF(N225="O","DL",IF(N225="P","","N/A"))</f>
        <v>N/A</v>
      </c>
      <c r="N225" s="12" t="s">
        <v>230</v>
      </c>
      <c r="O225" s="10">
        <f t="shared" si="116"/>
        <v>0</v>
      </c>
      <c r="P225" s="112"/>
      <c r="Q225" s="113"/>
      <c r="R225" s="113"/>
      <c r="S225" s="114"/>
      <c r="U225" s="7">
        <v>2</v>
      </c>
      <c r="W225" s="7">
        <v>4</v>
      </c>
      <c r="X225" s="7">
        <v>5</v>
      </c>
      <c r="AA225" s="7">
        <v>8</v>
      </c>
      <c r="AB225" s="7">
        <v>9</v>
      </c>
      <c r="AD225" s="7">
        <v>11</v>
      </c>
      <c r="AE225" s="7">
        <v>12</v>
      </c>
      <c r="AI225" s="7">
        <v>16</v>
      </c>
      <c r="AJ225" s="7">
        <v>17</v>
      </c>
      <c r="AL225" s="7">
        <v>19</v>
      </c>
      <c r="AO225" s="7">
        <v>22</v>
      </c>
      <c r="AP225" s="7">
        <v>23</v>
      </c>
      <c r="AQ225" s="7">
        <v>24</v>
      </c>
      <c r="AR225" s="7">
        <v>25</v>
      </c>
      <c r="AS225" s="7">
        <v>26</v>
      </c>
      <c r="AT225" s="7">
        <v>27</v>
      </c>
      <c r="AU225" s="7">
        <v>28</v>
      </c>
      <c r="AY225" s="7">
        <v>32</v>
      </c>
      <c r="AZ225" s="7">
        <v>33</v>
      </c>
      <c r="BA225" s="7">
        <v>34</v>
      </c>
      <c r="BB225" s="7">
        <v>35</v>
      </c>
      <c r="BC225" s="7">
        <v>36</v>
      </c>
    </row>
    <row r="226" spans="1:56" ht="37.5" customHeight="1">
      <c r="A226" s="83" t="s">
        <v>40</v>
      </c>
      <c r="B226" s="116"/>
      <c r="C226" s="112" t="s">
        <v>262</v>
      </c>
      <c r="D226" s="113"/>
      <c r="E226" s="113"/>
      <c r="F226" s="113"/>
      <c r="G226" s="113"/>
      <c r="H226" s="114"/>
      <c r="I226" s="79" t="s">
        <v>258</v>
      </c>
      <c r="J226" s="79" t="s">
        <v>259</v>
      </c>
      <c r="K226" s="79" t="str">
        <f t="shared" si="117"/>
        <v>d</v>
      </c>
      <c r="L226" s="79" t="str">
        <f t="shared" si="118"/>
        <v>Desequilibrio de las fuerzas de frenado entre las ruedas de un mismo eje, superior al 35%</v>
      </c>
      <c r="M226" s="9" t="str">
        <f>+IF(N226="O","DG",IF(N226="P","","N/A"))</f>
        <v>N/A</v>
      </c>
      <c r="N226" s="12" t="s">
        <v>230</v>
      </c>
      <c r="O226" s="10">
        <f t="shared" si="116"/>
        <v>0</v>
      </c>
      <c r="P226" s="112"/>
      <c r="Q226" s="113"/>
      <c r="R226" s="113"/>
      <c r="S226" s="114"/>
      <c r="U226" s="7">
        <v>2</v>
      </c>
      <c r="W226" s="7">
        <v>4</v>
      </c>
      <c r="X226" s="7">
        <v>5</v>
      </c>
      <c r="AA226" s="7">
        <v>8</v>
      </c>
      <c r="AB226" s="7">
        <v>9</v>
      </c>
      <c r="AD226" s="7">
        <v>11</v>
      </c>
      <c r="AE226" s="7">
        <v>12</v>
      </c>
      <c r="AI226" s="7">
        <v>16</v>
      </c>
      <c r="AJ226" s="7">
        <v>17</v>
      </c>
      <c r="AL226" s="7">
        <v>19</v>
      </c>
      <c r="AO226" s="7">
        <v>22</v>
      </c>
      <c r="AP226" s="7">
        <v>23</v>
      </c>
      <c r="AQ226" s="7">
        <v>24</v>
      </c>
      <c r="AR226" s="7">
        <v>25</v>
      </c>
      <c r="AS226" s="7">
        <v>26</v>
      </c>
      <c r="AT226" s="7">
        <v>27</v>
      </c>
      <c r="AU226" s="7">
        <v>28</v>
      </c>
      <c r="AY226" s="7">
        <v>32</v>
      </c>
      <c r="AZ226" s="7">
        <v>33</v>
      </c>
      <c r="BA226" s="7">
        <v>34</v>
      </c>
      <c r="BB226" s="7">
        <v>35</v>
      </c>
      <c r="BC226" s="7">
        <v>36</v>
      </c>
    </row>
    <row r="227" spans="1:56" ht="37.5" customHeight="1">
      <c r="A227" s="83" t="s">
        <v>42</v>
      </c>
      <c r="B227" s="116"/>
      <c r="C227" s="112" t="s">
        <v>263</v>
      </c>
      <c r="D227" s="113"/>
      <c r="E227" s="113"/>
      <c r="F227" s="113"/>
      <c r="G227" s="113"/>
      <c r="H227" s="114"/>
      <c r="I227" s="79" t="s">
        <v>258</v>
      </c>
      <c r="J227" s="79" t="s">
        <v>259</v>
      </c>
      <c r="K227" s="79" t="str">
        <f t="shared" si="117"/>
        <v>e</v>
      </c>
      <c r="L227" s="79" t="str">
        <f t="shared" si="118"/>
        <v>Eficacia de frenado inferior al mínimo permitido</v>
      </c>
      <c r="M227" s="9" t="str">
        <f>+IF(N227="O","DG",IF(N227="P","","N/A"))</f>
        <v>N/A</v>
      </c>
      <c r="N227" s="12" t="s">
        <v>230</v>
      </c>
      <c r="O227" s="10">
        <f t="shared" si="116"/>
        <v>0</v>
      </c>
      <c r="P227" s="112"/>
      <c r="Q227" s="113"/>
      <c r="R227" s="113"/>
      <c r="S227" s="114"/>
      <c r="U227" s="7">
        <v>2</v>
      </c>
      <c r="W227" s="7">
        <v>4</v>
      </c>
      <c r="X227" s="7">
        <v>5</v>
      </c>
      <c r="AA227" s="7">
        <v>8</v>
      </c>
      <c r="AB227" s="7">
        <v>9</v>
      </c>
      <c r="AD227" s="7">
        <v>11</v>
      </c>
      <c r="AE227" s="7">
        <v>12</v>
      </c>
      <c r="AI227" s="7">
        <v>16</v>
      </c>
      <c r="AJ227" s="7">
        <v>17</v>
      </c>
      <c r="AL227" s="7">
        <v>19</v>
      </c>
      <c r="AO227" s="7">
        <v>22</v>
      </c>
      <c r="AP227" s="7">
        <v>23</v>
      </c>
      <c r="AQ227" s="7">
        <v>24</v>
      </c>
      <c r="AR227" s="7">
        <v>25</v>
      </c>
      <c r="AS227" s="7">
        <v>26</v>
      </c>
      <c r="AT227" s="7">
        <v>27</v>
      </c>
      <c r="AU227" s="7">
        <v>28</v>
      </c>
      <c r="AY227" s="7">
        <v>32</v>
      </c>
      <c r="AZ227" s="7">
        <v>33</v>
      </c>
      <c r="BA227" s="7">
        <v>34</v>
      </c>
      <c r="BB227" s="7">
        <v>35</v>
      </c>
      <c r="BC227" s="7">
        <v>36</v>
      </c>
    </row>
    <row r="228" spans="1:56" ht="37.5" customHeight="1">
      <c r="A228" s="83" t="s">
        <v>44</v>
      </c>
      <c r="B228" s="117"/>
      <c r="C228" s="112" t="s">
        <v>264</v>
      </c>
      <c r="D228" s="113"/>
      <c r="E228" s="113"/>
      <c r="F228" s="113"/>
      <c r="G228" s="113"/>
      <c r="H228" s="114"/>
      <c r="I228" s="79" t="s">
        <v>258</v>
      </c>
      <c r="J228" s="79" t="s">
        <v>259</v>
      </c>
      <c r="K228" s="79" t="str">
        <f t="shared" si="117"/>
        <v>f</v>
      </c>
      <c r="L228" s="79" t="str">
        <f t="shared" si="118"/>
        <v>Inexistencia del freno de servicio o de alguno de sus componentes</v>
      </c>
      <c r="M228" s="9" t="str">
        <f>+IF(N228="O","DG",IF(N228="P","","N/A"))</f>
        <v>N/A</v>
      </c>
      <c r="N228" s="12" t="str">
        <f t="shared" si="115"/>
        <v>¡</v>
      </c>
      <c r="O228" s="10">
        <f t="shared" si="116"/>
        <v>0</v>
      </c>
      <c r="P228" s="112"/>
      <c r="Q228" s="113"/>
      <c r="R228" s="113"/>
      <c r="S228" s="114"/>
      <c r="U228" s="7">
        <v>2</v>
      </c>
      <c r="W228" s="7">
        <v>4</v>
      </c>
      <c r="X228" s="7">
        <v>5</v>
      </c>
      <c r="AA228" s="7">
        <v>8</v>
      </c>
      <c r="AB228" s="7">
        <v>9</v>
      </c>
      <c r="AD228" s="7">
        <v>11</v>
      </c>
      <c r="AE228" s="7">
        <v>12</v>
      </c>
      <c r="AI228" s="7">
        <v>16</v>
      </c>
      <c r="AJ228" s="7">
        <v>17</v>
      </c>
      <c r="AL228" s="7">
        <v>19</v>
      </c>
      <c r="AO228" s="7">
        <v>22</v>
      </c>
      <c r="AP228" s="7">
        <v>23</v>
      </c>
      <c r="AQ228" s="7">
        <v>24</v>
      </c>
      <c r="AR228" s="7">
        <v>25</v>
      </c>
      <c r="AS228" s="7">
        <v>26</v>
      </c>
      <c r="AT228" s="7">
        <v>27</v>
      </c>
      <c r="AU228" s="7">
        <v>28</v>
      </c>
      <c r="AY228" s="7">
        <v>32</v>
      </c>
      <c r="AZ228" s="7">
        <v>33</v>
      </c>
      <c r="BA228" s="7">
        <v>34</v>
      </c>
      <c r="BB228" s="7">
        <v>35</v>
      </c>
      <c r="BC228" s="7">
        <v>36</v>
      </c>
    </row>
    <row r="229" spans="1:56" ht="25.15" customHeight="1">
      <c r="A229" s="83" t="s">
        <v>265</v>
      </c>
      <c r="B229" s="109" t="s">
        <v>266</v>
      </c>
      <c r="C229" s="110"/>
      <c r="D229" s="110"/>
      <c r="E229" s="110"/>
      <c r="F229" s="110"/>
      <c r="G229" s="110"/>
      <c r="H229" s="110"/>
      <c r="I229" s="110"/>
      <c r="J229" s="110"/>
      <c r="K229" s="110"/>
      <c r="L229" s="110"/>
      <c r="M229" s="110"/>
      <c r="N229" s="110"/>
      <c r="O229" s="110"/>
      <c r="P229" s="110"/>
      <c r="Q229" s="110"/>
      <c r="R229" s="110"/>
      <c r="S229" s="111"/>
    </row>
    <row r="230" spans="1:56" ht="25.15" customHeight="1">
      <c r="A230" s="83"/>
      <c r="B230" s="115" t="s">
        <v>25</v>
      </c>
      <c r="C230" s="109" t="s">
        <v>26</v>
      </c>
      <c r="D230" s="110"/>
      <c r="E230" s="110"/>
      <c r="F230" s="110"/>
      <c r="G230" s="110"/>
      <c r="H230" s="111"/>
      <c r="I230" s="76" t="s">
        <v>27</v>
      </c>
      <c r="J230" s="76" t="s">
        <v>28</v>
      </c>
      <c r="K230" s="76" t="s">
        <v>29</v>
      </c>
      <c r="L230" s="76" t="s">
        <v>26</v>
      </c>
      <c r="M230" s="83" t="s">
        <v>30</v>
      </c>
      <c r="N230" s="83" t="s">
        <v>31</v>
      </c>
      <c r="O230" s="74" t="s">
        <v>32</v>
      </c>
      <c r="P230" s="109" t="s">
        <v>32</v>
      </c>
      <c r="Q230" s="110"/>
      <c r="R230" s="110"/>
      <c r="S230" s="111"/>
    </row>
    <row r="231" spans="1:56" ht="39.950000000000003" customHeight="1">
      <c r="A231" s="83" t="s">
        <v>33</v>
      </c>
      <c r="B231" s="116"/>
      <c r="C231" s="112" t="s">
        <v>267</v>
      </c>
      <c r="D231" s="113"/>
      <c r="E231" s="113"/>
      <c r="F231" s="113"/>
      <c r="G231" s="113"/>
      <c r="H231" s="114"/>
      <c r="I231" s="79" t="str">
        <f>+$I$228</f>
        <v>6 FRENOS</v>
      </c>
      <c r="J231" s="79" t="s">
        <v>268</v>
      </c>
      <c r="K231" s="79" t="str">
        <f>+A231</f>
        <v>a</v>
      </c>
      <c r="L231" s="79" t="str">
        <f>+C231</f>
        <v xml:space="preserve">Eficacia inferior al 18% y mayor o igual al 16 % </v>
      </c>
      <c r="M231" s="9" t="str">
        <f>+IF(N231="O","DL",IF(N231="P","","N/A"))</f>
        <v>N/A</v>
      </c>
      <c r="N231" s="12" t="s">
        <v>230</v>
      </c>
      <c r="O231" s="10">
        <f t="shared" ref="O231:O238" si="119">P231</f>
        <v>0</v>
      </c>
      <c r="P231" s="112"/>
      <c r="Q231" s="113"/>
      <c r="R231" s="113"/>
      <c r="S231" s="114"/>
      <c r="U231" s="7">
        <v>2</v>
      </c>
      <c r="W231" s="7">
        <v>4</v>
      </c>
      <c r="X231" s="7">
        <v>5</v>
      </c>
      <c r="AA231" s="7">
        <v>8</v>
      </c>
      <c r="AB231" s="7">
        <v>9</v>
      </c>
      <c r="AD231" s="7">
        <v>11</v>
      </c>
      <c r="AE231" s="7">
        <v>12</v>
      </c>
      <c r="AI231" s="7">
        <v>16</v>
      </c>
      <c r="AJ231" s="7">
        <v>17</v>
      </c>
      <c r="AL231" s="7">
        <v>19</v>
      </c>
      <c r="AO231" s="7">
        <v>22</v>
      </c>
      <c r="AP231" s="7">
        <v>23</v>
      </c>
      <c r="AQ231" s="7">
        <v>24</v>
      </c>
      <c r="AR231" s="7">
        <v>25</v>
      </c>
      <c r="AS231" s="7">
        <v>26</v>
      </c>
      <c r="AT231" s="7">
        <v>27</v>
      </c>
      <c r="AU231" s="7">
        <v>28</v>
      </c>
      <c r="AY231" s="7">
        <v>32</v>
      </c>
      <c r="AZ231" s="7">
        <v>33</v>
      </c>
      <c r="BA231" s="7">
        <v>34</v>
      </c>
      <c r="BB231" s="7">
        <v>35</v>
      </c>
      <c r="BC231" s="7">
        <v>36</v>
      </c>
    </row>
    <row r="232" spans="1:56" ht="39.950000000000003" customHeight="1">
      <c r="A232" s="83" t="s">
        <v>36</v>
      </c>
      <c r="B232" s="116"/>
      <c r="C232" s="112" t="s">
        <v>269</v>
      </c>
      <c r="D232" s="113"/>
      <c r="E232" s="113"/>
      <c r="F232" s="113"/>
      <c r="G232" s="113"/>
      <c r="H232" s="114"/>
      <c r="I232" s="79" t="str">
        <f t="shared" ref="I232:I240" si="120">+$I$228</f>
        <v>6 FRENOS</v>
      </c>
      <c r="J232" s="79" t="s">
        <v>268</v>
      </c>
      <c r="K232" s="79" t="str">
        <f t="shared" ref="K232:K240" si="121">+A232</f>
        <v>b</v>
      </c>
      <c r="L232" s="79" t="str">
        <f t="shared" ref="L232:L240" si="122">+C232</f>
        <v xml:space="preserve">Eficacia inferior al 16% </v>
      </c>
      <c r="M232" s="9" t="str">
        <f>+IF(N232="O","DG",IF(N232="P","","N/A"))</f>
        <v>N/A</v>
      </c>
      <c r="N232" s="12" t="s">
        <v>230</v>
      </c>
      <c r="O232" s="10">
        <f t="shared" si="119"/>
        <v>0</v>
      </c>
      <c r="P232" s="112"/>
      <c r="Q232" s="113"/>
      <c r="R232" s="113"/>
      <c r="S232" s="114"/>
      <c r="U232" s="7">
        <v>2</v>
      </c>
      <c r="W232" s="7">
        <v>4</v>
      </c>
      <c r="X232" s="7">
        <v>5</v>
      </c>
      <c r="AA232" s="7">
        <v>8</v>
      </c>
      <c r="AB232" s="7">
        <v>9</v>
      </c>
      <c r="AD232" s="7">
        <v>11</v>
      </c>
      <c r="AE232" s="7">
        <v>12</v>
      </c>
      <c r="AI232" s="7">
        <v>16</v>
      </c>
      <c r="AJ232" s="7">
        <v>17</v>
      </c>
      <c r="AL232" s="7">
        <v>19</v>
      </c>
      <c r="AO232" s="7">
        <v>22</v>
      </c>
      <c r="AP232" s="7">
        <v>23</v>
      </c>
      <c r="AQ232" s="7">
        <v>24</v>
      </c>
      <c r="AR232" s="7">
        <v>25</v>
      </c>
      <c r="AS232" s="7">
        <v>26</v>
      </c>
      <c r="AT232" s="7">
        <v>27</v>
      </c>
      <c r="AU232" s="7">
        <v>28</v>
      </c>
      <c r="AY232" s="7">
        <v>32</v>
      </c>
      <c r="AZ232" s="7">
        <v>33</v>
      </c>
      <c r="BA232" s="7">
        <v>34</v>
      </c>
      <c r="BB232" s="7">
        <v>35</v>
      </c>
      <c r="BC232" s="7">
        <v>36</v>
      </c>
    </row>
    <row r="233" spans="1:56" ht="39.950000000000003" customHeight="1">
      <c r="A233" s="83" t="s">
        <v>38</v>
      </c>
      <c r="B233" s="116"/>
      <c r="C233" s="112" t="s">
        <v>270</v>
      </c>
      <c r="D233" s="113"/>
      <c r="E233" s="113"/>
      <c r="F233" s="113"/>
      <c r="G233" s="113"/>
      <c r="H233" s="114"/>
      <c r="I233" s="79" t="str">
        <f t="shared" si="120"/>
        <v>6 FRENOS</v>
      </c>
      <c r="J233" s="79" t="s">
        <v>268</v>
      </c>
      <c r="K233" s="79" t="str">
        <f t="shared" si="121"/>
        <v>c</v>
      </c>
      <c r="L233" s="79" t="str">
        <f t="shared" si="122"/>
        <v>En caso de entrampe, no bloquea las ruedas por completo</v>
      </c>
      <c r="M233" s="9" t="str">
        <f>+IF(N233="O","DG",IF(N233="P","","N/A"))</f>
        <v>N/A</v>
      </c>
      <c r="N233" s="12" t="str">
        <f t="shared" ref="N233:N238" si="123">+IF(OR($T$5=T233,$T$5=U233,$T$5=V233,$T$5=W233,$T$5=X233,$T$5=Y233,$T$5=Z233,$T$5=AA233,$T$5=AB233,$T$5=AC233,$T$5=AD233,$T$5=AE233,$T$5=AF233,$T$5=AG233,$T$5=AH233,$T$5=AI233,$T$5=AJ233,$T$5=AK233,$T$5=AL233,$T$5=AM233,$T$5=AN233,$T$5=AO233,$T$5=AP233,$T$5=AQ233,$T$5=AR233,$T$5=AS233,$T$5=AT233,$T$5=AU233,$T$5=AV233,$T$5=AW233,$T$5=AX233,$T$5=AY233,$T$5=AZ233,$T$5=BA233,$T$5=BB233,$T$5=BC233,$T$5=BD233),"P","¡")</f>
        <v>¡</v>
      </c>
      <c r="O233" s="10">
        <f t="shared" si="119"/>
        <v>0</v>
      </c>
      <c r="P233" s="112"/>
      <c r="Q233" s="113"/>
      <c r="R233" s="113"/>
      <c r="S233" s="114"/>
      <c r="W233" s="7">
        <v>4</v>
      </c>
      <c r="AA233" s="7">
        <v>8</v>
      </c>
      <c r="AB233" s="7">
        <v>9</v>
      </c>
      <c r="AI233" s="7">
        <v>16</v>
      </c>
      <c r="AJ233" s="7">
        <v>17</v>
      </c>
      <c r="BB233" s="7">
        <v>35</v>
      </c>
    </row>
    <row r="234" spans="1:56" ht="39.950000000000003" customHeight="1">
      <c r="A234" s="83" t="s">
        <v>40</v>
      </c>
      <c r="B234" s="116"/>
      <c r="C234" s="112" t="s">
        <v>271</v>
      </c>
      <c r="D234" s="113"/>
      <c r="E234" s="113"/>
      <c r="F234" s="113"/>
      <c r="G234" s="113"/>
      <c r="H234" s="114"/>
      <c r="I234" s="79" t="str">
        <f t="shared" si="120"/>
        <v>6 FRENOS</v>
      </c>
      <c r="J234" s="79" t="s">
        <v>268</v>
      </c>
      <c r="K234" s="79" t="str">
        <f t="shared" si="121"/>
        <v>d</v>
      </c>
      <c r="L234" s="79" t="str">
        <f t="shared" si="122"/>
        <v xml:space="preserve">Sujeción insuficiente del trinquete del freno de estacionamiento </v>
      </c>
      <c r="M234" s="9" t="str">
        <f t="shared" ref="M234:M240" si="124">+IF(N234="O","DG",IF(N234="P","","N/A"))</f>
        <v/>
      </c>
      <c r="N234" s="12" t="str">
        <f t="shared" si="123"/>
        <v>P</v>
      </c>
      <c r="O234" s="10">
        <f t="shared" si="119"/>
        <v>0</v>
      </c>
      <c r="P234" s="112"/>
      <c r="Q234" s="113"/>
      <c r="R234" s="113"/>
      <c r="S234" s="114"/>
      <c r="T234" s="7">
        <v>1</v>
      </c>
      <c r="U234" s="7">
        <v>2</v>
      </c>
      <c r="V234" s="7">
        <v>3</v>
      </c>
      <c r="W234" s="7">
        <v>4</v>
      </c>
      <c r="X234" s="7">
        <v>5</v>
      </c>
      <c r="AA234" s="7">
        <v>8</v>
      </c>
      <c r="AB234" s="7">
        <v>9</v>
      </c>
      <c r="AC234" s="7">
        <v>10</v>
      </c>
      <c r="AD234" s="7">
        <v>11</v>
      </c>
      <c r="AE234" s="7">
        <v>12</v>
      </c>
      <c r="AI234" s="7">
        <v>16</v>
      </c>
      <c r="AJ234" s="7">
        <v>17</v>
      </c>
      <c r="AL234" s="7">
        <v>19</v>
      </c>
      <c r="AO234" s="7">
        <v>22</v>
      </c>
      <c r="AP234" s="7">
        <v>23</v>
      </c>
      <c r="AQ234" s="7">
        <v>24</v>
      </c>
      <c r="AR234" s="7">
        <v>25</v>
      </c>
      <c r="AS234" s="7">
        <v>26</v>
      </c>
      <c r="AT234" s="7">
        <v>27</v>
      </c>
      <c r="AU234" s="7">
        <v>28</v>
      </c>
      <c r="AY234" s="7">
        <v>32</v>
      </c>
      <c r="AZ234" s="7">
        <v>33</v>
      </c>
      <c r="BA234" s="7">
        <v>34</v>
      </c>
      <c r="BB234" s="7">
        <v>35</v>
      </c>
      <c r="BC234" s="7">
        <v>36</v>
      </c>
    </row>
    <row r="235" spans="1:56" ht="39.950000000000003" customHeight="1">
      <c r="A235" s="83" t="s">
        <v>42</v>
      </c>
      <c r="B235" s="116"/>
      <c r="C235" s="112" t="s">
        <v>272</v>
      </c>
      <c r="D235" s="113"/>
      <c r="E235" s="113"/>
      <c r="F235" s="113"/>
      <c r="G235" s="113"/>
      <c r="H235" s="114"/>
      <c r="I235" s="79" t="str">
        <f t="shared" si="120"/>
        <v>6 FRENOS</v>
      </c>
      <c r="J235" s="79" t="s">
        <v>268</v>
      </c>
      <c r="K235" s="79" t="str">
        <f t="shared" si="121"/>
        <v>e</v>
      </c>
      <c r="L235" s="79" t="str">
        <f t="shared" si="122"/>
        <v xml:space="preserve">Recorrido excesivo de la palanca </v>
      </c>
      <c r="M235" s="9" t="str">
        <f t="shared" si="124"/>
        <v/>
      </c>
      <c r="N235" s="12" t="str">
        <f t="shared" si="123"/>
        <v>P</v>
      </c>
      <c r="O235" s="10">
        <f t="shared" si="119"/>
        <v>0</v>
      </c>
      <c r="P235" s="112"/>
      <c r="Q235" s="113"/>
      <c r="R235" s="113"/>
      <c r="S235" s="114"/>
      <c r="T235" s="7">
        <v>1</v>
      </c>
      <c r="U235" s="7">
        <v>2</v>
      </c>
      <c r="V235" s="7">
        <v>3</v>
      </c>
      <c r="W235" s="7">
        <v>4</v>
      </c>
      <c r="X235" s="7">
        <v>5</v>
      </c>
      <c r="AA235" s="7">
        <v>8</v>
      </c>
      <c r="AB235" s="7">
        <v>9</v>
      </c>
      <c r="AC235" s="7">
        <v>10</v>
      </c>
      <c r="AD235" s="7">
        <v>11</v>
      </c>
      <c r="AE235" s="7">
        <v>12</v>
      </c>
      <c r="AI235" s="7">
        <v>16</v>
      </c>
      <c r="AJ235" s="7">
        <v>17</v>
      </c>
      <c r="AL235" s="7">
        <v>19</v>
      </c>
      <c r="AO235" s="7">
        <v>22</v>
      </c>
      <c r="AP235" s="7">
        <v>23</v>
      </c>
      <c r="AQ235" s="7">
        <v>24</v>
      </c>
      <c r="AR235" s="7">
        <v>25</v>
      </c>
      <c r="AS235" s="7">
        <v>26</v>
      </c>
      <c r="AT235" s="7">
        <v>27</v>
      </c>
      <c r="AU235" s="7">
        <v>28</v>
      </c>
      <c r="AY235" s="7">
        <v>32</v>
      </c>
      <c r="AZ235" s="7">
        <v>33</v>
      </c>
      <c r="BA235" s="7">
        <v>34</v>
      </c>
      <c r="BB235" s="7">
        <v>35</v>
      </c>
      <c r="BC235" s="7">
        <v>36</v>
      </c>
    </row>
    <row r="236" spans="1:56" ht="39.950000000000003" customHeight="1">
      <c r="A236" s="83" t="s">
        <v>44</v>
      </c>
      <c r="B236" s="116"/>
      <c r="C236" s="112" t="s">
        <v>273</v>
      </c>
      <c r="D236" s="113"/>
      <c r="E236" s="113"/>
      <c r="F236" s="113"/>
      <c r="G236" s="113"/>
      <c r="H236" s="114"/>
      <c r="I236" s="79" t="str">
        <f t="shared" si="120"/>
        <v>6 FRENOS</v>
      </c>
      <c r="J236" s="79" t="s">
        <v>268</v>
      </c>
      <c r="K236" s="79" t="str">
        <f t="shared" si="121"/>
        <v>f</v>
      </c>
      <c r="L236" s="79" t="str">
        <f t="shared" si="122"/>
        <v>Ausencia del sistema de freno de estacionamiento o de alguno de sus componentes</v>
      </c>
      <c r="M236" s="9" t="str">
        <f t="shared" si="124"/>
        <v/>
      </c>
      <c r="N236" s="12" t="str">
        <f t="shared" si="123"/>
        <v>P</v>
      </c>
      <c r="O236" s="10">
        <f t="shared" si="119"/>
        <v>0</v>
      </c>
      <c r="P236" s="112"/>
      <c r="Q236" s="113"/>
      <c r="R236" s="113"/>
      <c r="S236" s="114"/>
      <c r="T236" s="7">
        <v>1</v>
      </c>
      <c r="U236" s="7">
        <v>2</v>
      </c>
      <c r="V236" s="7">
        <v>3</v>
      </c>
      <c r="W236" s="7">
        <v>4</v>
      </c>
      <c r="X236" s="7">
        <v>5</v>
      </c>
      <c r="AA236" s="7">
        <v>8</v>
      </c>
      <c r="AB236" s="7">
        <v>9</v>
      </c>
      <c r="AC236" s="7">
        <v>10</v>
      </c>
      <c r="AD236" s="7">
        <v>11</v>
      </c>
      <c r="AE236" s="7">
        <v>12</v>
      </c>
      <c r="AG236" s="7">
        <v>14</v>
      </c>
      <c r="AH236" s="7">
        <v>15</v>
      </c>
      <c r="AI236" s="7">
        <v>16</v>
      </c>
      <c r="AJ236" s="7">
        <v>17</v>
      </c>
      <c r="AK236" s="7">
        <v>18</v>
      </c>
      <c r="AL236" s="7">
        <v>19</v>
      </c>
      <c r="AM236" s="7">
        <v>20</v>
      </c>
      <c r="AN236" s="7">
        <v>21</v>
      </c>
      <c r="AO236" s="7">
        <v>22</v>
      </c>
      <c r="AP236" s="7">
        <v>23</v>
      </c>
      <c r="AQ236" s="7">
        <v>24</v>
      </c>
      <c r="AR236" s="7">
        <v>25</v>
      </c>
      <c r="AS236" s="7">
        <v>26</v>
      </c>
      <c r="AT236" s="7">
        <v>27</v>
      </c>
      <c r="AU236" s="7">
        <v>28</v>
      </c>
      <c r="AV236" s="7">
        <v>29</v>
      </c>
      <c r="AW236" s="7">
        <v>30</v>
      </c>
      <c r="AX236" s="7">
        <v>31</v>
      </c>
      <c r="AY236" s="7">
        <v>32</v>
      </c>
      <c r="AZ236" s="7">
        <v>33</v>
      </c>
      <c r="BA236" s="7">
        <v>34</v>
      </c>
      <c r="BB236" s="7">
        <v>35</v>
      </c>
      <c r="BC236" s="7">
        <v>36</v>
      </c>
      <c r="BD236" s="7">
        <v>37</v>
      </c>
    </row>
    <row r="237" spans="1:56" ht="39.950000000000003" customHeight="1">
      <c r="A237" s="83" t="s">
        <v>46</v>
      </c>
      <c r="B237" s="116"/>
      <c r="C237" s="112" t="s">
        <v>274</v>
      </c>
      <c r="D237" s="113"/>
      <c r="E237" s="113"/>
      <c r="F237" s="113"/>
      <c r="G237" s="113"/>
      <c r="H237" s="114"/>
      <c r="I237" s="79" t="str">
        <f t="shared" si="120"/>
        <v>6 FRENOS</v>
      </c>
      <c r="J237" s="79" t="s">
        <v>268</v>
      </c>
      <c r="K237" s="79" t="str">
        <f t="shared" si="121"/>
        <v>g</v>
      </c>
      <c r="L237" s="79" t="str">
        <f t="shared" si="122"/>
        <v xml:space="preserve">Deterioro en los mecanismos de acción que no afecten su funcionamiento </v>
      </c>
      <c r="M237" s="9" t="str">
        <f t="shared" si="124"/>
        <v/>
      </c>
      <c r="N237" s="12" t="str">
        <f t="shared" si="123"/>
        <v>P</v>
      </c>
      <c r="O237" s="10">
        <f t="shared" si="119"/>
        <v>0</v>
      </c>
      <c r="P237" s="112"/>
      <c r="Q237" s="113"/>
      <c r="R237" s="113"/>
      <c r="S237" s="114"/>
      <c r="T237" s="7">
        <v>1</v>
      </c>
      <c r="U237" s="7">
        <v>2</v>
      </c>
      <c r="V237" s="7">
        <v>3</v>
      </c>
      <c r="W237" s="7">
        <v>4</v>
      </c>
      <c r="X237" s="7">
        <v>5</v>
      </c>
      <c r="AA237" s="7">
        <v>8</v>
      </c>
      <c r="AB237" s="7">
        <v>9</v>
      </c>
      <c r="AC237" s="7">
        <v>10</v>
      </c>
      <c r="AD237" s="7">
        <v>11</v>
      </c>
      <c r="AE237" s="7">
        <v>12</v>
      </c>
      <c r="AG237" s="7">
        <v>14</v>
      </c>
      <c r="AH237" s="7">
        <v>15</v>
      </c>
      <c r="AI237" s="7">
        <v>16</v>
      </c>
      <c r="AJ237" s="7">
        <v>17</v>
      </c>
      <c r="AK237" s="7">
        <v>18</v>
      </c>
      <c r="AL237" s="7">
        <v>19</v>
      </c>
      <c r="AM237" s="7">
        <v>20</v>
      </c>
      <c r="AN237" s="7">
        <v>21</v>
      </c>
      <c r="AO237" s="7">
        <v>22</v>
      </c>
      <c r="AP237" s="7">
        <v>23</v>
      </c>
      <c r="AQ237" s="7">
        <v>24</v>
      </c>
      <c r="AR237" s="7">
        <v>25</v>
      </c>
      <c r="AS237" s="7">
        <v>26</v>
      </c>
      <c r="AT237" s="7">
        <v>27</v>
      </c>
      <c r="AU237" s="7">
        <v>28</v>
      </c>
      <c r="AV237" s="7">
        <v>29</v>
      </c>
      <c r="AW237" s="7">
        <v>30</v>
      </c>
      <c r="AX237" s="7">
        <v>31</v>
      </c>
      <c r="AY237" s="7">
        <v>32</v>
      </c>
      <c r="AZ237" s="7">
        <v>33</v>
      </c>
      <c r="BA237" s="7">
        <v>34</v>
      </c>
      <c r="BB237" s="7">
        <v>35</v>
      </c>
      <c r="BC237" s="7">
        <v>36</v>
      </c>
      <c r="BD237" s="7">
        <v>37</v>
      </c>
    </row>
    <row r="238" spans="1:56" ht="39.950000000000003" customHeight="1">
      <c r="A238" s="83" t="s">
        <v>48</v>
      </c>
      <c r="B238" s="116"/>
      <c r="C238" s="112" t="s">
        <v>275</v>
      </c>
      <c r="D238" s="113"/>
      <c r="E238" s="113"/>
      <c r="F238" s="113"/>
      <c r="G238" s="113"/>
      <c r="H238" s="114"/>
      <c r="I238" s="79" t="str">
        <f t="shared" si="120"/>
        <v>6 FRENOS</v>
      </c>
      <c r="J238" s="79" t="s">
        <v>268</v>
      </c>
      <c r="K238" s="79" t="str">
        <f t="shared" si="121"/>
        <v>h</v>
      </c>
      <c r="L238" s="79" t="str">
        <f t="shared" si="122"/>
        <v>Deterioro en los mecanismos de acción (palanca deteriorada o deformada, oxidada o existencia de elementos punzocortantes)</v>
      </c>
      <c r="M238" s="9" t="str">
        <f t="shared" si="124"/>
        <v/>
      </c>
      <c r="N238" s="12" t="str">
        <f t="shared" si="123"/>
        <v>P</v>
      </c>
      <c r="O238" s="10">
        <f t="shared" si="119"/>
        <v>0</v>
      </c>
      <c r="P238" s="112"/>
      <c r="Q238" s="113"/>
      <c r="R238" s="113"/>
      <c r="S238" s="114"/>
      <c r="T238" s="7">
        <v>1</v>
      </c>
      <c r="U238" s="7">
        <v>2</v>
      </c>
      <c r="V238" s="7">
        <v>3</v>
      </c>
      <c r="W238" s="7">
        <v>4</v>
      </c>
      <c r="X238" s="7">
        <v>5</v>
      </c>
      <c r="AA238" s="7">
        <v>8</v>
      </c>
      <c r="AB238" s="7">
        <v>9</v>
      </c>
      <c r="AC238" s="7">
        <v>10</v>
      </c>
      <c r="AD238" s="7">
        <v>11</v>
      </c>
      <c r="AE238" s="7">
        <v>12</v>
      </c>
      <c r="AG238" s="7">
        <v>14</v>
      </c>
      <c r="AH238" s="7">
        <v>15</v>
      </c>
      <c r="AI238" s="7">
        <v>16</v>
      </c>
      <c r="AJ238" s="7">
        <v>17</v>
      </c>
      <c r="AK238" s="7">
        <v>18</v>
      </c>
      <c r="AL238" s="7">
        <v>19</v>
      </c>
      <c r="AM238" s="7">
        <v>20</v>
      </c>
      <c r="AN238" s="7">
        <v>21</v>
      </c>
      <c r="AO238" s="7">
        <v>22</v>
      </c>
      <c r="AP238" s="7">
        <v>23</v>
      </c>
      <c r="AQ238" s="7">
        <v>24</v>
      </c>
      <c r="AR238" s="7">
        <v>25</v>
      </c>
      <c r="AS238" s="7">
        <v>26</v>
      </c>
      <c r="AT238" s="7">
        <v>27</v>
      </c>
      <c r="AU238" s="7">
        <v>28</v>
      </c>
      <c r="AV238" s="7">
        <v>29</v>
      </c>
      <c r="AW238" s="7">
        <v>30</v>
      </c>
      <c r="AX238" s="7">
        <v>31</v>
      </c>
      <c r="AY238" s="7">
        <v>32</v>
      </c>
      <c r="AZ238" s="7">
        <v>33</v>
      </c>
      <c r="BA238" s="7">
        <v>34</v>
      </c>
      <c r="BB238" s="7">
        <v>35</v>
      </c>
      <c r="BC238" s="7">
        <v>36</v>
      </c>
      <c r="BD238" s="7">
        <v>37</v>
      </c>
    </row>
    <row r="239" spans="1:56" ht="39.950000000000003" customHeight="1">
      <c r="A239" s="83" t="s">
        <v>50</v>
      </c>
      <c r="B239" s="116"/>
      <c r="C239" s="112" t="s">
        <v>276</v>
      </c>
      <c r="D239" s="113"/>
      <c r="E239" s="113"/>
      <c r="F239" s="113"/>
      <c r="G239" s="113"/>
      <c r="H239" s="114"/>
      <c r="I239" s="79" t="str">
        <f t="shared" si="120"/>
        <v>6 FRENOS</v>
      </c>
      <c r="J239" s="79" t="s">
        <v>268</v>
      </c>
      <c r="K239" s="79" t="str">
        <f t="shared" si="121"/>
        <v>i</v>
      </c>
      <c r="L239" s="79" t="str">
        <f t="shared" si="122"/>
        <v>Sistema de bloqueo de las ruedas no cumple su función, no hace contacto con una o mas ruedas (en equipos de arrastre)</v>
      </c>
      <c r="M239" s="9" t="str">
        <f t="shared" si="124"/>
        <v/>
      </c>
      <c r="N239" s="12" t="str">
        <f>+IF(OR($T$5=T239,$T$5=U239,$T$5=V239,$T$5=W239,$T$5=X240,$T$5=Y239,$T$5=Z239,$T$5=AA239,$T$5=AB239,$T$5=AC239,$T$5=AD239,$T$5=AE239,$T$5=AF239,$T$5=AG239,$T$5=AH239,$T$5=AI239,$T$5=AJ239,$T$5=AK239,$T$5=AL239,$T$5=AM239,$T$5=AN239,$T$5=AO239,$T$5=AP239,$T$5=AQ239,$T$5=AR239,$T$5=AS239,$T$5=AT239,$T$5=AU239,$T$5=AV239,$T$5=AW239,$T$5=AX239,$T$5=AY239,$T$5=AZ239,$T$5=BA239,$T$5=BB239,$T$5=BC239,$T$5=BD239),"P","¡")</f>
        <v>P</v>
      </c>
      <c r="O239" s="10"/>
      <c r="P239" s="112"/>
      <c r="Q239" s="113"/>
      <c r="R239" s="113"/>
      <c r="S239" s="114"/>
      <c r="T239" s="7">
        <v>1</v>
      </c>
      <c r="V239" s="7">
        <v>3</v>
      </c>
      <c r="X239" s="7">
        <v>5</v>
      </c>
      <c r="AC239" s="7">
        <v>10</v>
      </c>
      <c r="AG239" s="7">
        <v>14</v>
      </c>
      <c r="AH239" s="7">
        <v>15</v>
      </c>
      <c r="AK239" s="7">
        <v>18</v>
      </c>
      <c r="AM239" s="7">
        <v>20</v>
      </c>
      <c r="AN239" s="7">
        <v>21</v>
      </c>
      <c r="AV239" s="7">
        <v>29</v>
      </c>
      <c r="AW239" s="7">
        <v>30</v>
      </c>
      <c r="AX239" s="7">
        <v>31</v>
      </c>
      <c r="BD239" s="7">
        <v>37</v>
      </c>
    </row>
    <row r="240" spans="1:56" ht="39.950000000000003" customHeight="1">
      <c r="A240" s="83" t="s">
        <v>52</v>
      </c>
      <c r="B240" s="117"/>
      <c r="C240" s="112" t="s">
        <v>277</v>
      </c>
      <c r="D240" s="113"/>
      <c r="E240" s="113"/>
      <c r="F240" s="113"/>
      <c r="G240" s="113"/>
      <c r="H240" s="114"/>
      <c r="I240" s="79" t="str">
        <f t="shared" si="120"/>
        <v>6 FRENOS</v>
      </c>
      <c r="J240" s="79" t="s">
        <v>268</v>
      </c>
      <c r="K240" s="79" t="str">
        <f t="shared" si="121"/>
        <v>j</v>
      </c>
      <c r="L240" s="79" t="str">
        <f t="shared" si="122"/>
        <v>El sistema de cableado o varilla accionador presenta desajuste, deformaciones, alteraciones u otra condición que afecte el buen funcionamiento (en equipos de arrastre)</v>
      </c>
      <c r="M240" s="9" t="str">
        <f t="shared" si="124"/>
        <v/>
      </c>
      <c r="N240" s="12" t="str">
        <f>+IF(OR($T$5=T240,$T$5=U240,$T$5=V240,$T$5=W240,$T$5=X241,$T$5=Y240,$T$5=Z240,$T$5=AA240,$T$5=AB240,$T$5=AC240,$T$5=AD240,$T$5=AE240,$T$5=AF240,$T$5=AG240,$T$5=AH240,$T$5=AI240,$T$5=AJ240,$T$5=AK240,$T$5=AL240,$T$5=AM240,$T$5=AN240,$T$5=AO240,$T$5=AP240,$T$5=AQ240,$T$5=AR240,$T$5=AS240,$T$5=AT240,$T$5=AU240,$T$5=AV240,$T$5=AW240,$T$5=AX240,$T$5=AY240,$T$5=AZ240,$T$5=BA240,$T$5=BB240,$T$5=BC240,$T$5=BD240),"P","¡")</f>
        <v>P</v>
      </c>
      <c r="O240" s="10"/>
      <c r="P240" s="112"/>
      <c r="Q240" s="113"/>
      <c r="R240" s="113"/>
      <c r="S240" s="114"/>
      <c r="T240" s="7">
        <v>1</v>
      </c>
      <c r="V240" s="7">
        <v>3</v>
      </c>
      <c r="X240" s="7">
        <v>5</v>
      </c>
      <c r="AC240" s="7">
        <v>10</v>
      </c>
      <c r="AG240" s="7">
        <v>14</v>
      </c>
      <c r="AH240" s="7">
        <v>15</v>
      </c>
      <c r="AK240" s="7">
        <v>18</v>
      </c>
      <c r="AM240" s="7">
        <v>20</v>
      </c>
      <c r="AN240" s="7">
        <v>21</v>
      </c>
      <c r="AV240" s="7">
        <v>29</v>
      </c>
      <c r="AW240" s="7">
        <v>30</v>
      </c>
      <c r="AX240" s="7">
        <v>31</v>
      </c>
      <c r="BD240" s="7">
        <v>37</v>
      </c>
    </row>
    <row r="241" spans="1:55" ht="25.15" customHeight="1">
      <c r="A241" s="83" t="s">
        <v>278</v>
      </c>
      <c r="B241" s="109" t="s">
        <v>279</v>
      </c>
      <c r="C241" s="110"/>
      <c r="D241" s="110"/>
      <c r="E241" s="110"/>
      <c r="F241" s="110"/>
      <c r="G241" s="110"/>
      <c r="H241" s="110"/>
      <c r="I241" s="110"/>
      <c r="J241" s="110"/>
      <c r="K241" s="110"/>
      <c r="L241" s="110"/>
      <c r="M241" s="110"/>
      <c r="N241" s="110"/>
      <c r="O241" s="110"/>
      <c r="P241" s="110"/>
      <c r="Q241" s="110"/>
      <c r="R241" s="110"/>
      <c r="S241" s="111"/>
    </row>
    <row r="242" spans="1:55" ht="25.15" customHeight="1">
      <c r="A242" s="83"/>
      <c r="B242" s="115" t="s">
        <v>25</v>
      </c>
      <c r="C242" s="109" t="s">
        <v>26</v>
      </c>
      <c r="D242" s="110"/>
      <c r="E242" s="110"/>
      <c r="F242" s="110"/>
      <c r="G242" s="110"/>
      <c r="H242" s="111"/>
      <c r="I242" s="76" t="s">
        <v>27</v>
      </c>
      <c r="J242" s="76" t="s">
        <v>28</v>
      </c>
      <c r="K242" s="76" t="s">
        <v>29</v>
      </c>
      <c r="L242" s="76" t="s">
        <v>26</v>
      </c>
      <c r="M242" s="83" t="s">
        <v>30</v>
      </c>
      <c r="N242" s="83" t="s">
        <v>31</v>
      </c>
      <c r="O242" s="74" t="s">
        <v>32</v>
      </c>
      <c r="P242" s="109" t="s">
        <v>32</v>
      </c>
      <c r="Q242" s="110"/>
      <c r="R242" s="110"/>
      <c r="S242" s="111"/>
    </row>
    <row r="243" spans="1:55" ht="34.15" customHeight="1">
      <c r="A243" s="83" t="s">
        <v>33</v>
      </c>
      <c r="B243" s="116"/>
      <c r="C243" s="112" t="s">
        <v>280</v>
      </c>
      <c r="D243" s="113"/>
      <c r="E243" s="113"/>
      <c r="F243" s="113"/>
      <c r="G243" s="113"/>
      <c r="H243" s="114"/>
      <c r="I243" s="79" t="str">
        <f>+$I$238</f>
        <v>6 FRENOS</v>
      </c>
      <c r="J243" s="79" t="s">
        <v>281</v>
      </c>
      <c r="K243" s="79" t="str">
        <f>+A243</f>
        <v>a</v>
      </c>
      <c r="L243" s="79" t="str">
        <f>+C243</f>
        <v>Carrera del pedal excesiva o muy corta</v>
      </c>
      <c r="M243" s="9" t="str">
        <f>+IF(N243="O","DL",IF(N243="P","","N/A"))</f>
        <v>N/A</v>
      </c>
      <c r="N243" s="12" t="str">
        <f>+IF(OR($T$5=T243,$T$5=U243,$T$5=V243,$T$5=W243,$T$5=X243,$T$5=Y243,$T$5=Z243,$T$5=AA243,$T$5=AB243,$T$5=AC243,$T$5=AD243,$T$5=AE243,$T$5=AF243,$T$5=AG243,$T$5=AH243,$T$5=AI243,$T$5=AJ243,$T$5=AK243,$T$5=AL243,$T$5=AM243,$T$5=AN243,$T$5=AO243,$T$5=AP243,$T$5=AQ243,$T$5=AR243,$T$5=AS243,$T$5=AT243,$T$5=AU243,$T$5=AV243,$T$5=AW243,$T$5=AX243,$T$5=AY243,$T$5=AZ243,$T$5=BA243,$T$5=BB243,$T$5=BC243,$T$5=BD243),"P","¡")</f>
        <v>¡</v>
      </c>
      <c r="O243" s="90"/>
      <c r="P243" s="112"/>
      <c r="Q243" s="113"/>
      <c r="R243" s="113"/>
      <c r="S243" s="114"/>
      <c r="U243" s="7">
        <v>2</v>
      </c>
      <c r="W243" s="7">
        <v>4</v>
      </c>
      <c r="X243" s="7">
        <v>5</v>
      </c>
      <c r="AA243" s="7">
        <v>8</v>
      </c>
      <c r="AB243" s="7">
        <v>9</v>
      </c>
      <c r="AD243" s="7">
        <v>11</v>
      </c>
      <c r="AE243" s="7">
        <v>12</v>
      </c>
      <c r="AI243" s="7">
        <v>16</v>
      </c>
      <c r="AJ243" s="7">
        <v>17</v>
      </c>
      <c r="AL243" s="7">
        <v>19</v>
      </c>
      <c r="AO243" s="7">
        <v>22</v>
      </c>
      <c r="AP243" s="7">
        <v>23</v>
      </c>
      <c r="AQ243" s="7">
        <v>24</v>
      </c>
      <c r="AR243" s="7">
        <v>25</v>
      </c>
      <c r="AS243" s="7">
        <v>26</v>
      </c>
      <c r="AT243" s="7">
        <v>27</v>
      </c>
      <c r="AU243" s="7">
        <v>28</v>
      </c>
      <c r="AY243" s="7">
        <v>32</v>
      </c>
      <c r="AZ243" s="7">
        <v>33</v>
      </c>
      <c r="BA243" s="7">
        <v>34</v>
      </c>
      <c r="BB243" s="7">
        <v>35</v>
      </c>
      <c r="BC243" s="7">
        <v>36</v>
      </c>
    </row>
    <row r="244" spans="1:55" ht="34.15" customHeight="1">
      <c r="A244" s="83" t="s">
        <v>36</v>
      </c>
      <c r="B244" s="116"/>
      <c r="C244" s="112" t="s">
        <v>282</v>
      </c>
      <c r="D244" s="113"/>
      <c r="E244" s="113"/>
      <c r="F244" s="113"/>
      <c r="G244" s="113"/>
      <c r="H244" s="114"/>
      <c r="I244" s="79" t="str">
        <f t="shared" ref="I244:I246" si="125">+$I$238</f>
        <v>6 FRENOS</v>
      </c>
      <c r="J244" s="79" t="s">
        <v>281</v>
      </c>
      <c r="K244" s="79" t="str">
        <f t="shared" ref="K244:K246" si="126">+A244</f>
        <v>b</v>
      </c>
      <c r="L244" s="79" t="str">
        <f t="shared" ref="L244:L246" si="127">+C244</f>
        <v>Holgura excesiva del pedal</v>
      </c>
      <c r="M244" s="9" t="str">
        <f>+IF(N244="O","DG",IF(N244="P","","N/A"))</f>
        <v>N/A</v>
      </c>
      <c r="N244" s="12" t="str">
        <f>+IF(OR($T$5=T244,$T$5=U244,$T$5=V244,$T$5=W244,$T$5=X244,$T$5=Y244,$T$5=Z244,$T$5=AA244,$T$5=AB244,$T$5=AC244,$T$5=AD244,$T$5=AE244,$T$5=AF244,$T$5=AG244,$T$5=AH244,$T$5=AI244,$T$5=AJ244,$T$5=AK244,$T$5=AL244,$T$5=AM244,$T$5=AN244,$T$5=AO244,$T$5=AP244,$T$5=AQ244,$T$5=AR244,$T$5=AS244,$T$5=AT244,$T$5=AU244,$T$5=AV244,$T$5=AW244,$T$5=AX244,$T$5=AY244,$T$5=AZ244,$T$5=BA244,$T$5=BB244,$T$5=BC244,$T$5=BD244),"P","¡")</f>
        <v>¡</v>
      </c>
      <c r="O244" s="90"/>
      <c r="P244" s="112"/>
      <c r="Q244" s="113"/>
      <c r="R244" s="113"/>
      <c r="S244" s="114"/>
      <c r="U244" s="7">
        <v>2</v>
      </c>
      <c r="W244" s="7">
        <v>4</v>
      </c>
      <c r="X244" s="7">
        <v>5</v>
      </c>
      <c r="AA244" s="7">
        <v>8</v>
      </c>
      <c r="AB244" s="7">
        <v>9</v>
      </c>
      <c r="AD244" s="7">
        <v>11</v>
      </c>
      <c r="AE244" s="7">
        <v>12</v>
      </c>
      <c r="AI244" s="7">
        <v>16</v>
      </c>
      <c r="AJ244" s="7">
        <v>17</v>
      </c>
      <c r="AL244" s="7">
        <v>19</v>
      </c>
      <c r="AO244" s="7">
        <v>22</v>
      </c>
      <c r="AP244" s="7">
        <v>23</v>
      </c>
      <c r="AQ244" s="7">
        <v>24</v>
      </c>
      <c r="AR244" s="7">
        <v>25</v>
      </c>
      <c r="AS244" s="7">
        <v>26</v>
      </c>
      <c r="AT244" s="7">
        <v>27</v>
      </c>
      <c r="AU244" s="7">
        <v>28</v>
      </c>
      <c r="AY244" s="7">
        <v>32</v>
      </c>
      <c r="AZ244" s="7">
        <v>33</v>
      </c>
      <c r="BA244" s="7">
        <v>34</v>
      </c>
      <c r="BB244" s="7">
        <v>35</v>
      </c>
      <c r="BC244" s="7">
        <v>36</v>
      </c>
    </row>
    <row r="245" spans="1:55" ht="34.15" customHeight="1">
      <c r="A245" s="83" t="s">
        <v>38</v>
      </c>
      <c r="B245" s="116"/>
      <c r="C245" s="112" t="s">
        <v>283</v>
      </c>
      <c r="D245" s="113"/>
      <c r="E245" s="113"/>
      <c r="F245" s="113"/>
      <c r="G245" s="113"/>
      <c r="H245" s="114"/>
      <c r="I245" s="79" t="str">
        <f t="shared" si="125"/>
        <v>6 FRENOS</v>
      </c>
      <c r="J245" s="79" t="s">
        <v>281</v>
      </c>
      <c r="K245" s="79" t="str">
        <f t="shared" si="126"/>
        <v>c</v>
      </c>
      <c r="L245" s="79" t="str">
        <f t="shared" si="127"/>
        <v xml:space="preserve">Retorno inadecuado del pedal </v>
      </c>
      <c r="M245" s="9" t="str">
        <f>+IF(N245="O","DL",IF(N245="P","","N/A"))</f>
        <v>N/A</v>
      </c>
      <c r="N245" s="12" t="str">
        <f>+IF(OR($T$5=T245,$T$5=U245,$T$5=V245,$T$5=W245,$T$5=X245,$T$5=Y245,$T$5=Z245,$T$5=AA245,$T$5=AB245,$T$5=AC245,$T$5=AD245,$T$5=AE245,$T$5=AF245,$T$5=AG245,$T$5=AH245,$T$5=AI245,$T$5=AJ245,$T$5=AK245,$T$5=AL245,$T$5=AM245,$T$5=AN245,$T$5=AO245,$T$5=AP245,$T$5=AQ245,$T$5=AR245,$T$5=AS245,$T$5=AT245,$T$5=AU245,$T$5=AV245,$T$5=AW245,$T$5=AX245,$T$5=AY245,$T$5=AZ245,$T$5=BA245,$T$5=BB245,$T$5=BC245,$T$5=BD245),"P","¡")</f>
        <v>¡</v>
      </c>
      <c r="O245" s="90"/>
      <c r="P245" s="112"/>
      <c r="Q245" s="113"/>
      <c r="R245" s="113"/>
      <c r="S245" s="114"/>
      <c r="U245" s="7">
        <v>2</v>
      </c>
      <c r="W245" s="7">
        <v>4</v>
      </c>
      <c r="X245" s="7">
        <v>5</v>
      </c>
      <c r="AA245" s="7">
        <v>8</v>
      </c>
      <c r="AB245" s="7">
        <v>9</v>
      </c>
      <c r="AD245" s="7">
        <v>11</v>
      </c>
      <c r="AE245" s="7">
        <v>12</v>
      </c>
      <c r="AI245" s="7">
        <v>16</v>
      </c>
      <c r="AJ245" s="7">
        <v>17</v>
      </c>
      <c r="AL245" s="7">
        <v>19</v>
      </c>
      <c r="AO245" s="7">
        <v>22</v>
      </c>
      <c r="AP245" s="7">
        <v>23</v>
      </c>
      <c r="AQ245" s="7">
        <v>24</v>
      </c>
      <c r="AR245" s="7">
        <v>25</v>
      </c>
      <c r="AS245" s="7">
        <v>26</v>
      </c>
      <c r="AT245" s="7">
        <v>27</v>
      </c>
      <c r="AU245" s="7">
        <v>28</v>
      </c>
      <c r="AY245" s="7">
        <v>32</v>
      </c>
      <c r="AZ245" s="7">
        <v>33</v>
      </c>
      <c r="BA245" s="7">
        <v>34</v>
      </c>
      <c r="BB245" s="7">
        <v>35</v>
      </c>
      <c r="BC245" s="7">
        <v>36</v>
      </c>
    </row>
    <row r="246" spans="1:55" ht="34.15" customHeight="1">
      <c r="A246" s="83" t="s">
        <v>40</v>
      </c>
      <c r="B246" s="116"/>
      <c r="C246" s="112" t="s">
        <v>284</v>
      </c>
      <c r="D246" s="113"/>
      <c r="E246" s="113"/>
      <c r="F246" s="113"/>
      <c r="G246" s="113"/>
      <c r="H246" s="114"/>
      <c r="I246" s="79" t="str">
        <f t="shared" si="125"/>
        <v>6 FRENOS</v>
      </c>
      <c r="J246" s="79" t="s">
        <v>281</v>
      </c>
      <c r="K246" s="79" t="str">
        <f t="shared" si="126"/>
        <v>d</v>
      </c>
      <c r="L246" s="79" t="str">
        <f t="shared" si="127"/>
        <v>Revestimiento antideslizante del pedal despegado, muy desgastado o ausente, cuando aplica</v>
      </c>
      <c r="M246" s="9" t="str">
        <f>+IF(N246="O","DG",IF(N246="P","","N/A"))</f>
        <v>N/A</v>
      </c>
      <c r="N246" s="12" t="str">
        <f>+IF(OR($T$5=T246,$T$5=U246,$T$5=V246,$T$5=W246,$T$5=X246,$T$5=Y246,$T$5=Z246,$T$5=AA246,$T$5=AB246,$T$5=AC246,$T$5=AD246,$T$5=AE246,$T$5=AF246,$T$5=AG246,$T$5=AH246,$T$5=AI246,$T$5=AJ246,$T$5=AK246,$T$5=AL246,$T$5=AM246,$T$5=AN246,$T$5=AO246,$T$5=AP246,$T$5=AQ246,$T$5=AR246,$T$5=AS246,$T$5=AT246,$T$5=AU246,$T$5=AV246,$T$5=AW246,$T$5=AX246,$T$5=AY246,$T$5=AZ246,$T$5=BA246,$T$5=BB246,$T$5=BC246,$T$5=BD246),"P","¡")</f>
        <v>¡</v>
      </c>
      <c r="O246" s="90"/>
      <c r="P246" s="112"/>
      <c r="Q246" s="113"/>
      <c r="R246" s="113"/>
      <c r="S246" s="114"/>
      <c r="U246" s="7">
        <v>2</v>
      </c>
      <c r="W246" s="7">
        <v>4</v>
      </c>
      <c r="X246" s="7">
        <v>5</v>
      </c>
      <c r="AA246" s="7">
        <v>8</v>
      </c>
      <c r="AB246" s="7">
        <v>9</v>
      </c>
      <c r="AD246" s="7">
        <v>11</v>
      </c>
      <c r="AE246" s="7">
        <v>12</v>
      </c>
      <c r="AI246" s="7">
        <v>16</v>
      </c>
      <c r="AJ246" s="7">
        <v>17</v>
      </c>
      <c r="AL246" s="7">
        <v>19</v>
      </c>
      <c r="AO246" s="7">
        <v>22</v>
      </c>
      <c r="AP246" s="7">
        <v>23</v>
      </c>
      <c r="AQ246" s="7">
        <v>24</v>
      </c>
      <c r="AR246" s="7">
        <v>25</v>
      </c>
      <c r="AS246" s="7">
        <v>26</v>
      </c>
      <c r="AT246" s="7">
        <v>27</v>
      </c>
      <c r="AU246" s="7">
        <v>28</v>
      </c>
      <c r="AY246" s="7">
        <v>32</v>
      </c>
      <c r="AZ246" s="7">
        <v>33</v>
      </c>
      <c r="BA246" s="7">
        <v>34</v>
      </c>
      <c r="BB246" s="7">
        <v>35</v>
      </c>
      <c r="BC246" s="7">
        <v>36</v>
      </c>
    </row>
    <row r="247" spans="1:55" ht="25.15" customHeight="1">
      <c r="A247" s="83" t="s">
        <v>285</v>
      </c>
      <c r="B247" s="109" t="s">
        <v>286</v>
      </c>
      <c r="C247" s="110"/>
      <c r="D247" s="110"/>
      <c r="E247" s="110"/>
      <c r="F247" s="110"/>
      <c r="G247" s="110"/>
      <c r="H247" s="110"/>
      <c r="I247" s="110"/>
      <c r="J247" s="110"/>
      <c r="K247" s="110"/>
      <c r="L247" s="110"/>
      <c r="M247" s="110"/>
      <c r="N247" s="110"/>
      <c r="O247" s="110"/>
      <c r="P247" s="110"/>
      <c r="Q247" s="110"/>
      <c r="R247" s="110"/>
      <c r="S247" s="111"/>
    </row>
    <row r="248" spans="1:55" ht="25.15" customHeight="1">
      <c r="A248" s="83"/>
      <c r="B248" s="115" t="s">
        <v>25</v>
      </c>
      <c r="C248" s="109" t="s">
        <v>26</v>
      </c>
      <c r="D248" s="110"/>
      <c r="E248" s="110"/>
      <c r="F248" s="110"/>
      <c r="G248" s="110"/>
      <c r="H248" s="111"/>
      <c r="I248" s="76" t="s">
        <v>27</v>
      </c>
      <c r="J248" s="76" t="s">
        <v>28</v>
      </c>
      <c r="K248" s="76" t="s">
        <v>29</v>
      </c>
      <c r="L248" s="76" t="s">
        <v>26</v>
      </c>
      <c r="M248" s="83" t="s">
        <v>30</v>
      </c>
      <c r="N248" s="83" t="s">
        <v>31</v>
      </c>
      <c r="O248" s="74" t="s">
        <v>32</v>
      </c>
      <c r="P248" s="109" t="s">
        <v>32</v>
      </c>
      <c r="Q248" s="110"/>
      <c r="R248" s="110"/>
      <c r="S248" s="111"/>
    </row>
    <row r="249" spans="1:55" ht="36" customHeight="1">
      <c r="A249" s="83" t="s">
        <v>33</v>
      </c>
      <c r="B249" s="116"/>
      <c r="C249" s="112" t="s">
        <v>287</v>
      </c>
      <c r="D249" s="113"/>
      <c r="E249" s="113"/>
      <c r="F249" s="113"/>
      <c r="G249" s="113"/>
      <c r="H249" s="114"/>
      <c r="I249" s="79" t="str">
        <f>+$I$246</f>
        <v>6 FRENOS</v>
      </c>
      <c r="J249" s="79" t="s">
        <v>288</v>
      </c>
      <c r="K249" s="79" t="str">
        <f>+A249</f>
        <v>a</v>
      </c>
      <c r="L249" s="79" t="str">
        <f>+C249</f>
        <v xml:space="preserve">Servofreno defectuoso, sin vacío o inexistente </v>
      </c>
      <c r="M249" s="9" t="str">
        <f>+IF(N249="O","DG",IF(N249="P","","N/A"))</f>
        <v>N/A</v>
      </c>
      <c r="N249" s="12" t="str">
        <f>+IF(OR($T$5=T249,$T$5=U249,$T$5=V249,$T$5=W249,$T$5=X249,$T$5=Y249,$T$5=Z249,$T$5=AA249,$T$5=AB249,$T$5=AC249,$T$5=AD249,$T$5=AE249,$T$5=AF249,$T$5=AG249,$T$5=AH249,$T$5=AI249,$T$5=AJ249,$T$5=AK249,$T$5=AL249,$T$5=AM249,$T$5=AN249,$T$5=AO249,$T$5=AP249,$T$5=AQ249,$T$5=AR249,$T$5=AS249,$T$5=AT249,$T$5=AU249,$T$5=AV249,$T$5=AW249,$T$5=AX249,$T$5=AY249,$T$5=AZ249,$T$5=BA249,$T$5=BB249,$T$5=BC249,$T$5=BD249),"P","¡")</f>
        <v>¡</v>
      </c>
      <c r="O249" s="10">
        <f t="shared" ref="O249:O253" si="128">P249</f>
        <v>0</v>
      </c>
      <c r="P249" s="112"/>
      <c r="Q249" s="113"/>
      <c r="R249" s="113"/>
      <c r="S249" s="114"/>
      <c r="U249" s="7">
        <v>2</v>
      </c>
      <c r="X249" s="7">
        <v>5</v>
      </c>
      <c r="AA249" s="7">
        <v>8</v>
      </c>
      <c r="AB249" s="7">
        <v>9</v>
      </c>
      <c r="AD249" s="7">
        <v>11</v>
      </c>
      <c r="AE249" s="7">
        <v>12</v>
      </c>
      <c r="AI249" s="7">
        <v>16</v>
      </c>
      <c r="AJ249" s="7">
        <v>17</v>
      </c>
      <c r="AL249" s="7">
        <v>19</v>
      </c>
      <c r="AO249" s="7">
        <v>22</v>
      </c>
      <c r="AP249" s="7">
        <v>23</v>
      </c>
      <c r="AQ249" s="7">
        <v>24</v>
      </c>
      <c r="AR249" s="7">
        <v>25</v>
      </c>
      <c r="AS249" s="7">
        <v>26</v>
      </c>
      <c r="AT249" s="7">
        <v>27</v>
      </c>
      <c r="AU249" s="7">
        <v>28</v>
      </c>
      <c r="AY249" s="7">
        <v>32</v>
      </c>
      <c r="AZ249" s="7">
        <v>33</v>
      </c>
      <c r="BA249" s="7">
        <v>34</v>
      </c>
      <c r="BB249" s="7">
        <v>35</v>
      </c>
      <c r="BC249" s="7">
        <v>36</v>
      </c>
    </row>
    <row r="250" spans="1:55" ht="36" customHeight="1">
      <c r="A250" s="83" t="s">
        <v>36</v>
      </c>
      <c r="B250" s="116"/>
      <c r="C250" s="112" t="s">
        <v>289</v>
      </c>
      <c r="D250" s="113"/>
      <c r="E250" s="113"/>
      <c r="F250" s="113"/>
      <c r="G250" s="113"/>
      <c r="H250" s="114"/>
      <c r="I250" s="79" t="str">
        <f t="shared" ref="I250:I253" si="129">+$I$246</f>
        <v>6 FRENOS</v>
      </c>
      <c r="J250" s="79" t="s">
        <v>288</v>
      </c>
      <c r="K250" s="79" t="str">
        <f t="shared" ref="K250:K255" si="130">+A250</f>
        <v>b</v>
      </c>
      <c r="L250" s="79" t="str">
        <f t="shared" ref="L250:L255" si="131">+C250</f>
        <v xml:space="preserve">Bomba principal defectuosa, mal sujeta o con pérdidas </v>
      </c>
      <c r="M250" s="9" t="str">
        <f>+IF(N250="O","DG",IF(N250="P","","N/A"))</f>
        <v>N/A</v>
      </c>
      <c r="N250" s="12" t="str">
        <f t="shared" ref="N250:N255" si="132">+IF(OR($T$5=T250,$T$5=U250,$T$5=V250,$T$5=W250,$T$5=X250,$T$5=Y250,$T$5=Z250,$T$5=AA250,$T$5=AB250,$T$5=AC250,$T$5=AD250,$T$5=AE250,$T$5=AF250,$T$5=AG250,$T$5=AH250,$T$5=AI250,$T$5=AJ250,$T$5=AK250,$T$5=AL250,$T$5=AM250,$T$5=AN250,$T$5=AO250,$T$5=AP250,$T$5=AQ250,$T$5=AR250,$T$5=AS250,$T$5=AT250,$T$5=AU250,$T$5=AV250,$T$5=AW250,$T$5=AX250,$T$5=AY250,$T$5=AZ250,$T$5=BA250,$T$5=BB250,$T$5=BC250,$T$5=BD250),"P","¡")</f>
        <v>¡</v>
      </c>
      <c r="O250" s="10">
        <f t="shared" si="128"/>
        <v>0</v>
      </c>
      <c r="P250" s="112"/>
      <c r="Q250" s="113"/>
      <c r="R250" s="113"/>
      <c r="S250" s="114"/>
      <c r="U250" s="7">
        <v>2</v>
      </c>
      <c r="X250" s="7">
        <v>5</v>
      </c>
      <c r="AA250" s="7">
        <v>8</v>
      </c>
      <c r="AB250" s="7">
        <v>9</v>
      </c>
      <c r="AD250" s="7">
        <v>11</v>
      </c>
      <c r="AE250" s="7">
        <v>12</v>
      </c>
      <c r="AI250" s="7">
        <v>16</v>
      </c>
      <c r="AJ250" s="7">
        <v>17</v>
      </c>
      <c r="AL250" s="7">
        <v>19</v>
      </c>
      <c r="AO250" s="7">
        <v>22</v>
      </c>
      <c r="AP250" s="7">
        <v>23</v>
      </c>
      <c r="AQ250" s="7">
        <v>24</v>
      </c>
      <c r="AR250" s="7">
        <v>25</v>
      </c>
      <c r="AS250" s="7">
        <v>26</v>
      </c>
      <c r="AT250" s="7">
        <v>27</v>
      </c>
      <c r="AU250" s="7">
        <v>28</v>
      </c>
      <c r="AY250" s="7">
        <v>32</v>
      </c>
      <c r="AZ250" s="7">
        <v>33</v>
      </c>
      <c r="BA250" s="7">
        <v>34</v>
      </c>
      <c r="BB250" s="7">
        <v>35</v>
      </c>
      <c r="BC250" s="7">
        <v>36</v>
      </c>
    </row>
    <row r="251" spans="1:55" ht="36" customHeight="1">
      <c r="A251" s="83" t="s">
        <v>38</v>
      </c>
      <c r="B251" s="116"/>
      <c r="C251" s="112" t="s">
        <v>290</v>
      </c>
      <c r="D251" s="113"/>
      <c r="E251" s="113"/>
      <c r="F251" s="113"/>
      <c r="G251" s="113"/>
      <c r="H251" s="114"/>
      <c r="I251" s="79" t="str">
        <f t="shared" si="129"/>
        <v>6 FRENOS</v>
      </c>
      <c r="J251" s="79" t="s">
        <v>288</v>
      </c>
      <c r="K251" s="79" t="str">
        <f t="shared" si="130"/>
        <v>c</v>
      </c>
      <c r="L251" s="79" t="str">
        <f t="shared" si="131"/>
        <v>Nivel de líquido de frenos en depósito sobre el máximo o bajo el mínimo de la faja de operación (marcas de nivel)</v>
      </c>
      <c r="M251" s="9" t="str">
        <f t="shared" ref="M251:M253" si="133">+IF(N251="O","DL",IF(N251="P","","N/A"))</f>
        <v>N/A</v>
      </c>
      <c r="N251" s="12" t="str">
        <f t="shared" si="132"/>
        <v>¡</v>
      </c>
      <c r="O251" s="10">
        <f t="shared" si="128"/>
        <v>0</v>
      </c>
      <c r="P251" s="112"/>
      <c r="Q251" s="113"/>
      <c r="R251" s="113"/>
      <c r="S251" s="114"/>
      <c r="U251" s="7">
        <v>2</v>
      </c>
      <c r="X251" s="7">
        <v>5</v>
      </c>
      <c r="AA251" s="7">
        <v>8</v>
      </c>
      <c r="AB251" s="7">
        <v>9</v>
      </c>
      <c r="AD251" s="7">
        <v>11</v>
      </c>
      <c r="AE251" s="7">
        <v>12</v>
      </c>
      <c r="AI251" s="7">
        <v>16</v>
      </c>
      <c r="AJ251" s="7">
        <v>17</v>
      </c>
      <c r="AL251" s="7">
        <v>19</v>
      </c>
      <c r="AO251" s="7">
        <v>22</v>
      </c>
      <c r="AP251" s="7">
        <v>23</v>
      </c>
      <c r="AQ251" s="7">
        <v>24</v>
      </c>
      <c r="AR251" s="7">
        <v>25</v>
      </c>
      <c r="AS251" s="7">
        <v>26</v>
      </c>
      <c r="AT251" s="7">
        <v>27</v>
      </c>
      <c r="AU251" s="7">
        <v>28</v>
      </c>
      <c r="AY251" s="7">
        <v>32</v>
      </c>
      <c r="AZ251" s="7">
        <v>33</v>
      </c>
      <c r="BA251" s="7">
        <v>34</v>
      </c>
      <c r="BB251" s="7">
        <v>35</v>
      </c>
      <c r="BC251" s="7">
        <v>36</v>
      </c>
    </row>
    <row r="252" spans="1:55" ht="36" customHeight="1">
      <c r="A252" s="83" t="s">
        <v>40</v>
      </c>
      <c r="B252" s="116"/>
      <c r="C252" s="112" t="s">
        <v>291</v>
      </c>
      <c r="D252" s="113"/>
      <c r="E252" s="113"/>
      <c r="F252" s="113"/>
      <c r="G252" s="113"/>
      <c r="H252" s="114"/>
      <c r="I252" s="79" t="str">
        <f t="shared" si="129"/>
        <v>6 FRENOS</v>
      </c>
      <c r="J252" s="79" t="s">
        <v>288</v>
      </c>
      <c r="K252" s="79" t="str">
        <f t="shared" si="130"/>
        <v>d</v>
      </c>
      <c r="L252" s="79" t="str">
        <f t="shared" si="131"/>
        <v xml:space="preserve">Ausencia de la tapa del depósito de la bomba principal </v>
      </c>
      <c r="M252" s="9" t="str">
        <f t="shared" si="133"/>
        <v>N/A</v>
      </c>
      <c r="N252" s="12" t="str">
        <f t="shared" si="132"/>
        <v>¡</v>
      </c>
      <c r="O252" s="10">
        <f t="shared" si="128"/>
        <v>0</v>
      </c>
      <c r="P252" s="112"/>
      <c r="Q252" s="113"/>
      <c r="R252" s="113"/>
      <c r="S252" s="114"/>
      <c r="U252" s="7">
        <v>2</v>
      </c>
      <c r="X252" s="7">
        <v>5</v>
      </c>
      <c r="AA252" s="7">
        <v>8</v>
      </c>
      <c r="AB252" s="7">
        <v>9</v>
      </c>
      <c r="AD252" s="7">
        <v>11</v>
      </c>
      <c r="AE252" s="7">
        <v>12</v>
      </c>
      <c r="AI252" s="7">
        <v>16</v>
      </c>
      <c r="AJ252" s="7">
        <v>17</v>
      </c>
      <c r="AL252" s="7">
        <v>19</v>
      </c>
      <c r="AO252" s="7">
        <v>22</v>
      </c>
      <c r="AP252" s="7">
        <v>23</v>
      </c>
      <c r="AQ252" s="7">
        <v>24</v>
      </c>
      <c r="AR252" s="7">
        <v>25</v>
      </c>
      <c r="AS252" s="7">
        <v>26</v>
      </c>
      <c r="AT252" s="7">
        <v>27</v>
      </c>
      <c r="AU252" s="7">
        <v>28</v>
      </c>
      <c r="AY252" s="7">
        <v>32</v>
      </c>
      <c r="AZ252" s="7">
        <v>33</v>
      </c>
      <c r="BA252" s="7">
        <v>34</v>
      </c>
      <c r="BB252" s="7">
        <v>35</v>
      </c>
      <c r="BC252" s="7">
        <v>36</v>
      </c>
    </row>
    <row r="253" spans="1:55" ht="36" customHeight="1">
      <c r="A253" s="83" t="s">
        <v>42</v>
      </c>
      <c r="B253" s="116"/>
      <c r="C253" s="112" t="s">
        <v>292</v>
      </c>
      <c r="D253" s="113"/>
      <c r="E253" s="113"/>
      <c r="F253" s="113"/>
      <c r="G253" s="113"/>
      <c r="H253" s="114"/>
      <c r="I253" s="79" t="str">
        <f t="shared" si="129"/>
        <v>6 FRENOS</v>
      </c>
      <c r="J253" s="79" t="s">
        <v>288</v>
      </c>
      <c r="K253" s="79" t="str">
        <f t="shared" si="130"/>
        <v>e</v>
      </c>
      <c r="L253" s="79" t="str">
        <f t="shared" si="131"/>
        <v>Bomba principal con daños o correcciones leves.</v>
      </c>
      <c r="M253" s="9" t="str">
        <f t="shared" si="133"/>
        <v>N/A</v>
      </c>
      <c r="N253" s="12" t="str">
        <f t="shared" si="132"/>
        <v>¡</v>
      </c>
      <c r="O253" s="10">
        <f t="shared" si="128"/>
        <v>0</v>
      </c>
      <c r="P253" s="112"/>
      <c r="Q253" s="113"/>
      <c r="R253" s="113"/>
      <c r="S253" s="114"/>
      <c r="U253" s="7">
        <v>2</v>
      </c>
      <c r="X253" s="7">
        <v>5</v>
      </c>
      <c r="AA253" s="7">
        <v>8</v>
      </c>
      <c r="AB253" s="7">
        <v>9</v>
      </c>
      <c r="AD253" s="7">
        <v>11</v>
      </c>
      <c r="AE253" s="7">
        <v>12</v>
      </c>
      <c r="AI253" s="7">
        <v>16</v>
      </c>
      <c r="AJ253" s="7">
        <v>17</v>
      </c>
      <c r="AL253" s="7">
        <v>19</v>
      </c>
      <c r="AO253" s="7">
        <v>22</v>
      </c>
      <c r="AP253" s="7">
        <v>23</v>
      </c>
      <c r="AQ253" s="7">
        <v>24</v>
      </c>
      <c r="AR253" s="7">
        <v>25</v>
      </c>
      <c r="AS253" s="7">
        <v>26</v>
      </c>
      <c r="AT253" s="7">
        <v>27</v>
      </c>
      <c r="AU253" s="7">
        <v>28</v>
      </c>
      <c r="AY253" s="7">
        <v>32</v>
      </c>
      <c r="AZ253" s="7">
        <v>33</v>
      </c>
      <c r="BA253" s="7">
        <v>34</v>
      </c>
      <c r="BB253" s="7">
        <v>35</v>
      </c>
      <c r="BC253" s="7">
        <v>36</v>
      </c>
    </row>
    <row r="254" spans="1:55" ht="36" customHeight="1">
      <c r="A254" s="83" t="s">
        <v>44</v>
      </c>
      <c r="B254" s="116"/>
      <c r="C254" s="112" t="s">
        <v>293</v>
      </c>
      <c r="D254" s="113"/>
      <c r="E254" s="113"/>
      <c r="F254" s="113"/>
      <c r="G254" s="113"/>
      <c r="H254" s="114"/>
      <c r="I254" s="79"/>
      <c r="J254" s="79"/>
      <c r="K254" s="79" t="str">
        <f t="shared" si="130"/>
        <v>f</v>
      </c>
      <c r="L254" s="79" t="str">
        <f t="shared" si="131"/>
        <v>Recipiente de líquido mal sujeto, deteriorado u otra condición que ponga en riesgo por derrame</v>
      </c>
      <c r="M254" s="9" t="str">
        <f>+IF(N254="O","DG",IF(N254="P","","N/A"))</f>
        <v>N/A</v>
      </c>
      <c r="N254" s="12" t="str">
        <f t="shared" si="132"/>
        <v>¡</v>
      </c>
      <c r="O254" s="10">
        <f t="shared" ref="O254:O255" si="134">P254</f>
        <v>0</v>
      </c>
      <c r="P254" s="112"/>
      <c r="Q254" s="113"/>
      <c r="R254" s="113"/>
      <c r="S254" s="114"/>
      <c r="U254" s="7">
        <v>2</v>
      </c>
      <c r="X254" s="7">
        <v>5</v>
      </c>
      <c r="AA254" s="7">
        <v>8</v>
      </c>
      <c r="AB254" s="7">
        <v>9</v>
      </c>
      <c r="AD254" s="7">
        <v>11</v>
      </c>
      <c r="AE254" s="7">
        <v>12</v>
      </c>
      <c r="AI254" s="7">
        <v>16</v>
      </c>
      <c r="AJ254" s="7">
        <v>17</v>
      </c>
      <c r="AL254" s="7">
        <v>19</v>
      </c>
      <c r="AO254" s="7">
        <v>22</v>
      </c>
      <c r="AP254" s="7">
        <v>23</v>
      </c>
      <c r="AQ254" s="7">
        <v>24</v>
      </c>
      <c r="AR254" s="7">
        <v>25</v>
      </c>
      <c r="AS254" s="7">
        <v>26</v>
      </c>
      <c r="AT254" s="7">
        <v>27</v>
      </c>
      <c r="AU254" s="7">
        <v>28</v>
      </c>
      <c r="AY254" s="7">
        <v>32</v>
      </c>
      <c r="AZ254" s="7">
        <v>33</v>
      </c>
      <c r="BA254" s="7">
        <v>34</v>
      </c>
      <c r="BB254" s="7">
        <v>35</v>
      </c>
      <c r="BC254" s="7">
        <v>36</v>
      </c>
    </row>
    <row r="255" spans="1:55" ht="36" customHeight="1">
      <c r="A255" s="83" t="s">
        <v>46</v>
      </c>
      <c r="B255" s="117"/>
      <c r="C255" s="112" t="s">
        <v>294</v>
      </c>
      <c r="D255" s="113"/>
      <c r="E255" s="113"/>
      <c r="F255" s="113"/>
      <c r="G255" s="113"/>
      <c r="H255" s="114"/>
      <c r="I255" s="79"/>
      <c r="J255" s="79"/>
      <c r="K255" s="79" t="str">
        <f t="shared" si="130"/>
        <v>g</v>
      </c>
      <c r="L255" s="79" t="str">
        <f t="shared" si="131"/>
        <v>Recipiente presenta perdidas de líquido de freno</v>
      </c>
      <c r="M255" s="9" t="str">
        <f>+IF(N255="O","DG",IF(N255="P","","N/A"))</f>
        <v>N/A</v>
      </c>
      <c r="N255" s="12" t="str">
        <f t="shared" si="132"/>
        <v>¡</v>
      </c>
      <c r="O255" s="10">
        <f t="shared" si="134"/>
        <v>0</v>
      </c>
      <c r="P255" s="112"/>
      <c r="Q255" s="113"/>
      <c r="R255" s="113"/>
      <c r="S255" s="114"/>
      <c r="U255" s="7">
        <v>2</v>
      </c>
      <c r="X255" s="7">
        <v>5</v>
      </c>
      <c r="AA255" s="7">
        <v>8</v>
      </c>
      <c r="AB255" s="7">
        <v>9</v>
      </c>
      <c r="AD255" s="7">
        <v>11</v>
      </c>
      <c r="AE255" s="7">
        <v>12</v>
      </c>
      <c r="AI255" s="7">
        <v>16</v>
      </c>
      <c r="AJ255" s="7">
        <v>17</v>
      </c>
      <c r="AL255" s="7">
        <v>19</v>
      </c>
      <c r="AO255" s="7">
        <v>22</v>
      </c>
      <c r="AP255" s="7">
        <v>23</v>
      </c>
      <c r="AQ255" s="7">
        <v>24</v>
      </c>
      <c r="AR255" s="7">
        <v>25</v>
      </c>
      <c r="AS255" s="7">
        <v>26</v>
      </c>
      <c r="AT255" s="7">
        <v>27</v>
      </c>
      <c r="AU255" s="7">
        <v>28</v>
      </c>
      <c r="AY255" s="7">
        <v>32</v>
      </c>
      <c r="AZ255" s="7">
        <v>33</v>
      </c>
      <c r="BA255" s="7">
        <v>34</v>
      </c>
      <c r="BB255" s="7">
        <v>35</v>
      </c>
      <c r="BC255" s="7">
        <v>36</v>
      </c>
    </row>
    <row r="256" spans="1:55" ht="27.6" customHeight="1">
      <c r="A256" s="103" t="e" vm="1">
        <v>#VALUE!</v>
      </c>
      <c r="B256" s="104"/>
      <c r="C256" s="118" t="s">
        <v>0</v>
      </c>
      <c r="D256" s="119"/>
      <c r="E256" s="119"/>
      <c r="F256" s="119"/>
      <c r="G256" s="119"/>
      <c r="H256" s="119"/>
      <c r="I256" s="119"/>
      <c r="J256" s="119"/>
      <c r="K256" s="119"/>
      <c r="L256" s="119"/>
      <c r="M256" s="119"/>
      <c r="N256" s="119"/>
      <c r="O256" s="119"/>
      <c r="P256" s="119"/>
      <c r="Q256" s="119"/>
      <c r="R256" s="120"/>
      <c r="S256" s="81" t="s">
        <v>1</v>
      </c>
    </row>
    <row r="257" spans="1:56" ht="27.6" customHeight="1">
      <c r="A257" s="105"/>
      <c r="B257" s="106"/>
      <c r="C257" s="137" t="s">
        <v>2</v>
      </c>
      <c r="D257" s="138"/>
      <c r="E257" s="138"/>
      <c r="F257" s="138"/>
      <c r="G257" s="138"/>
      <c r="H257" s="138"/>
      <c r="I257" s="138"/>
      <c r="J257" s="138"/>
      <c r="K257" s="138"/>
      <c r="L257" s="138"/>
      <c r="M257" s="138"/>
      <c r="N257" s="138"/>
      <c r="O257" s="138"/>
      <c r="P257" s="138"/>
      <c r="Q257" s="138"/>
      <c r="R257" s="144"/>
      <c r="S257" s="81" t="s">
        <v>3</v>
      </c>
    </row>
    <row r="258" spans="1:56" ht="27.6" customHeight="1">
      <c r="A258" s="107"/>
      <c r="B258" s="108"/>
      <c r="C258" s="129"/>
      <c r="D258" s="135"/>
      <c r="E258" s="135"/>
      <c r="F258" s="135"/>
      <c r="G258" s="135"/>
      <c r="H258" s="135"/>
      <c r="I258" s="135"/>
      <c r="J258" s="135"/>
      <c r="K258" s="135"/>
      <c r="L258" s="135"/>
      <c r="M258" s="135"/>
      <c r="N258" s="135"/>
      <c r="O258" s="135"/>
      <c r="P258" s="135"/>
      <c r="Q258" s="135"/>
      <c r="R258" s="122"/>
      <c r="S258" s="6" t="s">
        <v>295</v>
      </c>
    </row>
    <row r="259" spans="1:56" ht="25.15" customHeight="1">
      <c r="A259" s="83" t="s">
        <v>296</v>
      </c>
      <c r="B259" s="109" t="s">
        <v>297</v>
      </c>
      <c r="C259" s="110"/>
      <c r="D259" s="110"/>
      <c r="E259" s="110"/>
      <c r="F259" s="110"/>
      <c r="G259" s="110"/>
      <c r="H259" s="110"/>
      <c r="I259" s="110"/>
      <c r="J259" s="110"/>
      <c r="K259" s="110"/>
      <c r="L259" s="110"/>
      <c r="M259" s="110"/>
      <c r="N259" s="110"/>
      <c r="O259" s="110"/>
      <c r="P259" s="110"/>
      <c r="Q259" s="110"/>
      <c r="R259" s="110"/>
      <c r="S259" s="111"/>
    </row>
    <row r="260" spans="1:56" ht="25.15" customHeight="1">
      <c r="A260" s="83"/>
      <c r="B260" s="115" t="s">
        <v>25</v>
      </c>
      <c r="C260" s="109" t="s">
        <v>26</v>
      </c>
      <c r="D260" s="110"/>
      <c r="E260" s="110"/>
      <c r="F260" s="110"/>
      <c r="G260" s="110"/>
      <c r="H260" s="111"/>
      <c r="I260" s="76" t="s">
        <v>27</v>
      </c>
      <c r="J260" s="76" t="s">
        <v>28</v>
      </c>
      <c r="K260" s="76" t="s">
        <v>29</v>
      </c>
      <c r="L260" s="76" t="s">
        <v>26</v>
      </c>
      <c r="M260" s="83" t="s">
        <v>30</v>
      </c>
      <c r="N260" s="83" t="s">
        <v>31</v>
      </c>
      <c r="O260" s="74" t="s">
        <v>32</v>
      </c>
      <c r="P260" s="109" t="s">
        <v>32</v>
      </c>
      <c r="Q260" s="110"/>
      <c r="R260" s="110"/>
      <c r="S260" s="111"/>
    </row>
    <row r="261" spans="1:56" ht="36" customHeight="1">
      <c r="A261" s="83" t="s">
        <v>33</v>
      </c>
      <c r="B261" s="116"/>
      <c r="C261" s="112" t="s">
        <v>298</v>
      </c>
      <c r="D261" s="113"/>
      <c r="E261" s="113"/>
      <c r="F261" s="113"/>
      <c r="G261" s="113"/>
      <c r="H261" s="114"/>
      <c r="I261" s="79" t="str">
        <f>+$I$253</f>
        <v>6 FRENOS</v>
      </c>
      <c r="J261" s="79" t="s">
        <v>299</v>
      </c>
      <c r="K261" s="79" t="str">
        <f>+A261</f>
        <v>a</v>
      </c>
      <c r="L261" s="79" t="str">
        <f>+C261</f>
        <v>El recubrimiento exterior de una o más mangueras está agrietado, desgastado, envejecido o presenta abombamientos</v>
      </c>
      <c r="M261" s="9" t="str">
        <f>+IF(N261="O","DG",IF(N261="P","","N/A"))</f>
        <v>N/A</v>
      </c>
      <c r="N261" s="12" t="str">
        <f t="shared" ref="N261:N271" si="135">+IF(OR($T$5=T261,$T$5=U261,$T$5=V261,$T$5=W261,$T$5=X261,$T$5=Y261,$T$5=Z261,$T$5=AA261,$T$5=AB261,$T$5=AC261,$T$5=AD261,$T$5=AE261,$T$5=AF261,$T$5=AG261,$T$5=AH261,$T$5=AI261,$T$5=AJ261,$T$5=AK261,$T$5=AL261,$T$5=AM261,$T$5=AN261,$T$5=AO261,$T$5=AP261,$T$5=AQ261,$T$5=AR261,$T$5=AS261,$T$5=AT261,$T$5=AU261,$T$5=AV261,$T$5=AW261,$T$5=AX261,$T$5=AY261,$T$5=AZ261,$T$5=BA261,$T$5=BB261,$T$5=BC261,$T$5=BD261),"P","¡")</f>
        <v>¡</v>
      </c>
      <c r="O261" s="10">
        <f t="shared" ref="O261:O271" si="136">P261</f>
        <v>0</v>
      </c>
      <c r="P261" s="112"/>
      <c r="Q261" s="113"/>
      <c r="R261" s="113"/>
      <c r="S261" s="114"/>
      <c r="U261" s="7">
        <v>2</v>
      </c>
      <c r="W261" s="7">
        <v>4</v>
      </c>
      <c r="X261" s="7">
        <v>5</v>
      </c>
      <c r="AA261" s="7">
        <v>8</v>
      </c>
      <c r="AB261" s="7">
        <v>9</v>
      </c>
      <c r="AD261" s="7">
        <v>11</v>
      </c>
      <c r="AE261" s="7">
        <v>12</v>
      </c>
      <c r="AI261" s="7">
        <v>16</v>
      </c>
      <c r="AJ261" s="7">
        <v>17</v>
      </c>
      <c r="AL261" s="7">
        <v>19</v>
      </c>
      <c r="AO261" s="7">
        <v>22</v>
      </c>
      <c r="AP261" s="7">
        <v>23</v>
      </c>
      <c r="AQ261" s="7">
        <v>24</v>
      </c>
      <c r="AR261" s="7">
        <v>25</v>
      </c>
      <c r="AS261" s="7">
        <v>26</v>
      </c>
      <c r="AT261" s="7">
        <v>27</v>
      </c>
      <c r="AU261" s="7">
        <v>28</v>
      </c>
      <c r="AY261" s="7">
        <v>32</v>
      </c>
      <c r="AZ261" s="7">
        <v>33</v>
      </c>
      <c r="BA261" s="7">
        <v>34</v>
      </c>
      <c r="BB261" s="7">
        <v>35</v>
      </c>
      <c r="BC261" s="7">
        <v>36</v>
      </c>
    </row>
    <row r="262" spans="1:56" ht="36" customHeight="1">
      <c r="A262" s="83" t="s">
        <v>36</v>
      </c>
      <c r="B262" s="116"/>
      <c r="C262" s="112" t="s">
        <v>300</v>
      </c>
      <c r="D262" s="113"/>
      <c r="E262" s="113"/>
      <c r="F262" s="113"/>
      <c r="G262" s="113"/>
      <c r="H262" s="114"/>
      <c r="I262" s="79" t="str">
        <f>+$I$253</f>
        <v>6 FRENOS</v>
      </c>
      <c r="J262" s="79" t="s">
        <v>299</v>
      </c>
      <c r="K262" s="79" t="str">
        <f>+A262</f>
        <v>b</v>
      </c>
      <c r="L262" s="79" t="str">
        <f>+C262</f>
        <v>Presenta fuga de líquido de freno en alguno de los componentes</v>
      </c>
      <c r="M262" s="9" t="str">
        <f>+IF(N262="O","DG",IF(N262="P","","N/A"))</f>
        <v>N/A</v>
      </c>
      <c r="N262" s="12" t="str">
        <f t="shared" si="135"/>
        <v>¡</v>
      </c>
      <c r="O262" s="10">
        <f t="shared" ref="O262" si="137">P262</f>
        <v>0</v>
      </c>
      <c r="P262" s="112"/>
      <c r="Q262" s="113"/>
      <c r="R262" s="113"/>
      <c r="S262" s="114"/>
      <c r="U262" s="7">
        <v>2</v>
      </c>
      <c r="W262" s="7">
        <v>4</v>
      </c>
      <c r="X262" s="7">
        <v>5</v>
      </c>
      <c r="AA262" s="7">
        <v>8</v>
      </c>
      <c r="AB262" s="7">
        <v>9</v>
      </c>
      <c r="AD262" s="7">
        <v>11</v>
      </c>
      <c r="AE262" s="7">
        <v>12</v>
      </c>
      <c r="AI262" s="7">
        <v>16</v>
      </c>
      <c r="AJ262" s="7">
        <v>17</v>
      </c>
      <c r="AL262" s="7">
        <v>19</v>
      </c>
      <c r="AO262" s="7">
        <v>22</v>
      </c>
      <c r="AP262" s="7">
        <v>23</v>
      </c>
      <c r="AQ262" s="7">
        <v>24</v>
      </c>
      <c r="AR262" s="7">
        <v>25</v>
      </c>
      <c r="AS262" s="7">
        <v>26</v>
      </c>
      <c r="AT262" s="7">
        <v>27</v>
      </c>
      <c r="AU262" s="7">
        <v>28</v>
      </c>
      <c r="AY262" s="7">
        <v>32</v>
      </c>
      <c r="AZ262" s="7">
        <v>33</v>
      </c>
      <c r="BA262" s="7">
        <v>34</v>
      </c>
      <c r="BB262" s="7">
        <v>35</v>
      </c>
      <c r="BC262" s="7">
        <v>36</v>
      </c>
    </row>
    <row r="263" spans="1:56" ht="39.950000000000003" customHeight="1">
      <c r="A263" s="83" t="s">
        <v>38</v>
      </c>
      <c r="B263" s="116"/>
      <c r="C263" s="112" t="s">
        <v>301</v>
      </c>
      <c r="D263" s="113"/>
      <c r="E263" s="113"/>
      <c r="F263" s="113"/>
      <c r="G263" s="113"/>
      <c r="H263" s="114"/>
      <c r="I263" s="79" t="str">
        <f t="shared" ref="I263:I271" si="138">+$I$253</f>
        <v>6 FRENOS</v>
      </c>
      <c r="J263" s="79" t="s">
        <v>299</v>
      </c>
      <c r="K263" s="79" t="str">
        <f t="shared" ref="K263:K271" si="139">+A263</f>
        <v>c</v>
      </c>
      <c r="L263" s="79" t="str">
        <f t="shared" ref="L263:L271" si="140">+C263</f>
        <v>Cables y/o mangueras demasiado cortas, retorcidas o dobladas</v>
      </c>
      <c r="M263" s="9" t="str">
        <f>+IF(N263="O","DG",IF(N263="P","","N/A"))</f>
        <v/>
      </c>
      <c r="N263" s="12" t="str">
        <f t="shared" si="135"/>
        <v>P</v>
      </c>
      <c r="O263" s="10">
        <f t="shared" si="136"/>
        <v>0</v>
      </c>
      <c r="P263" s="112"/>
      <c r="Q263" s="113"/>
      <c r="R263" s="113"/>
      <c r="S263" s="114"/>
      <c r="T263" s="7">
        <v>1</v>
      </c>
      <c r="U263" s="7">
        <v>2</v>
      </c>
      <c r="V263" s="7">
        <v>3</v>
      </c>
      <c r="W263" s="7">
        <v>4</v>
      </c>
      <c r="X263" s="7">
        <v>5</v>
      </c>
      <c r="AA263" s="7">
        <v>8</v>
      </c>
      <c r="AB263" s="7">
        <v>9</v>
      </c>
      <c r="AC263" s="7">
        <v>10</v>
      </c>
      <c r="AD263" s="7">
        <v>11</v>
      </c>
      <c r="AE263" s="7">
        <v>12</v>
      </c>
      <c r="AG263" s="7">
        <v>14</v>
      </c>
      <c r="AH263" s="7">
        <v>15</v>
      </c>
      <c r="AI263" s="7">
        <v>16</v>
      </c>
      <c r="AJ263" s="7">
        <v>17</v>
      </c>
      <c r="AK263" s="7">
        <v>18</v>
      </c>
      <c r="AL263" s="7">
        <v>19</v>
      </c>
      <c r="AM263" s="7">
        <v>20</v>
      </c>
      <c r="AN263" s="7">
        <v>21</v>
      </c>
      <c r="AO263" s="7">
        <v>22</v>
      </c>
      <c r="AP263" s="7">
        <v>23</v>
      </c>
      <c r="AQ263" s="7">
        <v>24</v>
      </c>
      <c r="AR263" s="7">
        <v>25</v>
      </c>
      <c r="AS263" s="7">
        <v>26</v>
      </c>
      <c r="AT263" s="7">
        <v>27</v>
      </c>
      <c r="AU263" s="7">
        <v>28</v>
      </c>
      <c r="AV263" s="7">
        <v>29</v>
      </c>
      <c r="AW263" s="7">
        <v>30</v>
      </c>
      <c r="AX263" s="7">
        <v>31</v>
      </c>
      <c r="AY263" s="7">
        <v>32</v>
      </c>
      <c r="AZ263" s="7">
        <v>33</v>
      </c>
      <c r="BA263" s="7">
        <v>34</v>
      </c>
      <c r="BB263" s="7">
        <v>35</v>
      </c>
      <c r="BC263" s="7">
        <v>36</v>
      </c>
      <c r="BD263" s="7">
        <v>37</v>
      </c>
    </row>
    <row r="264" spans="1:56" ht="39.950000000000003" customHeight="1">
      <c r="A264" s="83" t="s">
        <v>40</v>
      </c>
      <c r="B264" s="116"/>
      <c r="C264" s="112" t="s">
        <v>302</v>
      </c>
      <c r="D264" s="113"/>
      <c r="E264" s="113"/>
      <c r="F264" s="113"/>
      <c r="G264" s="113"/>
      <c r="H264" s="114"/>
      <c r="I264" s="79" t="str">
        <f t="shared" si="138"/>
        <v>6 FRENOS</v>
      </c>
      <c r="J264" s="79" t="s">
        <v>299</v>
      </c>
      <c r="K264" s="79" t="str">
        <f t="shared" si="139"/>
        <v>d</v>
      </c>
      <c r="L264" s="79" t="str">
        <f t="shared" si="140"/>
        <v>Defectos de estado de componentes que no comprometa su función</v>
      </c>
      <c r="M264" s="9" t="str">
        <f>+IF(N264="O","DL",IF(N264="P","","N/A"))</f>
        <v/>
      </c>
      <c r="N264" s="12" t="str">
        <f t="shared" si="135"/>
        <v>P</v>
      </c>
      <c r="O264" s="10">
        <f t="shared" si="136"/>
        <v>0</v>
      </c>
      <c r="P264" s="112"/>
      <c r="Q264" s="113"/>
      <c r="R264" s="113"/>
      <c r="S264" s="114"/>
      <c r="T264" s="7">
        <v>1</v>
      </c>
      <c r="U264" s="7">
        <v>2</v>
      </c>
      <c r="V264" s="7">
        <v>3</v>
      </c>
      <c r="W264" s="7">
        <v>4</v>
      </c>
      <c r="X264" s="7">
        <v>5</v>
      </c>
      <c r="AA264" s="7">
        <v>8</v>
      </c>
      <c r="AB264" s="7">
        <v>9</v>
      </c>
      <c r="AC264" s="7">
        <v>10</v>
      </c>
      <c r="AD264" s="7">
        <v>11</v>
      </c>
      <c r="AE264" s="7">
        <v>12</v>
      </c>
      <c r="AG264" s="7">
        <v>14</v>
      </c>
      <c r="AH264" s="7">
        <v>15</v>
      </c>
      <c r="AI264" s="7">
        <v>16</v>
      </c>
      <c r="AJ264" s="7">
        <v>17</v>
      </c>
      <c r="AK264" s="7">
        <v>18</v>
      </c>
      <c r="AL264" s="7">
        <v>19</v>
      </c>
      <c r="AM264" s="7">
        <v>20</v>
      </c>
      <c r="AN264" s="7">
        <v>21</v>
      </c>
      <c r="AO264" s="7">
        <v>22</v>
      </c>
      <c r="AP264" s="7">
        <v>23</v>
      </c>
      <c r="AQ264" s="7">
        <v>24</v>
      </c>
      <c r="AR264" s="7">
        <v>25</v>
      </c>
      <c r="AS264" s="7">
        <v>26</v>
      </c>
      <c r="AT264" s="7">
        <v>27</v>
      </c>
      <c r="AU264" s="7">
        <v>28</v>
      </c>
      <c r="AV264" s="7">
        <v>29</v>
      </c>
      <c r="AW264" s="7">
        <v>30</v>
      </c>
      <c r="AX264" s="7">
        <v>31</v>
      </c>
      <c r="AY264" s="7">
        <v>32</v>
      </c>
      <c r="AZ264" s="7">
        <v>33</v>
      </c>
      <c r="BA264" s="7">
        <v>34</v>
      </c>
      <c r="BB264" s="7">
        <v>35</v>
      </c>
      <c r="BC264" s="7">
        <v>36</v>
      </c>
      <c r="BD264" s="7">
        <v>37</v>
      </c>
    </row>
    <row r="265" spans="1:56" ht="39.950000000000003" customHeight="1">
      <c r="A265" s="83" t="s">
        <v>44</v>
      </c>
      <c r="B265" s="116"/>
      <c r="C265" s="112" t="s">
        <v>303</v>
      </c>
      <c r="D265" s="113"/>
      <c r="E265" s="113"/>
      <c r="F265" s="113"/>
      <c r="G265" s="113"/>
      <c r="H265" s="114"/>
      <c r="I265" s="79" t="str">
        <f t="shared" si="138"/>
        <v>6 FRENOS</v>
      </c>
      <c r="J265" s="79" t="s">
        <v>299</v>
      </c>
      <c r="K265" s="79" t="str">
        <f t="shared" si="139"/>
        <v>f</v>
      </c>
      <c r="L265" s="79" t="str">
        <f t="shared" si="140"/>
        <v>Defectos de estado de componentes que comprometa su función</v>
      </c>
      <c r="M265" s="9" t="str">
        <f>+IF(N265="O","DG",IF(N265="P","","N/A"))</f>
        <v/>
      </c>
      <c r="N265" s="12" t="str">
        <f t="shared" si="135"/>
        <v>P</v>
      </c>
      <c r="O265" s="10">
        <f t="shared" si="136"/>
        <v>0</v>
      </c>
      <c r="P265" s="112"/>
      <c r="Q265" s="113"/>
      <c r="R265" s="113"/>
      <c r="S265" s="114"/>
      <c r="T265" s="7">
        <v>1</v>
      </c>
      <c r="U265" s="7">
        <v>2</v>
      </c>
      <c r="V265" s="7">
        <v>3</v>
      </c>
      <c r="W265" s="7">
        <v>4</v>
      </c>
      <c r="X265" s="7">
        <v>5</v>
      </c>
      <c r="AA265" s="7">
        <v>8</v>
      </c>
      <c r="AB265" s="7">
        <v>9</v>
      </c>
      <c r="AC265" s="7">
        <v>10</v>
      </c>
      <c r="AD265" s="7">
        <v>11</v>
      </c>
      <c r="AE265" s="7">
        <v>12</v>
      </c>
      <c r="AG265" s="7">
        <v>14</v>
      </c>
      <c r="AH265" s="7">
        <v>15</v>
      </c>
      <c r="AI265" s="7">
        <v>16</v>
      </c>
      <c r="AJ265" s="7">
        <v>17</v>
      </c>
      <c r="AK265" s="7">
        <v>18</v>
      </c>
      <c r="AL265" s="7">
        <v>19</v>
      </c>
      <c r="AM265" s="7">
        <v>20</v>
      </c>
      <c r="AN265" s="7">
        <v>21</v>
      </c>
      <c r="AO265" s="7">
        <v>22</v>
      </c>
      <c r="AP265" s="7">
        <v>23</v>
      </c>
      <c r="AQ265" s="7">
        <v>24</v>
      </c>
      <c r="AR265" s="7">
        <v>25</v>
      </c>
      <c r="AS265" s="7">
        <v>26</v>
      </c>
      <c r="AT265" s="7">
        <v>27</v>
      </c>
      <c r="AU265" s="7">
        <v>28</v>
      </c>
      <c r="AV265" s="7">
        <v>29</v>
      </c>
      <c r="AW265" s="7">
        <v>30</v>
      </c>
      <c r="AX265" s="7">
        <v>31</v>
      </c>
      <c r="AY265" s="7">
        <v>32</v>
      </c>
      <c r="AZ265" s="7">
        <v>33</v>
      </c>
      <c r="BA265" s="7">
        <v>34</v>
      </c>
      <c r="BB265" s="7">
        <v>35</v>
      </c>
      <c r="BC265" s="7">
        <v>36</v>
      </c>
      <c r="BD265" s="7">
        <v>37</v>
      </c>
    </row>
    <row r="266" spans="1:56" ht="39.950000000000003" customHeight="1">
      <c r="A266" s="83" t="s">
        <v>46</v>
      </c>
      <c r="B266" s="116"/>
      <c r="C266" s="112" t="s">
        <v>304</v>
      </c>
      <c r="D266" s="113"/>
      <c r="E266" s="113"/>
      <c r="F266" s="113"/>
      <c r="G266" s="113"/>
      <c r="H266" s="114"/>
      <c r="I266" s="79" t="str">
        <f t="shared" si="138"/>
        <v>6 FRENOS</v>
      </c>
      <c r="J266" s="79" t="s">
        <v>299</v>
      </c>
      <c r="K266" s="79" t="str">
        <f t="shared" si="139"/>
        <v>g</v>
      </c>
      <c r="L266" s="79" t="str">
        <f t="shared" si="140"/>
        <v>Desgaste excesivo del recubrimiento de las fibras de freno</v>
      </c>
      <c r="M266" s="9" t="str">
        <f>+IF(N266="O","DG",IF(N266="P","","N/A"))</f>
        <v>N/A</v>
      </c>
      <c r="N266" s="12" t="str">
        <f t="shared" si="135"/>
        <v>¡</v>
      </c>
      <c r="O266" s="10">
        <f t="shared" si="136"/>
        <v>0</v>
      </c>
      <c r="P266" s="112"/>
      <c r="Q266" s="113"/>
      <c r="R266" s="113"/>
      <c r="S266" s="114"/>
      <c r="U266" s="7">
        <v>2</v>
      </c>
      <c r="W266" s="7">
        <v>4</v>
      </c>
      <c r="X266" s="7">
        <v>5</v>
      </c>
      <c r="AA266" s="7">
        <v>8</v>
      </c>
      <c r="AB266" s="7">
        <v>9</v>
      </c>
      <c r="AD266" s="7">
        <v>11</v>
      </c>
      <c r="AE266" s="7">
        <v>12</v>
      </c>
      <c r="AI266" s="7">
        <v>16</v>
      </c>
      <c r="AJ266" s="7">
        <v>17</v>
      </c>
      <c r="AL266" s="7">
        <v>19</v>
      </c>
      <c r="AO266" s="7">
        <v>22</v>
      </c>
      <c r="AP266" s="7">
        <v>23</v>
      </c>
      <c r="AQ266" s="7">
        <v>24</v>
      </c>
      <c r="AR266" s="7">
        <v>25</v>
      </c>
      <c r="AS266" s="7">
        <v>26</v>
      </c>
      <c r="AT266" s="7">
        <v>27</v>
      </c>
      <c r="AU266" s="7">
        <v>28</v>
      </c>
      <c r="AY266" s="7">
        <v>32</v>
      </c>
      <c r="AZ266" s="7">
        <v>33</v>
      </c>
      <c r="BA266" s="7">
        <v>34</v>
      </c>
      <c r="BB266" s="7">
        <v>35</v>
      </c>
      <c r="BC266" s="7">
        <v>36</v>
      </c>
    </row>
    <row r="267" spans="1:56" ht="39.950000000000003" customHeight="1">
      <c r="A267" s="83" t="s">
        <v>48</v>
      </c>
      <c r="B267" s="116"/>
      <c r="C267" s="112" t="s">
        <v>305</v>
      </c>
      <c r="D267" s="113"/>
      <c r="E267" s="113"/>
      <c r="F267" s="113"/>
      <c r="G267" s="113"/>
      <c r="H267" s="114"/>
      <c r="I267" s="79" t="str">
        <f t="shared" si="138"/>
        <v>6 FRENOS</v>
      </c>
      <c r="J267" s="79" t="s">
        <v>299</v>
      </c>
      <c r="K267" s="79" t="str">
        <f t="shared" si="139"/>
        <v>h</v>
      </c>
      <c r="L267" s="79" t="str">
        <f t="shared" si="140"/>
        <v>Desgaste moderado del recubrimiento de las fibras de freno</v>
      </c>
      <c r="M267" s="9" t="str">
        <f>+IF(N267="O","DL",IF(N267="P","","N/A"))</f>
        <v>N/A</v>
      </c>
      <c r="N267" s="12" t="str">
        <f t="shared" si="135"/>
        <v>¡</v>
      </c>
      <c r="O267" s="10">
        <f t="shared" si="136"/>
        <v>0</v>
      </c>
      <c r="P267" s="112"/>
      <c r="Q267" s="113"/>
      <c r="R267" s="113"/>
      <c r="S267" s="114"/>
      <c r="U267" s="7">
        <v>2</v>
      </c>
      <c r="W267" s="7">
        <v>4</v>
      </c>
      <c r="X267" s="7">
        <v>5</v>
      </c>
      <c r="AA267" s="7">
        <v>8</v>
      </c>
      <c r="AB267" s="7">
        <v>9</v>
      </c>
      <c r="AD267" s="7">
        <v>11</v>
      </c>
      <c r="AE267" s="7">
        <v>12</v>
      </c>
      <c r="AI267" s="7">
        <v>16</v>
      </c>
      <c r="AJ267" s="7">
        <v>17</v>
      </c>
      <c r="AL267" s="7">
        <v>19</v>
      </c>
      <c r="AO267" s="7">
        <v>22</v>
      </c>
      <c r="AP267" s="7">
        <v>23</v>
      </c>
      <c r="AQ267" s="7">
        <v>24</v>
      </c>
      <c r="AR267" s="7">
        <v>25</v>
      </c>
      <c r="AS267" s="7">
        <v>26</v>
      </c>
      <c r="AT267" s="7">
        <v>27</v>
      </c>
      <c r="AU267" s="7">
        <v>28</v>
      </c>
      <c r="AY267" s="7">
        <v>32</v>
      </c>
      <c r="AZ267" s="7">
        <v>33</v>
      </c>
      <c r="BA267" s="7">
        <v>34</v>
      </c>
      <c r="BB267" s="7">
        <v>35</v>
      </c>
      <c r="BC267" s="7">
        <v>36</v>
      </c>
    </row>
    <row r="268" spans="1:56" ht="39.950000000000003" customHeight="1">
      <c r="A268" s="83" t="s">
        <v>50</v>
      </c>
      <c r="B268" s="116"/>
      <c r="C268" s="112" t="s">
        <v>306</v>
      </c>
      <c r="D268" s="113"/>
      <c r="E268" s="113"/>
      <c r="F268" s="113"/>
      <c r="G268" s="113"/>
      <c r="H268" s="114"/>
      <c r="I268" s="79" t="str">
        <f t="shared" si="138"/>
        <v>6 FRENOS</v>
      </c>
      <c r="J268" s="79" t="s">
        <v>299</v>
      </c>
      <c r="K268" s="79" t="str">
        <f t="shared" si="139"/>
        <v>i</v>
      </c>
      <c r="L268" s="79" t="str">
        <f t="shared" si="140"/>
        <v>Agrietamiento o rotura del recubrimiento de las fibras de freno</v>
      </c>
      <c r="M268" s="9" t="str">
        <f>+IF(N268="O","DG",IF(N268="P","","N/A"))</f>
        <v>N/A</v>
      </c>
      <c r="N268" s="12" t="str">
        <f t="shared" si="135"/>
        <v>¡</v>
      </c>
      <c r="O268" s="10">
        <f t="shared" si="136"/>
        <v>0</v>
      </c>
      <c r="P268" s="112"/>
      <c r="Q268" s="113"/>
      <c r="R268" s="113"/>
      <c r="S268" s="114"/>
      <c r="U268" s="7">
        <v>2</v>
      </c>
      <c r="W268" s="7">
        <v>4</v>
      </c>
      <c r="X268" s="7">
        <v>5</v>
      </c>
      <c r="AA268" s="7">
        <v>8</v>
      </c>
      <c r="AB268" s="7">
        <v>9</v>
      </c>
      <c r="AD268" s="7">
        <v>11</v>
      </c>
      <c r="AE268" s="7">
        <v>12</v>
      </c>
      <c r="AI268" s="7">
        <v>16</v>
      </c>
      <c r="AJ268" s="7">
        <v>17</v>
      </c>
      <c r="AL268" s="7">
        <v>19</v>
      </c>
      <c r="AO268" s="7">
        <v>22</v>
      </c>
      <c r="AP268" s="7">
        <v>23</v>
      </c>
      <c r="AQ268" s="7">
        <v>24</v>
      </c>
      <c r="AR268" s="7">
        <v>25</v>
      </c>
      <c r="AS268" s="7">
        <v>26</v>
      </c>
      <c r="AT268" s="7">
        <v>27</v>
      </c>
      <c r="AU268" s="7">
        <v>28</v>
      </c>
      <c r="AY268" s="7">
        <v>32</v>
      </c>
      <c r="AZ268" s="7">
        <v>33</v>
      </c>
      <c r="BA268" s="7">
        <v>34</v>
      </c>
      <c r="BB268" s="7">
        <v>35</v>
      </c>
      <c r="BC268" s="7">
        <v>36</v>
      </c>
    </row>
    <row r="269" spans="1:56" ht="39.950000000000003" customHeight="1">
      <c r="A269" s="83" t="s">
        <v>52</v>
      </c>
      <c r="B269" s="116"/>
      <c r="C269" s="112" t="s">
        <v>307</v>
      </c>
      <c r="D269" s="113"/>
      <c r="E269" s="113"/>
      <c r="F269" s="113"/>
      <c r="G269" s="113"/>
      <c r="H269" s="114"/>
      <c r="I269" s="79" t="str">
        <f t="shared" si="138"/>
        <v>6 FRENOS</v>
      </c>
      <c r="J269" s="79" t="s">
        <v>299</v>
      </c>
      <c r="K269" s="79" t="str">
        <f t="shared" si="139"/>
        <v>j</v>
      </c>
      <c r="L269" s="79" t="str">
        <f t="shared" si="140"/>
        <v>Acumuladores (pulmones) o depósitos de aire presenta fugas</v>
      </c>
      <c r="M269" s="9" t="str">
        <f>+IF(N269="O","DG",IF(N269="P","","N/A"))</f>
        <v>N/A</v>
      </c>
      <c r="N269" s="12" t="str">
        <f t="shared" si="135"/>
        <v>¡</v>
      </c>
      <c r="O269" s="10">
        <f t="shared" si="136"/>
        <v>0</v>
      </c>
      <c r="P269" s="112"/>
      <c r="Q269" s="113"/>
      <c r="R269" s="113"/>
      <c r="S269" s="114"/>
      <c r="W269" s="7">
        <v>4</v>
      </c>
      <c r="AA269" s="7">
        <v>8</v>
      </c>
      <c r="AB269" s="7">
        <v>9</v>
      </c>
      <c r="AI269" s="7">
        <v>16</v>
      </c>
      <c r="AJ269" s="7">
        <v>17</v>
      </c>
      <c r="BB269" s="7">
        <v>35</v>
      </c>
    </row>
    <row r="270" spans="1:56" ht="39.950000000000003" customHeight="1">
      <c r="A270" s="83" t="s">
        <v>54</v>
      </c>
      <c r="B270" s="116"/>
      <c r="C270" s="112" t="s">
        <v>308</v>
      </c>
      <c r="D270" s="113"/>
      <c r="E270" s="113"/>
      <c r="F270" s="113"/>
      <c r="G270" s="113"/>
      <c r="H270" s="114"/>
      <c r="I270" s="79" t="str">
        <f t="shared" si="138"/>
        <v>6 FRENOS</v>
      </c>
      <c r="J270" s="79" t="s">
        <v>299</v>
      </c>
      <c r="K270" s="79" t="str">
        <f t="shared" si="139"/>
        <v>k</v>
      </c>
      <c r="L270" s="79" t="str">
        <f t="shared" si="140"/>
        <v>Montaje inseguro o inadecuado de los componentes del sistema de frenos</v>
      </c>
      <c r="M270" s="9" t="str">
        <f>+IF(N270="O","DL",IF(N270="P","","N/A"))</f>
        <v/>
      </c>
      <c r="N270" s="12" t="str">
        <f t="shared" si="135"/>
        <v>P</v>
      </c>
      <c r="O270" s="10">
        <f t="shared" si="136"/>
        <v>0</v>
      </c>
      <c r="P270" s="112"/>
      <c r="Q270" s="113"/>
      <c r="R270" s="113"/>
      <c r="S270" s="114"/>
      <c r="T270" s="7">
        <v>1</v>
      </c>
      <c r="U270" s="7">
        <v>2</v>
      </c>
      <c r="V270" s="7">
        <v>3</v>
      </c>
      <c r="W270" s="7">
        <v>4</v>
      </c>
      <c r="X270" s="7">
        <v>5</v>
      </c>
      <c r="AA270" s="7">
        <v>8</v>
      </c>
      <c r="AB270" s="7">
        <v>9</v>
      </c>
      <c r="AC270" s="7">
        <v>10</v>
      </c>
      <c r="AD270" s="7">
        <v>11</v>
      </c>
      <c r="AE270" s="7">
        <v>12</v>
      </c>
      <c r="AG270" s="7">
        <v>14</v>
      </c>
      <c r="AH270" s="7">
        <v>15</v>
      </c>
      <c r="AI270" s="7">
        <v>16</v>
      </c>
      <c r="AJ270" s="7">
        <v>17</v>
      </c>
      <c r="AK270" s="7">
        <v>18</v>
      </c>
      <c r="AL270" s="7">
        <v>19</v>
      </c>
      <c r="AM270" s="7">
        <v>20</v>
      </c>
      <c r="AN270" s="7">
        <v>21</v>
      </c>
      <c r="AO270" s="7">
        <v>22</v>
      </c>
      <c r="AP270" s="7">
        <v>23</v>
      </c>
      <c r="AQ270" s="7">
        <v>24</v>
      </c>
      <c r="AR270" s="7">
        <v>25</v>
      </c>
      <c r="AS270" s="7">
        <v>26</v>
      </c>
      <c r="AT270" s="7">
        <v>27</v>
      </c>
      <c r="AU270" s="7">
        <v>28</v>
      </c>
      <c r="AV270" s="7">
        <v>29</v>
      </c>
      <c r="AW270" s="7">
        <v>30</v>
      </c>
      <c r="AX270" s="7">
        <v>31</v>
      </c>
      <c r="AY270" s="7">
        <v>32</v>
      </c>
      <c r="AZ270" s="7">
        <v>33</v>
      </c>
      <c r="BA270" s="7">
        <v>34</v>
      </c>
      <c r="BB270" s="7">
        <v>35</v>
      </c>
      <c r="BC270" s="7">
        <v>36</v>
      </c>
      <c r="BD270" s="7">
        <v>37</v>
      </c>
    </row>
    <row r="271" spans="1:56" ht="39.950000000000003" customHeight="1">
      <c r="A271" s="83" t="s">
        <v>56</v>
      </c>
      <c r="B271" s="117"/>
      <c r="C271" s="112" t="s">
        <v>309</v>
      </c>
      <c r="D271" s="113"/>
      <c r="E271" s="113"/>
      <c r="F271" s="113"/>
      <c r="G271" s="113"/>
      <c r="H271" s="114"/>
      <c r="I271" s="79" t="str">
        <f t="shared" si="138"/>
        <v>6 FRENOS</v>
      </c>
      <c r="J271" s="79" t="s">
        <v>299</v>
      </c>
      <c r="K271" s="79" t="str">
        <f t="shared" si="139"/>
        <v>l</v>
      </c>
      <c r="L271" s="79" t="str">
        <f t="shared" si="140"/>
        <v>Montaje inseguro o inadecuado con riesgo de desprendimiento y falla de los componentes del sistema de frenos</v>
      </c>
      <c r="M271" s="9" t="str">
        <f>+IF(N271="O","DG",IF(N271="P","","N/A"))</f>
        <v/>
      </c>
      <c r="N271" s="12" t="str">
        <f t="shared" si="135"/>
        <v>P</v>
      </c>
      <c r="O271" s="10">
        <f t="shared" si="136"/>
        <v>0</v>
      </c>
      <c r="P271" s="112"/>
      <c r="Q271" s="113"/>
      <c r="R271" s="113"/>
      <c r="S271" s="114"/>
      <c r="T271" s="7">
        <v>1</v>
      </c>
      <c r="U271" s="7">
        <v>2</v>
      </c>
      <c r="V271" s="7">
        <v>3</v>
      </c>
      <c r="W271" s="7">
        <v>4</v>
      </c>
      <c r="X271" s="7">
        <v>5</v>
      </c>
      <c r="AA271" s="7">
        <v>8</v>
      </c>
      <c r="AB271" s="7">
        <v>9</v>
      </c>
      <c r="AC271" s="7">
        <v>10</v>
      </c>
      <c r="AD271" s="7">
        <v>11</v>
      </c>
      <c r="AE271" s="7">
        <v>12</v>
      </c>
      <c r="AG271" s="7">
        <v>14</v>
      </c>
      <c r="AH271" s="7">
        <v>15</v>
      </c>
      <c r="AI271" s="7">
        <v>16</v>
      </c>
      <c r="AJ271" s="7">
        <v>17</v>
      </c>
      <c r="AK271" s="7">
        <v>18</v>
      </c>
      <c r="AL271" s="7">
        <v>19</v>
      </c>
      <c r="AM271" s="7">
        <v>20</v>
      </c>
      <c r="AN271" s="7">
        <v>21</v>
      </c>
      <c r="AO271" s="7">
        <v>22</v>
      </c>
      <c r="AP271" s="7">
        <v>23</v>
      </c>
      <c r="AQ271" s="7">
        <v>24</v>
      </c>
      <c r="AR271" s="7">
        <v>25</v>
      </c>
      <c r="AS271" s="7">
        <v>26</v>
      </c>
      <c r="AT271" s="7">
        <v>27</v>
      </c>
      <c r="AU271" s="7">
        <v>28</v>
      </c>
      <c r="AV271" s="7">
        <v>29</v>
      </c>
      <c r="AW271" s="7">
        <v>30</v>
      </c>
      <c r="AX271" s="7">
        <v>31</v>
      </c>
      <c r="AY271" s="7">
        <v>32</v>
      </c>
      <c r="AZ271" s="7">
        <v>33</v>
      </c>
      <c r="BA271" s="7">
        <v>34</v>
      </c>
      <c r="BB271" s="7">
        <v>35</v>
      </c>
      <c r="BC271" s="7">
        <v>36</v>
      </c>
      <c r="BD271" s="7">
        <v>37</v>
      </c>
    </row>
    <row r="272" spans="1:56" ht="25.15" customHeight="1">
      <c r="A272" s="83">
        <v>7</v>
      </c>
      <c r="B272" s="109" t="s">
        <v>310</v>
      </c>
      <c r="C272" s="110"/>
      <c r="D272" s="110"/>
      <c r="E272" s="110"/>
      <c r="F272" s="110"/>
      <c r="G272" s="110"/>
      <c r="H272" s="110"/>
      <c r="I272" s="110"/>
      <c r="J272" s="110"/>
      <c r="K272" s="110"/>
      <c r="L272" s="110"/>
      <c r="M272" s="110"/>
      <c r="N272" s="110"/>
      <c r="O272" s="110"/>
      <c r="P272" s="110"/>
      <c r="Q272" s="110"/>
      <c r="R272" s="110"/>
      <c r="S272" s="111"/>
    </row>
    <row r="273" spans="1:55" ht="25.15" customHeight="1">
      <c r="A273" s="83">
        <v>7.1</v>
      </c>
      <c r="B273" s="109" t="s">
        <v>311</v>
      </c>
      <c r="C273" s="110"/>
      <c r="D273" s="110"/>
      <c r="E273" s="110"/>
      <c r="F273" s="110"/>
      <c r="G273" s="110"/>
      <c r="H273" s="110"/>
      <c r="I273" s="110"/>
      <c r="J273" s="110"/>
      <c r="K273" s="110"/>
      <c r="L273" s="110"/>
      <c r="M273" s="110"/>
      <c r="N273" s="110"/>
      <c r="O273" s="110"/>
      <c r="P273" s="110"/>
      <c r="Q273" s="110"/>
      <c r="R273" s="110"/>
      <c r="S273" s="111"/>
    </row>
    <row r="274" spans="1:55" ht="39.950000000000003" customHeight="1">
      <c r="A274" s="83"/>
      <c r="B274" s="115" t="s">
        <v>25</v>
      </c>
      <c r="C274" s="109" t="s">
        <v>26</v>
      </c>
      <c r="D274" s="110"/>
      <c r="E274" s="110"/>
      <c r="F274" s="110"/>
      <c r="G274" s="110"/>
      <c r="H274" s="111"/>
      <c r="I274" s="76" t="s">
        <v>27</v>
      </c>
      <c r="J274" s="76" t="s">
        <v>28</v>
      </c>
      <c r="K274" s="76" t="s">
        <v>29</v>
      </c>
      <c r="L274" s="76" t="s">
        <v>26</v>
      </c>
      <c r="M274" s="83" t="s">
        <v>30</v>
      </c>
      <c r="N274" s="83" t="s">
        <v>31</v>
      </c>
      <c r="O274" s="74" t="s">
        <v>32</v>
      </c>
      <c r="P274" s="109" t="s">
        <v>32</v>
      </c>
      <c r="Q274" s="110"/>
      <c r="R274" s="110"/>
      <c r="S274" s="111"/>
    </row>
    <row r="275" spans="1:55" ht="39.950000000000003" customHeight="1">
      <c r="A275" s="83" t="s">
        <v>33</v>
      </c>
      <c r="B275" s="116"/>
      <c r="C275" s="112" t="s">
        <v>312</v>
      </c>
      <c r="D275" s="113"/>
      <c r="E275" s="113"/>
      <c r="F275" s="113"/>
      <c r="G275" s="113"/>
      <c r="H275" s="114"/>
      <c r="I275" s="79" t="s">
        <v>313</v>
      </c>
      <c r="J275" s="79" t="s">
        <v>314</v>
      </c>
      <c r="K275" s="79" t="str">
        <f>+A275</f>
        <v>a</v>
      </c>
      <c r="L275" s="79" t="str">
        <f>+C275</f>
        <v>El vehículo presenta deriva en el eje delantero de 10 a 15 m/km</v>
      </c>
      <c r="M275" s="9" t="str">
        <f>+IF(N275="O","DL",IF(N275="P","","N/A"))</f>
        <v>N/A</v>
      </c>
      <c r="N275" s="12" t="s">
        <v>230</v>
      </c>
      <c r="O275" s="10">
        <f t="shared" ref="O275:O276" si="141">P275</f>
        <v>0</v>
      </c>
      <c r="P275" s="112"/>
      <c r="Q275" s="113"/>
      <c r="R275" s="113"/>
      <c r="S275" s="114"/>
      <c r="U275" s="7">
        <v>2</v>
      </c>
      <c r="W275" s="7">
        <v>4</v>
      </c>
      <c r="X275" s="7">
        <v>5</v>
      </c>
      <c r="AA275" s="7">
        <v>8</v>
      </c>
      <c r="AB275" s="7">
        <v>9</v>
      </c>
      <c r="AD275" s="7">
        <v>11</v>
      </c>
      <c r="AI275" s="7">
        <v>16</v>
      </c>
      <c r="AJ275" s="7">
        <v>17</v>
      </c>
      <c r="AL275" s="7">
        <v>19</v>
      </c>
      <c r="AP275" s="7">
        <v>23</v>
      </c>
      <c r="AR275" s="7">
        <v>25</v>
      </c>
      <c r="AS275" s="7">
        <v>26</v>
      </c>
      <c r="AT275" s="7">
        <v>27</v>
      </c>
      <c r="AU275" s="7">
        <v>28</v>
      </c>
      <c r="AY275" s="7">
        <v>32</v>
      </c>
      <c r="AZ275" s="7">
        <v>33</v>
      </c>
      <c r="BA275" s="7">
        <v>34</v>
      </c>
      <c r="BB275" s="7">
        <v>35</v>
      </c>
      <c r="BC275" s="7">
        <v>36</v>
      </c>
    </row>
    <row r="276" spans="1:55" ht="39.950000000000003" customHeight="1">
      <c r="A276" s="83" t="s">
        <v>36</v>
      </c>
      <c r="B276" s="116"/>
      <c r="C276" s="112" t="s">
        <v>315</v>
      </c>
      <c r="D276" s="113"/>
      <c r="E276" s="113"/>
      <c r="F276" s="113"/>
      <c r="G276" s="113"/>
      <c r="H276" s="114"/>
      <c r="I276" s="79" t="s">
        <v>313</v>
      </c>
      <c r="J276" s="79" t="s">
        <v>314</v>
      </c>
      <c r="K276" s="79" t="str">
        <f>+A276</f>
        <v>b</v>
      </c>
      <c r="L276" s="79" t="str">
        <f>+C276</f>
        <v>El vehículo presenta deriva en el eje delantero superior a 15 m/km</v>
      </c>
      <c r="M276" s="9" t="str">
        <f>+IF(N276="O","DG",IF(N276="P","","N/A"))</f>
        <v>N/A</v>
      </c>
      <c r="N276" s="12" t="s">
        <v>230</v>
      </c>
      <c r="O276" s="10">
        <f t="shared" si="141"/>
        <v>0</v>
      </c>
      <c r="P276" s="112"/>
      <c r="Q276" s="113"/>
      <c r="R276" s="113"/>
      <c r="S276" s="114"/>
      <c r="U276" s="7">
        <v>2</v>
      </c>
      <c r="W276" s="7">
        <v>4</v>
      </c>
      <c r="X276" s="7">
        <v>5</v>
      </c>
      <c r="AA276" s="7">
        <v>8</v>
      </c>
      <c r="AB276" s="7">
        <v>9</v>
      </c>
      <c r="AD276" s="7">
        <v>11</v>
      </c>
      <c r="AI276" s="7">
        <v>16</v>
      </c>
      <c r="AJ276" s="7">
        <v>17</v>
      </c>
      <c r="AL276" s="7">
        <v>19</v>
      </c>
      <c r="AP276" s="7">
        <v>23</v>
      </c>
      <c r="AR276" s="7">
        <v>25</v>
      </c>
      <c r="AS276" s="7">
        <v>26</v>
      </c>
      <c r="AT276" s="7">
        <v>27</v>
      </c>
      <c r="AU276" s="7">
        <v>28</v>
      </c>
      <c r="AY276" s="7">
        <v>32</v>
      </c>
      <c r="AZ276" s="7">
        <v>33</v>
      </c>
      <c r="BA276" s="7">
        <v>34</v>
      </c>
      <c r="BB276" s="7">
        <v>35</v>
      </c>
      <c r="BC276" s="7">
        <v>36</v>
      </c>
    </row>
    <row r="277" spans="1:55" ht="25.15" customHeight="1">
      <c r="A277" s="83">
        <v>7.2</v>
      </c>
      <c r="B277" s="109" t="s">
        <v>316</v>
      </c>
      <c r="C277" s="110"/>
      <c r="D277" s="110"/>
      <c r="E277" s="110"/>
      <c r="F277" s="110"/>
      <c r="G277" s="110"/>
      <c r="H277" s="110"/>
      <c r="I277" s="110"/>
      <c r="J277" s="110"/>
      <c r="K277" s="110"/>
      <c r="L277" s="110"/>
      <c r="M277" s="110"/>
      <c r="N277" s="110"/>
      <c r="O277" s="110"/>
      <c r="P277" s="110"/>
      <c r="Q277" s="110"/>
      <c r="R277" s="110"/>
      <c r="S277" s="111"/>
    </row>
    <row r="278" spans="1:55" ht="25.15" customHeight="1">
      <c r="A278" s="83"/>
      <c r="B278" s="115" t="s">
        <v>25</v>
      </c>
      <c r="C278" s="109" t="s">
        <v>26</v>
      </c>
      <c r="D278" s="110"/>
      <c r="E278" s="110"/>
      <c r="F278" s="110"/>
      <c r="G278" s="110"/>
      <c r="H278" s="111"/>
      <c r="I278" s="76" t="s">
        <v>27</v>
      </c>
      <c r="J278" s="76" t="s">
        <v>28</v>
      </c>
      <c r="K278" s="76" t="s">
        <v>29</v>
      </c>
      <c r="L278" s="76" t="s">
        <v>26</v>
      </c>
      <c r="M278" s="83" t="s">
        <v>30</v>
      </c>
      <c r="N278" s="83" t="s">
        <v>31</v>
      </c>
      <c r="O278" s="74" t="s">
        <v>32</v>
      </c>
      <c r="P278" s="109" t="s">
        <v>32</v>
      </c>
      <c r="Q278" s="110"/>
      <c r="R278" s="110"/>
      <c r="S278" s="111"/>
    </row>
    <row r="279" spans="1:55" ht="39.950000000000003" customHeight="1">
      <c r="A279" s="83" t="s">
        <v>33</v>
      </c>
      <c r="B279" s="116"/>
      <c r="C279" s="112" t="s">
        <v>317</v>
      </c>
      <c r="D279" s="113"/>
      <c r="E279" s="113"/>
      <c r="F279" s="113"/>
      <c r="G279" s="113"/>
      <c r="H279" s="114"/>
      <c r="I279" s="79" t="s">
        <v>313</v>
      </c>
      <c r="J279" s="79" t="s">
        <v>318</v>
      </c>
      <c r="K279" s="79" t="str">
        <f>+A279</f>
        <v>a</v>
      </c>
      <c r="L279" s="79" t="str">
        <f>+C279</f>
        <v>Fijación defectuosa del volante a la columna</v>
      </c>
      <c r="M279" s="9" t="str">
        <f>+IF(N279="O","DG",IF(N279="P","","N/A"))</f>
        <v>N/A</v>
      </c>
      <c r="N279" s="12" t="str">
        <f t="shared" ref="N279:N285" si="142">+IF(OR($T$5=T279,$T$5=U279,$T$5=V279,$T$5=W279,$T$5=X279,$T$5=Y279,$T$5=Z279,$T$5=AA279,$T$5=AB279,$T$5=AC279,$T$5=AD279,$T$5=AE279,$T$5=AF279,$T$5=AG279,$T$5=AH279,$T$5=AI279,$T$5=AJ279,$T$5=AK279,$T$5=AL279,$T$5=AM279,$T$5=AN279,$T$5=AO279,$T$5=AP279,$T$5=AQ279,$T$5=AR279,$T$5=AS279,$T$5=AT279,$T$5=AU279,$T$5=AV279,$T$5=AW279,$T$5=AX279,$T$5=AY279,$T$5=AZ279,$T$5=BA279,$T$5=BB279,$T$5=BC279,$T$5=BD279),"P","¡")</f>
        <v>¡</v>
      </c>
      <c r="O279" s="10">
        <f t="shared" ref="O279:O285" si="143">P279</f>
        <v>0</v>
      </c>
      <c r="P279" s="112"/>
      <c r="Q279" s="113"/>
      <c r="R279" s="113"/>
      <c r="S279" s="114"/>
      <c r="U279" s="7">
        <v>2</v>
      </c>
      <c r="W279" s="7">
        <v>4</v>
      </c>
      <c r="X279" s="7">
        <v>5</v>
      </c>
      <c r="AA279" s="7">
        <v>8</v>
      </c>
      <c r="AB279" s="7">
        <v>9</v>
      </c>
      <c r="AD279" s="7">
        <v>11</v>
      </c>
      <c r="AI279" s="7">
        <v>16</v>
      </c>
      <c r="AJ279" s="7">
        <v>17</v>
      </c>
      <c r="AL279" s="7">
        <v>19</v>
      </c>
      <c r="AO279" s="7">
        <v>22</v>
      </c>
      <c r="AP279" s="7">
        <v>23</v>
      </c>
      <c r="AR279" s="7">
        <v>25</v>
      </c>
      <c r="AS279" s="7">
        <v>26</v>
      </c>
      <c r="AT279" s="7">
        <v>27</v>
      </c>
      <c r="AU279" s="7">
        <v>28</v>
      </c>
      <c r="AY279" s="7">
        <v>32</v>
      </c>
      <c r="AZ279" s="7">
        <v>33</v>
      </c>
      <c r="BA279" s="7">
        <v>34</v>
      </c>
      <c r="BB279" s="7">
        <v>35</v>
      </c>
      <c r="BC279" s="7">
        <v>36</v>
      </c>
    </row>
    <row r="280" spans="1:55" ht="39.950000000000003" customHeight="1">
      <c r="A280" s="83" t="s">
        <v>36</v>
      </c>
      <c r="B280" s="116"/>
      <c r="C280" s="112" t="s">
        <v>319</v>
      </c>
      <c r="D280" s="113"/>
      <c r="E280" s="113"/>
      <c r="F280" s="113"/>
      <c r="G280" s="113"/>
      <c r="H280" s="114"/>
      <c r="I280" s="79" t="s">
        <v>313</v>
      </c>
      <c r="J280" s="79" t="s">
        <v>318</v>
      </c>
      <c r="K280" s="79" t="str">
        <f t="shared" ref="K280:K285" si="144">+A280</f>
        <v>b</v>
      </c>
      <c r="L280" s="79" t="str">
        <f t="shared" ref="L280:L285" si="145">+C280</f>
        <v xml:space="preserve">Juego leve en la columna de dirección </v>
      </c>
      <c r="M280" s="9" t="str">
        <f>+IF(N280="O","DL",IF(N280="P","","N/A"))</f>
        <v>N/A</v>
      </c>
      <c r="N280" s="12" t="str">
        <f t="shared" si="142"/>
        <v>¡</v>
      </c>
      <c r="O280" s="10">
        <f t="shared" si="143"/>
        <v>0</v>
      </c>
      <c r="P280" s="112"/>
      <c r="Q280" s="113"/>
      <c r="R280" s="113"/>
      <c r="S280" s="114"/>
      <c r="U280" s="7">
        <v>2</v>
      </c>
      <c r="W280" s="7">
        <v>4</v>
      </c>
      <c r="X280" s="7">
        <v>5</v>
      </c>
      <c r="AA280" s="7">
        <v>8</v>
      </c>
      <c r="AB280" s="7">
        <v>9</v>
      </c>
      <c r="AD280" s="7">
        <v>11</v>
      </c>
      <c r="AI280" s="7">
        <v>16</v>
      </c>
      <c r="AJ280" s="7">
        <v>17</v>
      </c>
      <c r="AL280" s="7">
        <v>19</v>
      </c>
      <c r="AO280" s="7">
        <v>22</v>
      </c>
      <c r="AP280" s="7">
        <v>23</v>
      </c>
      <c r="AR280" s="7">
        <v>25</v>
      </c>
      <c r="AS280" s="7">
        <v>26</v>
      </c>
      <c r="AT280" s="7">
        <v>27</v>
      </c>
      <c r="AU280" s="7">
        <v>28</v>
      </c>
      <c r="AY280" s="7">
        <v>32</v>
      </c>
      <c r="AZ280" s="7">
        <v>33</v>
      </c>
      <c r="BA280" s="7">
        <v>34</v>
      </c>
      <c r="BB280" s="7">
        <v>35</v>
      </c>
      <c r="BC280" s="7">
        <v>36</v>
      </c>
    </row>
    <row r="281" spans="1:55" ht="39.950000000000003" customHeight="1">
      <c r="A281" s="83" t="s">
        <v>38</v>
      </c>
      <c r="B281" s="116"/>
      <c r="C281" s="112" t="s">
        <v>320</v>
      </c>
      <c r="D281" s="113"/>
      <c r="E281" s="113"/>
      <c r="F281" s="113"/>
      <c r="G281" s="113"/>
      <c r="H281" s="114"/>
      <c r="I281" s="79" t="s">
        <v>313</v>
      </c>
      <c r="J281" s="79" t="s">
        <v>318</v>
      </c>
      <c r="K281" s="79" t="str">
        <f t="shared" si="144"/>
        <v>c</v>
      </c>
      <c r="L281" s="79" t="str">
        <f t="shared" si="145"/>
        <v>Juego excesivo en la columna de dirección</v>
      </c>
      <c r="M281" s="9" t="str">
        <f>+IF(N281="O","DG",IF(N281="P","","N/A"))</f>
        <v>N/A</v>
      </c>
      <c r="N281" s="12" t="str">
        <f t="shared" si="142"/>
        <v>¡</v>
      </c>
      <c r="O281" s="10">
        <f t="shared" si="143"/>
        <v>0</v>
      </c>
      <c r="P281" s="112"/>
      <c r="Q281" s="113"/>
      <c r="R281" s="113"/>
      <c r="S281" s="114"/>
      <c r="U281" s="7">
        <v>2</v>
      </c>
      <c r="W281" s="7">
        <v>4</v>
      </c>
      <c r="X281" s="7">
        <v>5</v>
      </c>
      <c r="AA281" s="7">
        <v>8</v>
      </c>
      <c r="AB281" s="7">
        <v>9</v>
      </c>
      <c r="AD281" s="7">
        <v>11</v>
      </c>
      <c r="AI281" s="7">
        <v>16</v>
      </c>
      <c r="AJ281" s="7">
        <v>17</v>
      </c>
      <c r="AL281" s="7">
        <v>19</v>
      </c>
      <c r="AO281" s="7">
        <v>22</v>
      </c>
      <c r="AP281" s="7">
        <v>23</v>
      </c>
      <c r="AR281" s="7">
        <v>25</v>
      </c>
      <c r="AS281" s="7">
        <v>26</v>
      </c>
      <c r="AT281" s="7">
        <v>27</v>
      </c>
      <c r="AU281" s="7">
        <v>28</v>
      </c>
      <c r="AY281" s="7">
        <v>32</v>
      </c>
      <c r="AZ281" s="7">
        <v>33</v>
      </c>
      <c r="BA281" s="7">
        <v>34</v>
      </c>
      <c r="BB281" s="7">
        <v>35</v>
      </c>
      <c r="BC281" s="7">
        <v>36</v>
      </c>
    </row>
    <row r="282" spans="1:55" ht="39.950000000000003" customHeight="1">
      <c r="A282" s="83" t="s">
        <v>40</v>
      </c>
      <c r="B282" s="116"/>
      <c r="C282" s="112" t="s">
        <v>321</v>
      </c>
      <c r="D282" s="113"/>
      <c r="E282" s="113"/>
      <c r="F282" s="113"/>
      <c r="G282" s="113"/>
      <c r="H282" s="114"/>
      <c r="I282" s="79" t="s">
        <v>313</v>
      </c>
      <c r="J282" s="79" t="s">
        <v>318</v>
      </c>
      <c r="K282" s="79" t="str">
        <f t="shared" si="144"/>
        <v>d</v>
      </c>
      <c r="L282" s="79" t="str">
        <f t="shared" si="145"/>
        <v>Defectos de estado en la columna de dirección que no afecten su correcto funcionamiento</v>
      </c>
      <c r="M282" s="9" t="str">
        <f>+IF(N282="O","DL",IF(N282="P","","N/A"))</f>
        <v>N/A</v>
      </c>
      <c r="N282" s="12" t="str">
        <f t="shared" si="142"/>
        <v>¡</v>
      </c>
      <c r="O282" s="10">
        <f t="shared" si="143"/>
        <v>0</v>
      </c>
      <c r="P282" s="112"/>
      <c r="Q282" s="113"/>
      <c r="R282" s="113"/>
      <c r="S282" s="114"/>
      <c r="U282" s="7">
        <v>2</v>
      </c>
      <c r="W282" s="7">
        <v>4</v>
      </c>
      <c r="X282" s="7">
        <v>5</v>
      </c>
      <c r="AA282" s="7">
        <v>8</v>
      </c>
      <c r="AB282" s="7">
        <v>9</v>
      </c>
      <c r="AD282" s="7">
        <v>11</v>
      </c>
      <c r="AI282" s="7">
        <v>16</v>
      </c>
      <c r="AJ282" s="7">
        <v>17</v>
      </c>
      <c r="AL282" s="7">
        <v>19</v>
      </c>
      <c r="AO282" s="7">
        <v>22</v>
      </c>
      <c r="AP282" s="7">
        <v>23</v>
      </c>
      <c r="AR282" s="7">
        <v>25</v>
      </c>
      <c r="AS282" s="7">
        <v>26</v>
      </c>
      <c r="AT282" s="7">
        <v>27</v>
      </c>
      <c r="AU282" s="7">
        <v>28</v>
      </c>
      <c r="AY282" s="7">
        <v>32</v>
      </c>
      <c r="AZ282" s="7">
        <v>33</v>
      </c>
      <c r="BA282" s="7">
        <v>34</v>
      </c>
      <c r="BB282" s="7">
        <v>35</v>
      </c>
      <c r="BC282" s="7">
        <v>36</v>
      </c>
    </row>
    <row r="283" spans="1:55" ht="39.950000000000003" customHeight="1">
      <c r="A283" s="83" t="s">
        <v>42</v>
      </c>
      <c r="B283" s="116"/>
      <c r="C283" s="112" t="s">
        <v>322</v>
      </c>
      <c r="D283" s="113"/>
      <c r="E283" s="113"/>
      <c r="F283" s="113"/>
      <c r="G283" s="113"/>
      <c r="H283" s="114"/>
      <c r="I283" s="79" t="s">
        <v>313</v>
      </c>
      <c r="J283" s="79" t="s">
        <v>318</v>
      </c>
      <c r="K283" s="79" t="str">
        <f t="shared" si="144"/>
        <v>e</v>
      </c>
      <c r="L283" s="79" t="str">
        <f t="shared" si="145"/>
        <v>Defectos de estado en la columna de dirección que puedan provocarla rotura</v>
      </c>
      <c r="M283" s="9" t="str">
        <f>+IF(N283="O","DG",IF(N283="P","","N/A"))</f>
        <v>N/A</v>
      </c>
      <c r="N283" s="12" t="str">
        <f t="shared" si="142"/>
        <v>¡</v>
      </c>
      <c r="O283" s="10">
        <f t="shared" si="143"/>
        <v>0</v>
      </c>
      <c r="P283" s="112"/>
      <c r="Q283" s="113"/>
      <c r="R283" s="113"/>
      <c r="S283" s="114"/>
      <c r="U283" s="7">
        <v>2</v>
      </c>
      <c r="W283" s="7">
        <v>4</v>
      </c>
      <c r="X283" s="7">
        <v>5</v>
      </c>
      <c r="AA283" s="7">
        <v>8</v>
      </c>
      <c r="AB283" s="7">
        <v>9</v>
      </c>
      <c r="AD283" s="7">
        <v>11</v>
      </c>
      <c r="AI283" s="7">
        <v>16</v>
      </c>
      <c r="AJ283" s="7">
        <v>17</v>
      </c>
      <c r="AL283" s="7">
        <v>19</v>
      </c>
      <c r="AO283" s="7">
        <v>22</v>
      </c>
      <c r="AP283" s="7">
        <v>23</v>
      </c>
      <c r="AR283" s="7">
        <v>25</v>
      </c>
      <c r="AS283" s="7">
        <v>26</v>
      </c>
      <c r="AT283" s="7">
        <v>27</v>
      </c>
      <c r="AU283" s="7">
        <v>28</v>
      </c>
      <c r="AY283" s="7">
        <v>32</v>
      </c>
      <c r="AZ283" s="7">
        <v>33</v>
      </c>
      <c r="BA283" s="7">
        <v>34</v>
      </c>
      <c r="BB283" s="7">
        <v>35</v>
      </c>
      <c r="BC283" s="7">
        <v>36</v>
      </c>
    </row>
    <row r="284" spans="1:55" ht="39.950000000000003" customHeight="1">
      <c r="A284" s="83" t="s">
        <v>44</v>
      </c>
      <c r="B284" s="116"/>
      <c r="C284" s="112" t="s">
        <v>323</v>
      </c>
      <c r="D284" s="113"/>
      <c r="E284" s="113"/>
      <c r="F284" s="113"/>
      <c r="G284" s="113"/>
      <c r="H284" s="114"/>
      <c r="I284" s="79" t="s">
        <v>313</v>
      </c>
      <c r="J284" s="79" t="s">
        <v>318</v>
      </c>
      <c r="K284" s="79" t="str">
        <f t="shared" si="144"/>
        <v>f</v>
      </c>
      <c r="L284" s="79" t="str">
        <f t="shared" si="145"/>
        <v>Estado defectuoso del volante que afecte su correcto funcionamiento</v>
      </c>
      <c r="M284" s="9" t="str">
        <f>+IF(N284="O","DG",IF(N284="P","","N/A"))</f>
        <v>N/A</v>
      </c>
      <c r="N284" s="12" t="str">
        <f t="shared" si="142"/>
        <v>¡</v>
      </c>
      <c r="O284" s="10">
        <f t="shared" si="143"/>
        <v>0</v>
      </c>
      <c r="P284" s="112"/>
      <c r="Q284" s="113"/>
      <c r="R284" s="113"/>
      <c r="S284" s="114"/>
      <c r="U284" s="7">
        <v>2</v>
      </c>
      <c r="W284" s="7">
        <v>4</v>
      </c>
      <c r="X284" s="7">
        <v>5</v>
      </c>
      <c r="AA284" s="7">
        <v>8</v>
      </c>
      <c r="AB284" s="7">
        <v>9</v>
      </c>
      <c r="AD284" s="7">
        <v>11</v>
      </c>
      <c r="AI284" s="7">
        <v>16</v>
      </c>
      <c r="AJ284" s="7">
        <v>17</v>
      </c>
      <c r="AL284" s="7">
        <v>19</v>
      </c>
      <c r="AO284" s="7">
        <v>22</v>
      </c>
      <c r="AP284" s="7">
        <v>23</v>
      </c>
      <c r="AR284" s="7">
        <v>25</v>
      </c>
      <c r="AS284" s="7">
        <v>26</v>
      </c>
      <c r="AT284" s="7">
        <v>27</v>
      </c>
      <c r="AU284" s="7">
        <v>28</v>
      </c>
      <c r="AY284" s="7">
        <v>32</v>
      </c>
      <c r="AZ284" s="7">
        <v>33</v>
      </c>
      <c r="BA284" s="7">
        <v>34</v>
      </c>
      <c r="BB284" s="7">
        <v>35</v>
      </c>
      <c r="BC284" s="7">
        <v>36</v>
      </c>
    </row>
    <row r="285" spans="1:55" ht="39.950000000000003" customHeight="1">
      <c r="A285" s="83" t="s">
        <v>46</v>
      </c>
      <c r="B285" s="116"/>
      <c r="C285" s="112" t="s">
        <v>324</v>
      </c>
      <c r="D285" s="113"/>
      <c r="E285" s="113"/>
      <c r="F285" s="113"/>
      <c r="G285" s="113"/>
      <c r="H285" s="114"/>
      <c r="I285" s="79" t="s">
        <v>313</v>
      </c>
      <c r="J285" s="79" t="s">
        <v>318</v>
      </c>
      <c r="K285" s="79" t="str">
        <f t="shared" si="144"/>
        <v>g</v>
      </c>
      <c r="L285" s="79" t="str">
        <f t="shared" si="145"/>
        <v>Estado defectuoso del volante que no afecte su correcto funcionamiento</v>
      </c>
      <c r="M285" s="9" t="str">
        <f>+IF(N285="O","DL",IF(N285="P","","N/A"))</f>
        <v>N/A</v>
      </c>
      <c r="N285" s="12" t="str">
        <f t="shared" si="142"/>
        <v>¡</v>
      </c>
      <c r="O285" s="10">
        <f t="shared" si="143"/>
        <v>0</v>
      </c>
      <c r="P285" s="112"/>
      <c r="Q285" s="113"/>
      <c r="R285" s="113"/>
      <c r="S285" s="114"/>
      <c r="U285" s="7">
        <v>2</v>
      </c>
      <c r="W285" s="7">
        <v>4</v>
      </c>
      <c r="X285" s="7">
        <v>5</v>
      </c>
      <c r="AA285" s="7">
        <v>8</v>
      </c>
      <c r="AB285" s="7">
        <v>9</v>
      </c>
      <c r="AD285" s="7">
        <v>11</v>
      </c>
      <c r="AI285" s="7">
        <v>16</v>
      </c>
      <c r="AJ285" s="7">
        <v>17</v>
      </c>
      <c r="AL285" s="7">
        <v>19</v>
      </c>
      <c r="AO285" s="7">
        <v>22</v>
      </c>
      <c r="AP285" s="7">
        <v>23</v>
      </c>
      <c r="AR285" s="7">
        <v>25</v>
      </c>
      <c r="AS285" s="7">
        <v>26</v>
      </c>
      <c r="AT285" s="7">
        <v>27</v>
      </c>
      <c r="AU285" s="7">
        <v>28</v>
      </c>
      <c r="AY285" s="7">
        <v>32</v>
      </c>
      <c r="AZ285" s="7">
        <v>33</v>
      </c>
      <c r="BA285" s="7">
        <v>34</v>
      </c>
      <c r="BB285" s="7">
        <v>35</v>
      </c>
      <c r="BC285" s="7">
        <v>36</v>
      </c>
    </row>
    <row r="286" spans="1:55" ht="25.15" customHeight="1">
      <c r="A286" s="83">
        <v>7.3</v>
      </c>
      <c r="B286" s="109" t="s">
        <v>325</v>
      </c>
      <c r="C286" s="110"/>
      <c r="D286" s="110"/>
      <c r="E286" s="110"/>
      <c r="F286" s="110"/>
      <c r="G286" s="110"/>
      <c r="H286" s="110"/>
      <c r="I286" s="110"/>
      <c r="J286" s="110"/>
      <c r="K286" s="110"/>
      <c r="L286" s="110"/>
      <c r="M286" s="110"/>
      <c r="N286" s="110"/>
      <c r="O286" s="110"/>
      <c r="P286" s="110"/>
      <c r="Q286" s="110"/>
      <c r="R286" s="110"/>
      <c r="S286" s="111"/>
    </row>
    <row r="287" spans="1:55" ht="25.15" customHeight="1">
      <c r="A287" s="83"/>
      <c r="B287" s="115" t="s">
        <v>25</v>
      </c>
      <c r="C287" s="109" t="s">
        <v>26</v>
      </c>
      <c r="D287" s="110"/>
      <c r="E287" s="110"/>
      <c r="F287" s="110"/>
      <c r="G287" s="110"/>
      <c r="H287" s="111"/>
      <c r="I287" s="76" t="s">
        <v>27</v>
      </c>
      <c r="J287" s="76" t="s">
        <v>28</v>
      </c>
      <c r="K287" s="76" t="s">
        <v>29</v>
      </c>
      <c r="L287" s="76" t="s">
        <v>26</v>
      </c>
      <c r="M287" s="83" t="s">
        <v>30</v>
      </c>
      <c r="N287" s="83" t="s">
        <v>31</v>
      </c>
      <c r="O287" s="74" t="s">
        <v>32</v>
      </c>
      <c r="P287" s="109" t="s">
        <v>32</v>
      </c>
      <c r="Q287" s="110"/>
      <c r="R287" s="110"/>
      <c r="S287" s="111"/>
    </row>
    <row r="288" spans="1:55" ht="39.950000000000003" customHeight="1">
      <c r="A288" s="83" t="s">
        <v>33</v>
      </c>
      <c r="B288" s="116"/>
      <c r="C288" s="112" t="s">
        <v>326</v>
      </c>
      <c r="D288" s="113"/>
      <c r="E288" s="113"/>
      <c r="F288" s="113"/>
      <c r="G288" s="113"/>
      <c r="H288" s="114"/>
      <c r="I288" s="79" t="str">
        <f>+$I$285</f>
        <v>7 MECANISMOS DE DIRECCION</v>
      </c>
      <c r="J288" s="79" t="s">
        <v>327</v>
      </c>
      <c r="K288" s="79" t="str">
        <f>+A288</f>
        <v>a</v>
      </c>
      <c r="L288" s="79" t="str">
        <f>+C288</f>
        <v>Fijación defectuosa al chasis</v>
      </c>
      <c r="M288" s="9" t="str">
        <f>+IF(N288="O","DL",IF(N288="P","","N/A"))</f>
        <v>N/A</v>
      </c>
      <c r="N288" s="12" t="str">
        <f t="shared" ref="N288:N295" si="146">+IF(OR($T$5=T288,$T$5=U288,$T$5=V288,$T$5=W288,$T$5=X288,$T$5=Y288,$T$5=Z288,$T$5=AA288,$T$5=AB288,$T$5=AC288,$T$5=AD288,$T$5=AE288,$T$5=AF288,$T$5=AG288,$T$5=AH288,$T$5=AI288,$T$5=AJ288,$T$5=AK288,$T$5=AL288,$T$5=AM288,$T$5=AN288,$T$5=AO288,$T$5=AP288,$T$5=AQ288,$T$5=AR288,$T$5=AS288,$T$5=AT288,$T$5=AU288,$T$5=AV288,$T$5=AW288,$T$5=AX288,$T$5=AY288,$T$5=AZ288,$T$5=BA288,$T$5=BB288,$T$5=BC288,$T$5=BD288),"P","¡")</f>
        <v>¡</v>
      </c>
      <c r="O288" s="10">
        <f t="shared" ref="O288:O295" si="147">P288</f>
        <v>0</v>
      </c>
      <c r="P288" s="112"/>
      <c r="Q288" s="113"/>
      <c r="R288" s="113"/>
      <c r="S288" s="114"/>
      <c r="U288" s="7">
        <v>2</v>
      </c>
      <c r="W288" s="7">
        <v>4</v>
      </c>
      <c r="X288" s="7">
        <v>5</v>
      </c>
      <c r="AA288" s="7">
        <v>8</v>
      </c>
      <c r="AB288" s="7">
        <v>9</v>
      </c>
      <c r="AD288" s="7">
        <v>11</v>
      </c>
      <c r="AE288" s="7">
        <v>12</v>
      </c>
      <c r="AI288" s="7">
        <v>16</v>
      </c>
      <c r="AJ288" s="7">
        <v>17</v>
      </c>
      <c r="AL288" s="7">
        <v>19</v>
      </c>
      <c r="AO288" s="7">
        <v>22</v>
      </c>
      <c r="AP288" s="7">
        <v>23</v>
      </c>
      <c r="AR288" s="7">
        <v>25</v>
      </c>
      <c r="AS288" s="7">
        <v>26</v>
      </c>
      <c r="AT288" s="7">
        <v>27</v>
      </c>
      <c r="AU288" s="7">
        <v>28</v>
      </c>
      <c r="AY288" s="7">
        <v>32</v>
      </c>
      <c r="AZ288" s="7">
        <v>33</v>
      </c>
      <c r="BA288" s="7">
        <v>34</v>
      </c>
      <c r="BB288" s="7">
        <v>35</v>
      </c>
      <c r="BC288" s="7">
        <v>36</v>
      </c>
    </row>
    <row r="289" spans="1:55" ht="39.950000000000003" customHeight="1">
      <c r="A289" s="83" t="s">
        <v>36</v>
      </c>
      <c r="B289" s="116"/>
      <c r="C289" s="112" t="s">
        <v>328</v>
      </c>
      <c r="D289" s="113"/>
      <c r="E289" s="113"/>
      <c r="F289" s="113"/>
      <c r="G289" s="113"/>
      <c r="H289" s="114"/>
      <c r="I289" s="79" t="str">
        <f t="shared" ref="I289:I296" si="148">+$I$285</f>
        <v>7 MECANISMOS DE DIRECCION</v>
      </c>
      <c r="J289" s="79" t="s">
        <v>327</v>
      </c>
      <c r="K289" s="79" t="str">
        <f t="shared" ref="K289:K295" si="149">+A289</f>
        <v>b</v>
      </c>
      <c r="L289" s="79" t="str">
        <f t="shared" ref="L289:L295" si="150">+C289</f>
        <v>Fijación defectuosa al chasis con peligro de desprendimiento</v>
      </c>
      <c r="M289" s="9" t="str">
        <f>+IF(N289="O","DG",IF(N289="P","","N/A"))</f>
        <v>N/A</v>
      </c>
      <c r="N289" s="12" t="str">
        <f t="shared" si="146"/>
        <v>¡</v>
      </c>
      <c r="O289" s="10">
        <f t="shared" si="147"/>
        <v>0</v>
      </c>
      <c r="P289" s="112"/>
      <c r="Q289" s="113"/>
      <c r="R289" s="113"/>
      <c r="S289" s="114"/>
      <c r="U289" s="7">
        <v>2</v>
      </c>
      <c r="W289" s="7">
        <v>4</v>
      </c>
      <c r="X289" s="7">
        <v>5</v>
      </c>
      <c r="AA289" s="7">
        <v>8</v>
      </c>
      <c r="AB289" s="7">
        <v>9</v>
      </c>
      <c r="AD289" s="7">
        <v>11</v>
      </c>
      <c r="AE289" s="7">
        <v>12</v>
      </c>
      <c r="AI289" s="7">
        <v>16</v>
      </c>
      <c r="AJ289" s="7">
        <v>17</v>
      </c>
      <c r="AL289" s="7">
        <v>19</v>
      </c>
      <c r="AO289" s="7">
        <v>22</v>
      </c>
      <c r="AP289" s="7">
        <v>23</v>
      </c>
      <c r="AR289" s="7">
        <v>25</v>
      </c>
      <c r="AS289" s="7">
        <v>26</v>
      </c>
      <c r="AT289" s="7">
        <v>27</v>
      </c>
      <c r="AU289" s="7">
        <v>28</v>
      </c>
      <c r="AY289" s="7">
        <v>32</v>
      </c>
      <c r="AZ289" s="7">
        <v>33</v>
      </c>
      <c r="BA289" s="7">
        <v>34</v>
      </c>
      <c r="BB289" s="7">
        <v>35</v>
      </c>
      <c r="BC289" s="7">
        <v>36</v>
      </c>
    </row>
    <row r="290" spans="1:55" ht="39.950000000000003" customHeight="1">
      <c r="A290" s="83" t="s">
        <v>38</v>
      </c>
      <c r="B290" s="116"/>
      <c r="C290" s="112" t="s">
        <v>329</v>
      </c>
      <c r="D290" s="113"/>
      <c r="E290" s="113"/>
      <c r="F290" s="113"/>
      <c r="G290" s="113"/>
      <c r="H290" s="114"/>
      <c r="I290" s="79" t="str">
        <f t="shared" si="148"/>
        <v>7 MECANISMOS DE DIRECCION</v>
      </c>
      <c r="J290" s="79" t="s">
        <v>327</v>
      </c>
      <c r="K290" s="79" t="str">
        <f t="shared" si="149"/>
        <v>c</v>
      </c>
      <c r="L290" s="79" t="str">
        <f t="shared" si="150"/>
        <v>Holguras leves en el sistema</v>
      </c>
      <c r="M290" s="9" t="str">
        <f>+IF(N290="O","DL",IF(N290="P","","N/A"))</f>
        <v>N/A</v>
      </c>
      <c r="N290" s="12" t="str">
        <f t="shared" si="146"/>
        <v>¡</v>
      </c>
      <c r="O290" s="10">
        <f t="shared" si="147"/>
        <v>0</v>
      </c>
      <c r="P290" s="112"/>
      <c r="Q290" s="113"/>
      <c r="R290" s="113"/>
      <c r="S290" s="114"/>
      <c r="U290" s="7">
        <v>2</v>
      </c>
      <c r="W290" s="7">
        <v>4</v>
      </c>
      <c r="X290" s="7">
        <v>5</v>
      </c>
      <c r="AA290" s="7">
        <v>8</v>
      </c>
      <c r="AB290" s="7">
        <v>9</v>
      </c>
      <c r="AD290" s="7">
        <v>11</v>
      </c>
      <c r="AE290" s="7">
        <v>12</v>
      </c>
      <c r="AI290" s="7">
        <v>16</v>
      </c>
      <c r="AJ290" s="7">
        <v>17</v>
      </c>
      <c r="AL290" s="7">
        <v>19</v>
      </c>
      <c r="AO290" s="7">
        <v>22</v>
      </c>
      <c r="AP290" s="7">
        <v>23</v>
      </c>
      <c r="AR290" s="7">
        <v>25</v>
      </c>
      <c r="AS290" s="7">
        <v>26</v>
      </c>
      <c r="AT290" s="7">
        <v>27</v>
      </c>
      <c r="AU290" s="7">
        <v>28</v>
      </c>
      <c r="AY290" s="7">
        <v>32</v>
      </c>
      <c r="AZ290" s="7">
        <v>33</v>
      </c>
      <c r="BA290" s="7">
        <v>34</v>
      </c>
      <c r="BB290" s="7">
        <v>35</v>
      </c>
      <c r="BC290" s="7">
        <v>36</v>
      </c>
    </row>
    <row r="291" spans="1:55" ht="39.950000000000003" customHeight="1">
      <c r="A291" s="83" t="s">
        <v>40</v>
      </c>
      <c r="B291" s="116"/>
      <c r="C291" s="112" t="s">
        <v>330</v>
      </c>
      <c r="D291" s="113"/>
      <c r="E291" s="113"/>
      <c r="F291" s="113"/>
      <c r="G291" s="113"/>
      <c r="H291" s="114"/>
      <c r="I291" s="79" t="str">
        <f t="shared" si="148"/>
        <v>7 MECANISMOS DE DIRECCION</v>
      </c>
      <c r="J291" s="79" t="s">
        <v>327</v>
      </c>
      <c r="K291" s="79" t="str">
        <f t="shared" si="149"/>
        <v>d</v>
      </c>
      <c r="L291" s="79" t="str">
        <f t="shared" si="150"/>
        <v>Holguras anormales y excesivas</v>
      </c>
      <c r="M291" s="9" t="str">
        <f>+IF(N291="O","DG",IF(N291="P","","N/A"))</f>
        <v>N/A</v>
      </c>
      <c r="N291" s="12" t="str">
        <f t="shared" si="146"/>
        <v>¡</v>
      </c>
      <c r="O291" s="10">
        <f t="shared" si="147"/>
        <v>0</v>
      </c>
      <c r="P291" s="112"/>
      <c r="Q291" s="113"/>
      <c r="R291" s="113"/>
      <c r="S291" s="114"/>
      <c r="U291" s="7">
        <v>2</v>
      </c>
      <c r="W291" s="7">
        <v>4</v>
      </c>
      <c r="X291" s="7">
        <v>5</v>
      </c>
      <c r="AA291" s="7">
        <v>8</v>
      </c>
      <c r="AB291" s="7">
        <v>9</v>
      </c>
      <c r="AD291" s="7">
        <v>11</v>
      </c>
      <c r="AE291" s="7">
        <v>12</v>
      </c>
      <c r="AI291" s="7">
        <v>16</v>
      </c>
      <c r="AJ291" s="7">
        <v>17</v>
      </c>
      <c r="AL291" s="7">
        <v>19</v>
      </c>
      <c r="AO291" s="7">
        <v>22</v>
      </c>
      <c r="AP291" s="7">
        <v>23</v>
      </c>
      <c r="AR291" s="7">
        <v>25</v>
      </c>
      <c r="AS291" s="7">
        <v>26</v>
      </c>
      <c r="AT291" s="7">
        <v>27</v>
      </c>
      <c r="AU291" s="7">
        <v>28</v>
      </c>
      <c r="AY291" s="7">
        <v>32</v>
      </c>
      <c r="AZ291" s="7">
        <v>33</v>
      </c>
      <c r="BA291" s="7">
        <v>34</v>
      </c>
      <c r="BB291" s="7">
        <v>35</v>
      </c>
      <c r="BC291" s="7">
        <v>36</v>
      </c>
    </row>
    <row r="292" spans="1:55" ht="39.950000000000003" customHeight="1">
      <c r="A292" s="83" t="s">
        <v>42</v>
      </c>
      <c r="B292" s="116"/>
      <c r="C292" s="112" t="s">
        <v>331</v>
      </c>
      <c r="D292" s="113"/>
      <c r="E292" s="113"/>
      <c r="F292" s="113"/>
      <c r="G292" s="113"/>
      <c r="H292" s="114"/>
      <c r="I292" s="79" t="str">
        <f t="shared" si="148"/>
        <v>7 MECANISMOS DE DIRECCION</v>
      </c>
      <c r="J292" s="79" t="s">
        <v>327</v>
      </c>
      <c r="K292" s="79" t="str">
        <f t="shared" si="149"/>
        <v>e</v>
      </c>
      <c r="L292" s="79" t="str">
        <f t="shared" si="150"/>
        <v>Fugas leves de hidráulico</v>
      </c>
      <c r="M292" s="9" t="str">
        <f>+IF(N292="O","DL",IF(N292="P","","N/A"))</f>
        <v>N/A</v>
      </c>
      <c r="N292" s="12" t="str">
        <f t="shared" si="146"/>
        <v>¡</v>
      </c>
      <c r="O292" s="10">
        <f t="shared" si="147"/>
        <v>0</v>
      </c>
      <c r="P292" s="112"/>
      <c r="Q292" s="113"/>
      <c r="R292" s="113"/>
      <c r="S292" s="114"/>
      <c r="U292" s="7">
        <v>2</v>
      </c>
      <c r="W292" s="7">
        <v>4</v>
      </c>
      <c r="X292" s="7">
        <v>5</v>
      </c>
      <c r="AA292" s="7">
        <v>8</v>
      </c>
      <c r="AB292" s="7">
        <v>9</v>
      </c>
      <c r="AD292" s="7">
        <v>11</v>
      </c>
      <c r="AE292" s="7">
        <v>12</v>
      </c>
      <c r="AI292" s="7">
        <v>16</v>
      </c>
      <c r="AJ292" s="7">
        <v>17</v>
      </c>
      <c r="AL292" s="7">
        <v>19</v>
      </c>
      <c r="AO292" s="7">
        <v>22</v>
      </c>
      <c r="AP292" s="7">
        <v>23</v>
      </c>
      <c r="AR292" s="7">
        <v>25</v>
      </c>
      <c r="AS292" s="7">
        <v>26</v>
      </c>
      <c r="AT292" s="7">
        <v>27</v>
      </c>
      <c r="AU292" s="7">
        <v>28</v>
      </c>
      <c r="AY292" s="7">
        <v>32</v>
      </c>
      <c r="AZ292" s="7">
        <v>33</v>
      </c>
      <c r="BA292" s="7">
        <v>34</v>
      </c>
      <c r="BB292" s="7">
        <v>35</v>
      </c>
      <c r="BC292" s="7">
        <v>36</v>
      </c>
    </row>
    <row r="293" spans="1:55" ht="39.950000000000003" customHeight="1">
      <c r="A293" s="83" t="s">
        <v>44</v>
      </c>
      <c r="B293" s="116"/>
      <c r="C293" s="112" t="s">
        <v>332</v>
      </c>
      <c r="D293" s="113"/>
      <c r="E293" s="113"/>
      <c r="F293" s="113"/>
      <c r="G293" s="113"/>
      <c r="H293" s="114"/>
      <c r="I293" s="79" t="str">
        <f t="shared" si="148"/>
        <v>7 MECANISMOS DE DIRECCION</v>
      </c>
      <c r="J293" s="79" t="s">
        <v>327</v>
      </c>
      <c r="K293" s="79" t="str">
        <f t="shared" si="149"/>
        <v>f</v>
      </c>
      <c r="L293" s="79" t="str">
        <f t="shared" si="150"/>
        <v>Fugas importantes de hidráulico</v>
      </c>
      <c r="M293" s="9" t="str">
        <f>+IF(N293="O","DG",IF(N293="P","","N/A"))</f>
        <v>N/A</v>
      </c>
      <c r="N293" s="12" t="str">
        <f t="shared" si="146"/>
        <v>¡</v>
      </c>
      <c r="O293" s="10">
        <f t="shared" si="147"/>
        <v>0</v>
      </c>
      <c r="P293" s="112"/>
      <c r="Q293" s="113"/>
      <c r="R293" s="113"/>
      <c r="S293" s="114"/>
      <c r="U293" s="7">
        <v>2</v>
      </c>
      <c r="W293" s="7">
        <v>4</v>
      </c>
      <c r="X293" s="7">
        <v>5</v>
      </c>
      <c r="AA293" s="7">
        <v>8</v>
      </c>
      <c r="AB293" s="7">
        <v>9</v>
      </c>
      <c r="AD293" s="7">
        <v>11</v>
      </c>
      <c r="AE293" s="7">
        <v>12</v>
      </c>
      <c r="AI293" s="7">
        <v>16</v>
      </c>
      <c r="AJ293" s="7">
        <v>17</v>
      </c>
      <c r="AL293" s="7">
        <v>19</v>
      </c>
      <c r="AO293" s="7">
        <v>22</v>
      </c>
      <c r="AP293" s="7">
        <v>23</v>
      </c>
      <c r="AR293" s="7">
        <v>25</v>
      </c>
      <c r="AS293" s="7">
        <v>26</v>
      </c>
      <c r="AT293" s="7">
        <v>27</v>
      </c>
      <c r="AU293" s="7">
        <v>28</v>
      </c>
      <c r="AY293" s="7">
        <v>32</v>
      </c>
      <c r="AZ293" s="7">
        <v>33</v>
      </c>
      <c r="BA293" s="7">
        <v>34</v>
      </c>
      <c r="BB293" s="7">
        <v>35</v>
      </c>
      <c r="BC293" s="7">
        <v>36</v>
      </c>
    </row>
    <row r="294" spans="1:55" ht="39.950000000000003" customHeight="1">
      <c r="A294" s="83" t="s">
        <v>46</v>
      </c>
      <c r="B294" s="116"/>
      <c r="C294" s="112" t="s">
        <v>333</v>
      </c>
      <c r="D294" s="113"/>
      <c r="E294" s="113"/>
      <c r="F294" s="113"/>
      <c r="G294" s="113"/>
      <c r="H294" s="114"/>
      <c r="I294" s="79" t="str">
        <f t="shared" si="148"/>
        <v>7 MECANISMOS DE DIRECCION</v>
      </c>
      <c r="J294" s="79" t="s">
        <v>327</v>
      </c>
      <c r="K294" s="79" t="str">
        <f t="shared" si="149"/>
        <v>g</v>
      </c>
      <c r="L294" s="79" t="str">
        <f t="shared" si="150"/>
        <v>Guardapolvos (“botas”) rotos, sueltos, deteriorados o inexistentes</v>
      </c>
      <c r="M294" s="9" t="str">
        <f>+IF(N294="O","DL",IF(N294="P","","N/A"))</f>
        <v>N/A</v>
      </c>
      <c r="N294" s="12" t="str">
        <f t="shared" si="146"/>
        <v>¡</v>
      </c>
      <c r="O294" s="10">
        <f t="shared" si="147"/>
        <v>0</v>
      </c>
      <c r="P294" s="112"/>
      <c r="Q294" s="113"/>
      <c r="R294" s="113"/>
      <c r="S294" s="114"/>
      <c r="U294" s="7">
        <v>2</v>
      </c>
      <c r="W294" s="7">
        <v>4</v>
      </c>
      <c r="X294" s="7">
        <v>5</v>
      </c>
      <c r="AA294" s="7">
        <v>8</v>
      </c>
      <c r="AB294" s="7">
        <v>9</v>
      </c>
      <c r="AD294" s="7">
        <v>11</v>
      </c>
      <c r="AE294" s="7">
        <v>12</v>
      </c>
      <c r="AI294" s="7">
        <v>16</v>
      </c>
      <c r="AJ294" s="7">
        <v>17</v>
      </c>
      <c r="AL294" s="7">
        <v>19</v>
      </c>
      <c r="AO294" s="7">
        <v>22</v>
      </c>
      <c r="AP294" s="7">
        <v>23</v>
      </c>
      <c r="AR294" s="7">
        <v>25</v>
      </c>
      <c r="AS294" s="7">
        <v>26</v>
      </c>
      <c r="AT294" s="7">
        <v>27</v>
      </c>
      <c r="AU294" s="7">
        <v>28</v>
      </c>
      <c r="AY294" s="7">
        <v>32</v>
      </c>
      <c r="AZ294" s="7">
        <v>33</v>
      </c>
      <c r="BA294" s="7">
        <v>34</v>
      </c>
      <c r="BB294" s="7">
        <v>35</v>
      </c>
      <c r="BC294" s="7">
        <v>36</v>
      </c>
    </row>
    <row r="295" spans="1:55" ht="39.950000000000003" customHeight="1">
      <c r="A295" s="83" t="s">
        <v>48</v>
      </c>
      <c r="B295" s="116"/>
      <c r="C295" s="112" t="s">
        <v>334</v>
      </c>
      <c r="D295" s="113"/>
      <c r="E295" s="113"/>
      <c r="F295" s="113"/>
      <c r="G295" s="113"/>
      <c r="H295" s="114"/>
      <c r="I295" s="79" t="str">
        <f t="shared" si="148"/>
        <v>7 MECANISMOS DE DIRECCION</v>
      </c>
      <c r="J295" s="79" t="s">
        <v>327</v>
      </c>
      <c r="K295" s="79" t="str">
        <f t="shared" si="149"/>
        <v>h</v>
      </c>
      <c r="L295" s="79" t="str">
        <f t="shared" si="150"/>
        <v>Adaptación o modificación de algún componente que limita o no permite el buen funcionamiento</v>
      </c>
      <c r="M295" s="9" t="str">
        <f>+IF(N295="O","DG",IF(N295="P","","N/A"))</f>
        <v>N/A</v>
      </c>
      <c r="N295" s="12" t="str">
        <f t="shared" si="146"/>
        <v>¡</v>
      </c>
      <c r="O295" s="10">
        <f t="shared" si="147"/>
        <v>0</v>
      </c>
      <c r="P295" s="112"/>
      <c r="Q295" s="113"/>
      <c r="R295" s="113"/>
      <c r="S295" s="114"/>
      <c r="U295" s="7">
        <v>2</v>
      </c>
      <c r="W295" s="7">
        <v>4</v>
      </c>
      <c r="X295" s="7">
        <v>5</v>
      </c>
      <c r="AA295" s="7">
        <v>8</v>
      </c>
      <c r="AB295" s="7">
        <v>9</v>
      </c>
      <c r="AD295" s="7">
        <v>11</v>
      </c>
      <c r="AE295" s="7">
        <v>12</v>
      </c>
      <c r="AI295" s="7">
        <v>16</v>
      </c>
      <c r="AJ295" s="7">
        <v>17</v>
      </c>
      <c r="AL295" s="7">
        <v>19</v>
      </c>
      <c r="AO295" s="7">
        <v>22</v>
      </c>
      <c r="AP295" s="7">
        <v>23</v>
      </c>
      <c r="AR295" s="7">
        <v>25</v>
      </c>
      <c r="AS295" s="7">
        <v>26</v>
      </c>
      <c r="AT295" s="7">
        <v>27</v>
      </c>
      <c r="AU295" s="7">
        <v>28</v>
      </c>
      <c r="AY295" s="7">
        <v>32</v>
      </c>
      <c r="AZ295" s="7">
        <v>33</v>
      </c>
      <c r="BA295" s="7">
        <v>34</v>
      </c>
      <c r="BB295" s="7">
        <v>35</v>
      </c>
      <c r="BC295" s="7">
        <v>36</v>
      </c>
    </row>
    <row r="296" spans="1:55" ht="39.950000000000003" customHeight="1">
      <c r="A296" s="83" t="s">
        <v>50</v>
      </c>
      <c r="B296" s="99"/>
      <c r="C296" s="112" t="s">
        <v>335</v>
      </c>
      <c r="D296" s="113"/>
      <c r="E296" s="113"/>
      <c r="F296" s="113"/>
      <c r="G296" s="113"/>
      <c r="H296" s="114"/>
      <c r="I296" s="79" t="str">
        <f t="shared" si="148"/>
        <v>7 MECANISMOS DE DIRECCION</v>
      </c>
      <c r="J296" s="79" t="s">
        <v>327</v>
      </c>
      <c r="K296" s="79" t="str">
        <f t="shared" ref="K296" si="151">+A296</f>
        <v>i</v>
      </c>
      <c r="L296" s="79" t="str">
        <f t="shared" ref="L296" si="152">+C296</f>
        <v>Inexistencia o deterioro de topes de dirección</v>
      </c>
      <c r="M296" s="9" t="str">
        <f>+IF(N296="O","DL",IF(N296="P","","N/A"))</f>
        <v>N/A</v>
      </c>
      <c r="N296" s="12" t="str">
        <f t="shared" ref="N296" si="153">+IF(OR($T$5=T296,$T$5=U296,$T$5=V296,$T$5=W296,$T$5=X296,$T$5=Y296,$T$5=Z296,$T$5=AA296,$T$5=AB296,$T$5=AC296,$T$5=AD296,$T$5=AE296,$T$5=AF296,$T$5=AG296,$T$5=AH296,$T$5=AI296,$T$5=AJ296,$T$5=AK296,$T$5=AL296,$T$5=AM296,$T$5=AN296,$T$5=AO296,$T$5=AP296,$T$5=AQ296,$T$5=AR296,$T$5=AS296,$T$5=AT296,$T$5=AU296,$T$5=AV296,$T$5=AW296,$T$5=AX296,$T$5=AY296,$T$5=AZ296,$T$5=BA296,$T$5=BB296,$T$5=BC296,$T$5=BD296),"P","¡")</f>
        <v>¡</v>
      </c>
      <c r="O296" s="10">
        <f t="shared" ref="O296" si="154">P296</f>
        <v>0</v>
      </c>
      <c r="P296" s="112"/>
      <c r="Q296" s="113"/>
      <c r="R296" s="113"/>
      <c r="S296" s="114"/>
      <c r="U296" s="7">
        <v>2</v>
      </c>
      <c r="W296" s="7">
        <v>4</v>
      </c>
      <c r="X296" s="7">
        <v>5</v>
      </c>
      <c r="AA296" s="7">
        <v>8</v>
      </c>
      <c r="AB296" s="7">
        <v>9</v>
      </c>
      <c r="AD296" s="7">
        <v>11</v>
      </c>
      <c r="AE296" s="7">
        <v>12</v>
      </c>
      <c r="AI296" s="7">
        <v>16</v>
      </c>
      <c r="AJ296" s="7">
        <v>17</v>
      </c>
      <c r="AL296" s="7">
        <v>19</v>
      </c>
      <c r="AO296" s="7">
        <v>22</v>
      </c>
      <c r="AP296" s="7">
        <v>23</v>
      </c>
      <c r="AR296" s="7">
        <v>25</v>
      </c>
      <c r="AS296" s="7">
        <v>26</v>
      </c>
      <c r="AT296" s="7">
        <v>27</v>
      </c>
      <c r="AU296" s="7">
        <v>28</v>
      </c>
      <c r="AY296" s="7">
        <v>32</v>
      </c>
      <c r="AZ296" s="7">
        <v>33</v>
      </c>
      <c r="BA296" s="7">
        <v>34</v>
      </c>
      <c r="BB296" s="7">
        <v>35</v>
      </c>
      <c r="BC296" s="7">
        <v>36</v>
      </c>
    </row>
    <row r="297" spans="1:55" ht="25.15" customHeight="1">
      <c r="A297" s="83">
        <v>7.4</v>
      </c>
      <c r="B297" s="109" t="s">
        <v>336</v>
      </c>
      <c r="C297" s="110"/>
      <c r="D297" s="110"/>
      <c r="E297" s="110"/>
      <c r="F297" s="110"/>
      <c r="G297" s="110"/>
      <c r="H297" s="110"/>
      <c r="I297" s="110"/>
      <c r="J297" s="110"/>
      <c r="K297" s="110"/>
      <c r="L297" s="110"/>
      <c r="M297" s="110"/>
      <c r="N297" s="110"/>
      <c r="O297" s="110"/>
      <c r="P297" s="110"/>
      <c r="Q297" s="110"/>
      <c r="R297" s="110"/>
      <c r="S297" s="111"/>
    </row>
    <row r="298" spans="1:55" ht="25.15" customHeight="1">
      <c r="A298" s="83"/>
      <c r="B298" s="115" t="s">
        <v>25</v>
      </c>
      <c r="C298" s="109" t="s">
        <v>26</v>
      </c>
      <c r="D298" s="110"/>
      <c r="E298" s="110"/>
      <c r="F298" s="110"/>
      <c r="G298" s="110"/>
      <c r="H298" s="111"/>
      <c r="I298" s="76" t="s">
        <v>27</v>
      </c>
      <c r="J298" s="76" t="s">
        <v>28</v>
      </c>
      <c r="K298" s="76" t="s">
        <v>29</v>
      </c>
      <c r="L298" s="76" t="s">
        <v>26</v>
      </c>
      <c r="M298" s="83" t="s">
        <v>30</v>
      </c>
      <c r="N298" s="83" t="s">
        <v>31</v>
      </c>
      <c r="O298" s="74" t="s">
        <v>32</v>
      </c>
      <c r="P298" s="109" t="s">
        <v>32</v>
      </c>
      <c r="Q298" s="110"/>
      <c r="R298" s="110"/>
      <c r="S298" s="111"/>
    </row>
    <row r="299" spans="1:55" ht="33" customHeight="1">
      <c r="A299" s="83" t="s">
        <v>33</v>
      </c>
      <c r="B299" s="116"/>
      <c r="C299" s="112" t="s">
        <v>337</v>
      </c>
      <c r="D299" s="113"/>
      <c r="E299" s="113"/>
      <c r="F299" s="113"/>
      <c r="G299" s="113"/>
      <c r="H299" s="114"/>
      <c r="I299" s="79" t="str">
        <f>+$I$295</f>
        <v>7 MECANISMOS DE DIRECCION</v>
      </c>
      <c r="J299" s="79" t="s">
        <v>338</v>
      </c>
      <c r="K299" s="79" t="str">
        <f>+A299</f>
        <v>a</v>
      </c>
      <c r="L299" s="79" t="str">
        <f>+C299</f>
        <v>Defectos de estado de los brazos y/o barras</v>
      </c>
      <c r="M299" s="9" t="str">
        <f>+IF(N299="O","DL",IF(N299="P","","N/A"))</f>
        <v>N/A</v>
      </c>
      <c r="N299" s="12" t="str">
        <f t="shared" ref="N299:N307" si="155">+IF(OR($T$5=T299,$T$5=U299,$T$5=V299,$T$5=W299,$T$5=X299,$T$5=Y299,$T$5=Z299,$T$5=AA299,$T$5=AB299,$T$5=AC299,$T$5=AD299,$T$5=AE299,$T$5=AF299,$T$5=AG299,$T$5=AH299,$T$5=AI299,$T$5=AJ299,$T$5=AK299,$T$5=AL299,$T$5=AM299,$T$5=AN299,$T$5=AO299,$T$5=AP299,$T$5=AQ299,$T$5=AR299,$T$5=AS299,$T$5=AT299,$T$5=AU299,$T$5=AV299,$T$5=AW299,$T$5=AX299,$T$5=AY299,$T$5=AZ299,$T$5=BA299,$T$5=BB299,$T$5=BC299,$T$5=BD299),"P","¡")</f>
        <v>¡</v>
      </c>
      <c r="O299" s="10">
        <f t="shared" ref="O299:O306" si="156">P299</f>
        <v>0</v>
      </c>
      <c r="P299" s="112"/>
      <c r="Q299" s="113"/>
      <c r="R299" s="113"/>
      <c r="S299" s="114"/>
      <c r="U299" s="7">
        <v>2</v>
      </c>
      <c r="W299" s="7">
        <v>4</v>
      </c>
      <c r="X299" s="7">
        <v>5</v>
      </c>
      <c r="AA299" s="7">
        <v>8</v>
      </c>
      <c r="AB299" s="7">
        <v>9</v>
      </c>
      <c r="AD299" s="7">
        <v>11</v>
      </c>
      <c r="AE299" s="7">
        <v>12</v>
      </c>
      <c r="AI299" s="7">
        <v>16</v>
      </c>
      <c r="AJ299" s="7">
        <v>17</v>
      </c>
      <c r="AL299" s="7">
        <v>19</v>
      </c>
      <c r="AO299" s="7">
        <v>22</v>
      </c>
      <c r="AP299" s="7">
        <v>23</v>
      </c>
      <c r="AR299" s="7">
        <v>25</v>
      </c>
      <c r="AS299" s="7">
        <v>26</v>
      </c>
      <c r="AT299" s="7">
        <v>27</v>
      </c>
      <c r="AU299" s="7">
        <v>28</v>
      </c>
      <c r="AY299" s="7">
        <v>32</v>
      </c>
      <c r="AZ299" s="7">
        <v>33</v>
      </c>
      <c r="BA299" s="7">
        <v>34</v>
      </c>
      <c r="BB299" s="7">
        <v>35</v>
      </c>
      <c r="BC299" s="7">
        <v>36</v>
      </c>
    </row>
    <row r="300" spans="1:55" ht="33" customHeight="1">
      <c r="A300" s="83" t="s">
        <v>36</v>
      </c>
      <c r="B300" s="116"/>
      <c r="C300" s="112" t="s">
        <v>339</v>
      </c>
      <c r="D300" s="113"/>
      <c r="E300" s="113"/>
      <c r="F300" s="113"/>
      <c r="G300" s="113"/>
      <c r="H300" s="114"/>
      <c r="I300" s="79" t="str">
        <f t="shared" ref="I300:I307" si="157">+$I$295</f>
        <v>7 MECANISMOS DE DIRECCION</v>
      </c>
      <c r="J300" s="79" t="s">
        <v>338</v>
      </c>
      <c r="K300" s="79" t="str">
        <f t="shared" ref="K300:K306" si="158">+A300</f>
        <v>b</v>
      </c>
      <c r="L300" s="79" t="str">
        <f t="shared" ref="L300:L306" si="159">+C300</f>
        <v>Defectos de estado de los brazos y/o barras que puedan afectar el funcionamiento de la dirección</v>
      </c>
      <c r="M300" s="9" t="str">
        <f>+IF(N300="O","DG",IF(N300="P","","N/A"))</f>
        <v>N/A</v>
      </c>
      <c r="N300" s="12" t="str">
        <f t="shared" si="155"/>
        <v>¡</v>
      </c>
      <c r="O300" s="10">
        <f t="shared" si="156"/>
        <v>0</v>
      </c>
      <c r="P300" s="112"/>
      <c r="Q300" s="113"/>
      <c r="R300" s="113"/>
      <c r="S300" s="114"/>
      <c r="U300" s="7">
        <v>2</v>
      </c>
      <c r="W300" s="7">
        <v>4</v>
      </c>
      <c r="X300" s="7">
        <v>5</v>
      </c>
      <c r="AA300" s="7">
        <v>8</v>
      </c>
      <c r="AB300" s="7">
        <v>9</v>
      </c>
      <c r="AD300" s="7">
        <v>11</v>
      </c>
      <c r="AE300" s="7">
        <v>12</v>
      </c>
      <c r="AI300" s="7">
        <v>16</v>
      </c>
      <c r="AJ300" s="7">
        <v>17</v>
      </c>
      <c r="AL300" s="7">
        <v>19</v>
      </c>
      <c r="AO300" s="7">
        <v>22</v>
      </c>
      <c r="AP300" s="7">
        <v>23</v>
      </c>
      <c r="AR300" s="7">
        <v>25</v>
      </c>
      <c r="AS300" s="7">
        <v>26</v>
      </c>
      <c r="AT300" s="7">
        <v>27</v>
      </c>
      <c r="AU300" s="7">
        <v>28</v>
      </c>
      <c r="AY300" s="7">
        <v>32</v>
      </c>
      <c r="AZ300" s="7">
        <v>33</v>
      </c>
      <c r="BA300" s="7">
        <v>34</v>
      </c>
      <c r="BB300" s="7">
        <v>35</v>
      </c>
      <c r="BC300" s="7">
        <v>36</v>
      </c>
    </row>
    <row r="301" spans="1:55" ht="33" customHeight="1">
      <c r="A301" s="83" t="s">
        <v>38</v>
      </c>
      <c r="B301" s="116"/>
      <c r="C301" s="112" t="s">
        <v>340</v>
      </c>
      <c r="D301" s="113"/>
      <c r="E301" s="113"/>
      <c r="F301" s="113"/>
      <c r="G301" s="113"/>
      <c r="H301" s="114"/>
      <c r="I301" s="79" t="str">
        <f t="shared" si="157"/>
        <v>7 MECANISMOS DE DIRECCION</v>
      </c>
      <c r="J301" s="79" t="s">
        <v>338</v>
      </c>
      <c r="K301" s="79" t="str">
        <f t="shared" si="158"/>
        <v>c</v>
      </c>
      <c r="L301" s="79" t="str">
        <f t="shared" si="159"/>
        <v>Holguras anormales en rótulas</v>
      </c>
      <c r="M301" s="9" t="str">
        <f>+IF(N301="O","DL",IF(N301="P","","N/A"))</f>
        <v>N/A</v>
      </c>
      <c r="N301" s="12" t="str">
        <f t="shared" si="155"/>
        <v>¡</v>
      </c>
      <c r="O301" s="10">
        <f t="shared" si="156"/>
        <v>0</v>
      </c>
      <c r="P301" s="112"/>
      <c r="Q301" s="113"/>
      <c r="R301" s="113"/>
      <c r="S301" s="114"/>
      <c r="U301" s="7">
        <v>2</v>
      </c>
      <c r="W301" s="7">
        <v>4</v>
      </c>
      <c r="X301" s="7">
        <v>5</v>
      </c>
      <c r="AA301" s="7">
        <v>8</v>
      </c>
      <c r="AB301" s="7">
        <v>9</v>
      </c>
      <c r="AD301" s="7">
        <v>11</v>
      </c>
      <c r="AE301" s="7">
        <v>12</v>
      </c>
      <c r="AI301" s="7">
        <v>16</v>
      </c>
      <c r="AJ301" s="7">
        <v>17</v>
      </c>
      <c r="AL301" s="7">
        <v>19</v>
      </c>
      <c r="AO301" s="7">
        <v>22</v>
      </c>
      <c r="AP301" s="7">
        <v>23</v>
      </c>
      <c r="AR301" s="7">
        <v>25</v>
      </c>
      <c r="AS301" s="7">
        <v>26</v>
      </c>
      <c r="AT301" s="7">
        <v>27</v>
      </c>
      <c r="AU301" s="7">
        <v>28</v>
      </c>
      <c r="AY301" s="7">
        <v>32</v>
      </c>
      <c r="AZ301" s="7">
        <v>33</v>
      </c>
      <c r="BA301" s="7">
        <v>34</v>
      </c>
      <c r="BB301" s="7">
        <v>35</v>
      </c>
      <c r="BC301" s="7">
        <v>36</v>
      </c>
    </row>
    <row r="302" spans="1:55" ht="33" customHeight="1">
      <c r="A302" s="83" t="s">
        <v>40</v>
      </c>
      <c r="B302" s="116"/>
      <c r="C302" s="112" t="s">
        <v>341</v>
      </c>
      <c r="D302" s="113"/>
      <c r="E302" s="113"/>
      <c r="F302" s="113"/>
      <c r="G302" s="113"/>
      <c r="H302" s="114"/>
      <c r="I302" s="79" t="str">
        <f t="shared" si="157"/>
        <v>7 MECANISMOS DE DIRECCION</v>
      </c>
      <c r="J302" s="79" t="s">
        <v>338</v>
      </c>
      <c r="K302" s="79" t="str">
        <f t="shared" si="158"/>
        <v>d</v>
      </c>
      <c r="L302" s="79" t="str">
        <f t="shared" si="159"/>
        <v>Holguras excesivas en rótulas</v>
      </c>
      <c r="M302" s="9" t="str">
        <f>+IF(N302="O","DG",IF(N302="P","","N/A"))</f>
        <v>N/A</v>
      </c>
      <c r="N302" s="12" t="str">
        <f t="shared" si="155"/>
        <v>¡</v>
      </c>
      <c r="O302" s="10">
        <f t="shared" si="156"/>
        <v>0</v>
      </c>
      <c r="P302" s="112"/>
      <c r="Q302" s="113"/>
      <c r="R302" s="113"/>
      <c r="S302" s="114"/>
      <c r="U302" s="7">
        <v>2</v>
      </c>
      <c r="W302" s="7">
        <v>4</v>
      </c>
      <c r="X302" s="7">
        <v>5</v>
      </c>
      <c r="AA302" s="7">
        <v>8</v>
      </c>
      <c r="AB302" s="7">
        <v>9</v>
      </c>
      <c r="AD302" s="7">
        <v>11</v>
      </c>
      <c r="AE302" s="7">
        <v>12</v>
      </c>
      <c r="AI302" s="7">
        <v>16</v>
      </c>
      <c r="AJ302" s="7">
        <v>17</v>
      </c>
      <c r="AL302" s="7">
        <v>19</v>
      </c>
      <c r="AO302" s="7">
        <v>22</v>
      </c>
      <c r="AP302" s="7">
        <v>23</v>
      </c>
      <c r="AR302" s="7">
        <v>25</v>
      </c>
      <c r="AS302" s="7">
        <v>26</v>
      </c>
      <c r="AT302" s="7">
        <v>27</v>
      </c>
      <c r="AU302" s="7">
        <v>28</v>
      </c>
      <c r="AY302" s="7">
        <v>32</v>
      </c>
      <c r="AZ302" s="7">
        <v>33</v>
      </c>
      <c r="BA302" s="7">
        <v>34</v>
      </c>
      <c r="BB302" s="7">
        <v>35</v>
      </c>
      <c r="BC302" s="7">
        <v>36</v>
      </c>
    </row>
    <row r="303" spans="1:55" ht="33" customHeight="1">
      <c r="A303" s="83" t="s">
        <v>42</v>
      </c>
      <c r="B303" s="116"/>
      <c r="C303" s="112" t="s">
        <v>342</v>
      </c>
      <c r="D303" s="113"/>
      <c r="E303" s="113"/>
      <c r="F303" s="113"/>
      <c r="G303" s="113"/>
      <c r="H303" s="114"/>
      <c r="I303" s="79" t="str">
        <f t="shared" si="157"/>
        <v>7 MECANISMOS DE DIRECCION</v>
      </c>
      <c r="J303" s="79" t="s">
        <v>338</v>
      </c>
      <c r="K303" s="79" t="str">
        <f t="shared" si="158"/>
        <v>e</v>
      </c>
      <c r="L303" s="79" t="str">
        <f t="shared" si="159"/>
        <v>Defectos de estado y/o fijación de algún componente del sistema de barras, brazos y rótulas</v>
      </c>
      <c r="M303" s="9" t="str">
        <f>+IF(N303="O","DL",IF(N303="P","","N/A"))</f>
        <v>N/A</v>
      </c>
      <c r="N303" s="12" t="str">
        <f t="shared" si="155"/>
        <v>¡</v>
      </c>
      <c r="O303" s="10">
        <f t="shared" si="156"/>
        <v>0</v>
      </c>
      <c r="P303" s="112"/>
      <c r="Q303" s="113"/>
      <c r="R303" s="113"/>
      <c r="S303" s="114"/>
      <c r="U303" s="7">
        <v>2</v>
      </c>
      <c r="W303" s="7">
        <v>4</v>
      </c>
      <c r="X303" s="7">
        <v>5</v>
      </c>
      <c r="AA303" s="7">
        <v>8</v>
      </c>
      <c r="AB303" s="7">
        <v>9</v>
      </c>
      <c r="AD303" s="7">
        <v>11</v>
      </c>
      <c r="AE303" s="7">
        <v>12</v>
      </c>
      <c r="AI303" s="7">
        <v>16</v>
      </c>
      <c r="AJ303" s="7">
        <v>17</v>
      </c>
      <c r="AL303" s="7">
        <v>19</v>
      </c>
      <c r="AO303" s="7">
        <v>22</v>
      </c>
      <c r="AP303" s="7">
        <v>23</v>
      </c>
      <c r="AR303" s="7">
        <v>25</v>
      </c>
      <c r="AS303" s="7">
        <v>26</v>
      </c>
      <c r="AT303" s="7">
        <v>27</v>
      </c>
      <c r="AU303" s="7">
        <v>28</v>
      </c>
      <c r="AY303" s="7">
        <v>32</v>
      </c>
      <c r="AZ303" s="7">
        <v>33</v>
      </c>
      <c r="BA303" s="7">
        <v>34</v>
      </c>
      <c r="BB303" s="7">
        <v>35</v>
      </c>
      <c r="BC303" s="7">
        <v>36</v>
      </c>
    </row>
    <row r="304" spans="1:55" ht="39.950000000000003" customHeight="1">
      <c r="A304" s="83" t="s">
        <v>44</v>
      </c>
      <c r="B304" s="116"/>
      <c r="C304" s="112" t="s">
        <v>343</v>
      </c>
      <c r="D304" s="113"/>
      <c r="E304" s="113"/>
      <c r="F304" s="113"/>
      <c r="G304" s="113"/>
      <c r="H304" s="114"/>
      <c r="I304" s="79" t="str">
        <f t="shared" si="157"/>
        <v>7 MECANISMOS DE DIRECCION</v>
      </c>
      <c r="J304" s="79" t="s">
        <v>338</v>
      </c>
      <c r="K304" s="79" t="str">
        <f t="shared" si="158"/>
        <v>f</v>
      </c>
      <c r="L304" s="79" t="str">
        <f t="shared" si="159"/>
        <v>Defectos de estado y/o fijación que pongan en peligro por desprendimiento de algún componente del sistema de barras, brazos y rótulas</v>
      </c>
      <c r="M304" s="9" t="str">
        <f>+IF(N304="O","DG",IF(N304="P","","N/A"))</f>
        <v>N/A</v>
      </c>
      <c r="N304" s="12" t="str">
        <f t="shared" si="155"/>
        <v>¡</v>
      </c>
      <c r="O304" s="10">
        <f t="shared" si="156"/>
        <v>0</v>
      </c>
      <c r="P304" s="112"/>
      <c r="Q304" s="113"/>
      <c r="R304" s="113"/>
      <c r="S304" s="114"/>
      <c r="U304" s="7">
        <v>2</v>
      </c>
      <c r="W304" s="7">
        <v>4</v>
      </c>
      <c r="X304" s="7">
        <v>5</v>
      </c>
      <c r="AA304" s="7">
        <v>8</v>
      </c>
      <c r="AB304" s="7">
        <v>9</v>
      </c>
      <c r="AD304" s="7">
        <v>11</v>
      </c>
      <c r="AE304" s="7">
        <v>12</v>
      </c>
      <c r="AI304" s="7">
        <v>16</v>
      </c>
      <c r="AJ304" s="7">
        <v>17</v>
      </c>
      <c r="AL304" s="7">
        <v>19</v>
      </c>
      <c r="AO304" s="7">
        <v>22</v>
      </c>
      <c r="AP304" s="7">
        <v>23</v>
      </c>
      <c r="AR304" s="7">
        <v>25</v>
      </c>
      <c r="AS304" s="7">
        <v>26</v>
      </c>
      <c r="AT304" s="7">
        <v>27</v>
      </c>
      <c r="AU304" s="7">
        <v>28</v>
      </c>
      <c r="AY304" s="7">
        <v>32</v>
      </c>
      <c r="AZ304" s="7">
        <v>33</v>
      </c>
      <c r="BA304" s="7">
        <v>34</v>
      </c>
      <c r="BB304" s="7">
        <v>35</v>
      </c>
      <c r="BC304" s="7">
        <v>36</v>
      </c>
    </row>
    <row r="305" spans="1:56" ht="34.15" customHeight="1">
      <c r="A305" s="83" t="s">
        <v>46</v>
      </c>
      <c r="B305" s="116"/>
      <c r="C305" s="112" t="s">
        <v>344</v>
      </c>
      <c r="D305" s="113"/>
      <c r="E305" s="113"/>
      <c r="F305" s="113"/>
      <c r="G305" s="113"/>
      <c r="H305" s="114"/>
      <c r="I305" s="79" t="str">
        <f t="shared" si="157"/>
        <v>7 MECANISMOS DE DIRECCION</v>
      </c>
      <c r="J305" s="79" t="s">
        <v>338</v>
      </c>
      <c r="K305" s="79" t="str">
        <f t="shared" si="158"/>
        <v>g</v>
      </c>
      <c r="L305" s="79" t="str">
        <f t="shared" si="159"/>
        <v>Guardapolvos rotos o deteriorados</v>
      </c>
      <c r="M305" s="9" t="str">
        <f>+IF(N305="O","DL",IF(N305="P","","N/A"))</f>
        <v>N/A</v>
      </c>
      <c r="N305" s="12" t="str">
        <f t="shared" si="155"/>
        <v>¡</v>
      </c>
      <c r="O305" s="10">
        <f t="shared" si="156"/>
        <v>0</v>
      </c>
      <c r="P305" s="112"/>
      <c r="Q305" s="113"/>
      <c r="R305" s="113"/>
      <c r="S305" s="114"/>
      <c r="U305" s="7">
        <v>2</v>
      </c>
      <c r="W305" s="7">
        <v>4</v>
      </c>
      <c r="X305" s="7">
        <v>5</v>
      </c>
      <c r="AA305" s="7">
        <v>8</v>
      </c>
      <c r="AB305" s="7">
        <v>9</v>
      </c>
      <c r="AD305" s="7">
        <v>11</v>
      </c>
      <c r="AE305" s="7">
        <v>12</v>
      </c>
      <c r="AI305" s="7">
        <v>16</v>
      </c>
      <c r="AJ305" s="7">
        <v>17</v>
      </c>
      <c r="AL305" s="7">
        <v>19</v>
      </c>
      <c r="AO305" s="7">
        <v>22</v>
      </c>
      <c r="AP305" s="7">
        <v>23</v>
      </c>
      <c r="AR305" s="7">
        <v>25</v>
      </c>
      <c r="AS305" s="7">
        <v>26</v>
      </c>
      <c r="AT305" s="7">
        <v>27</v>
      </c>
      <c r="AU305" s="7">
        <v>28</v>
      </c>
      <c r="AY305" s="7">
        <v>32</v>
      </c>
      <c r="AZ305" s="7">
        <v>33</v>
      </c>
      <c r="BA305" s="7">
        <v>34</v>
      </c>
      <c r="BB305" s="7">
        <v>35</v>
      </c>
      <c r="BC305" s="7">
        <v>36</v>
      </c>
    </row>
    <row r="306" spans="1:56" ht="34.15" customHeight="1">
      <c r="A306" s="83" t="s">
        <v>48</v>
      </c>
      <c r="B306" s="117"/>
      <c r="C306" s="112" t="s">
        <v>345</v>
      </c>
      <c r="D306" s="113"/>
      <c r="E306" s="113"/>
      <c r="F306" s="113"/>
      <c r="G306" s="113"/>
      <c r="H306" s="114"/>
      <c r="I306" s="79" t="str">
        <f t="shared" si="157"/>
        <v>7 MECANISMOS DE DIRECCION</v>
      </c>
      <c r="J306" s="79" t="s">
        <v>338</v>
      </c>
      <c r="K306" s="79" t="str">
        <f t="shared" si="158"/>
        <v>h</v>
      </c>
      <c r="L306" s="79" t="str">
        <f t="shared" si="159"/>
        <v>Rótulas con reventadoras y/o con reparaciones inadecuadas</v>
      </c>
      <c r="M306" s="9" t="str">
        <f>+IF(N306="O","DG",IF(N306="P","","N/A"))</f>
        <v>N/A</v>
      </c>
      <c r="N306" s="12" t="str">
        <f t="shared" si="155"/>
        <v>¡</v>
      </c>
      <c r="O306" s="10">
        <f t="shared" si="156"/>
        <v>0</v>
      </c>
      <c r="P306" s="112"/>
      <c r="Q306" s="113"/>
      <c r="R306" s="113"/>
      <c r="S306" s="114"/>
      <c r="U306" s="7">
        <v>2</v>
      </c>
      <c r="W306" s="7">
        <v>4</v>
      </c>
      <c r="X306" s="7">
        <v>5</v>
      </c>
      <c r="AA306" s="7">
        <v>8</v>
      </c>
      <c r="AB306" s="7">
        <v>9</v>
      </c>
      <c r="AD306" s="7">
        <v>11</v>
      </c>
      <c r="AE306" s="7">
        <v>12</v>
      </c>
      <c r="AI306" s="7">
        <v>16</v>
      </c>
      <c r="AJ306" s="7">
        <v>17</v>
      </c>
      <c r="AL306" s="7">
        <v>19</v>
      </c>
      <c r="AO306" s="7">
        <v>22</v>
      </c>
      <c r="AP306" s="7">
        <v>23</v>
      </c>
      <c r="AR306" s="7">
        <v>25</v>
      </c>
      <c r="AS306" s="7">
        <v>26</v>
      </c>
      <c r="AT306" s="7">
        <v>27</v>
      </c>
      <c r="AU306" s="7">
        <v>28</v>
      </c>
      <c r="AY306" s="7">
        <v>32</v>
      </c>
      <c r="AZ306" s="7">
        <v>33</v>
      </c>
      <c r="BA306" s="7">
        <v>34</v>
      </c>
      <c r="BB306" s="7">
        <v>35</v>
      </c>
      <c r="BC306" s="7">
        <v>36</v>
      </c>
    </row>
    <row r="307" spans="1:56" ht="34.15" customHeight="1">
      <c r="A307" s="83" t="s">
        <v>50</v>
      </c>
      <c r="B307" s="100"/>
      <c r="C307" s="112" t="s">
        <v>346</v>
      </c>
      <c r="D307" s="113"/>
      <c r="E307" s="113"/>
      <c r="F307" s="113"/>
      <c r="G307" s="113"/>
      <c r="H307" s="114"/>
      <c r="I307" s="79" t="str">
        <f t="shared" si="157"/>
        <v>7 MECANISMOS DE DIRECCION</v>
      </c>
      <c r="J307" s="79" t="s">
        <v>338</v>
      </c>
      <c r="K307" s="79" t="str">
        <f t="shared" ref="K307" si="160">+A307</f>
        <v>i</v>
      </c>
      <c r="L307" s="79" t="str">
        <f t="shared" ref="L307" si="161">+C307</f>
        <v>Inexistencia o tipo incorrecto de tuerca y/o pasador de la rótula</v>
      </c>
      <c r="M307" s="9" t="str">
        <f>+IF(N307="O","DG",IF(N307="P","","N/A"))</f>
        <v>N/A</v>
      </c>
      <c r="N307" s="12" t="str">
        <f t="shared" si="155"/>
        <v>¡</v>
      </c>
      <c r="O307" s="10">
        <f t="shared" ref="O307" si="162">P307</f>
        <v>0</v>
      </c>
      <c r="P307" s="112"/>
      <c r="Q307" s="113"/>
      <c r="R307" s="113"/>
      <c r="S307" s="114"/>
      <c r="U307" s="7">
        <v>2</v>
      </c>
      <c r="W307" s="7">
        <v>4</v>
      </c>
      <c r="X307" s="7">
        <v>5</v>
      </c>
      <c r="AA307" s="7">
        <v>8</v>
      </c>
      <c r="AB307" s="7">
        <v>9</v>
      </c>
      <c r="AD307" s="7">
        <v>11</v>
      </c>
      <c r="AE307" s="7">
        <v>12</v>
      </c>
      <c r="AI307" s="7">
        <v>16</v>
      </c>
      <c r="AJ307" s="7">
        <v>17</v>
      </c>
      <c r="AL307" s="7">
        <v>19</v>
      </c>
      <c r="AO307" s="7">
        <v>22</v>
      </c>
      <c r="AP307" s="7">
        <v>23</v>
      </c>
      <c r="AR307" s="7">
        <v>25</v>
      </c>
      <c r="AS307" s="7">
        <v>26</v>
      </c>
      <c r="AT307" s="7">
        <v>27</v>
      </c>
      <c r="AU307" s="7">
        <v>28</v>
      </c>
      <c r="AY307" s="7">
        <v>32</v>
      </c>
      <c r="AZ307" s="7">
        <v>33</v>
      </c>
      <c r="BA307" s="7">
        <v>34</v>
      </c>
      <c r="BB307" s="7">
        <v>35</v>
      </c>
      <c r="BC307" s="7">
        <v>36</v>
      </c>
    </row>
    <row r="308" spans="1:56" ht="27.6" customHeight="1">
      <c r="A308" s="103" t="e" vm="1">
        <v>#VALUE!</v>
      </c>
      <c r="B308" s="104"/>
      <c r="C308" s="118" t="s">
        <v>0</v>
      </c>
      <c r="D308" s="119"/>
      <c r="E308" s="119"/>
      <c r="F308" s="119"/>
      <c r="G308" s="119"/>
      <c r="H308" s="119"/>
      <c r="I308" s="119"/>
      <c r="J308" s="119"/>
      <c r="K308" s="119"/>
      <c r="L308" s="119"/>
      <c r="M308" s="119"/>
      <c r="N308" s="119"/>
      <c r="O308" s="119"/>
      <c r="P308" s="119"/>
      <c r="Q308" s="119"/>
      <c r="R308" s="120"/>
      <c r="S308" s="81" t="s">
        <v>1</v>
      </c>
    </row>
    <row r="309" spans="1:56" ht="27.6" customHeight="1">
      <c r="A309" s="105"/>
      <c r="B309" s="106"/>
      <c r="C309" s="137" t="s">
        <v>2</v>
      </c>
      <c r="D309" s="138"/>
      <c r="E309" s="138"/>
      <c r="F309" s="138"/>
      <c r="G309" s="138"/>
      <c r="H309" s="138"/>
      <c r="I309" s="138"/>
      <c r="J309" s="138"/>
      <c r="K309" s="138"/>
      <c r="L309" s="138"/>
      <c r="M309" s="138"/>
      <c r="N309" s="138"/>
      <c r="O309" s="138"/>
      <c r="P309" s="138"/>
      <c r="Q309" s="138"/>
      <c r="R309" s="144"/>
      <c r="S309" s="81" t="s">
        <v>3</v>
      </c>
    </row>
    <row r="310" spans="1:56" ht="27.6" customHeight="1">
      <c r="A310" s="107"/>
      <c r="B310" s="108"/>
      <c r="C310" s="129"/>
      <c r="D310" s="135"/>
      <c r="E310" s="135"/>
      <c r="F310" s="135"/>
      <c r="G310" s="135"/>
      <c r="H310" s="135"/>
      <c r="I310" s="135"/>
      <c r="J310" s="135"/>
      <c r="K310" s="135"/>
      <c r="L310" s="135"/>
      <c r="M310" s="135"/>
      <c r="N310" s="135"/>
      <c r="O310" s="135"/>
      <c r="P310" s="135"/>
      <c r="Q310" s="135"/>
      <c r="R310" s="122"/>
      <c r="S310" s="6" t="s">
        <v>347</v>
      </c>
    </row>
    <row r="311" spans="1:56" ht="25.15" customHeight="1">
      <c r="A311" s="83">
        <v>8</v>
      </c>
      <c r="B311" s="109" t="s">
        <v>348</v>
      </c>
      <c r="C311" s="110"/>
      <c r="D311" s="110"/>
      <c r="E311" s="110"/>
      <c r="F311" s="110"/>
      <c r="G311" s="110"/>
      <c r="H311" s="110"/>
      <c r="I311" s="110"/>
      <c r="J311" s="110"/>
      <c r="K311" s="110"/>
      <c r="L311" s="110"/>
      <c r="M311" s="110"/>
      <c r="N311" s="110"/>
      <c r="O311" s="110"/>
      <c r="P311" s="110"/>
      <c r="Q311" s="110"/>
      <c r="R311" s="110"/>
      <c r="S311" s="111"/>
    </row>
    <row r="312" spans="1:56" ht="25.15" customHeight="1">
      <c r="A312" s="83" t="s">
        <v>349</v>
      </c>
      <c r="B312" s="109" t="s">
        <v>350</v>
      </c>
      <c r="C312" s="110"/>
      <c r="D312" s="110"/>
      <c r="E312" s="110"/>
      <c r="F312" s="110"/>
      <c r="G312" s="110"/>
      <c r="H312" s="110"/>
      <c r="I312" s="110"/>
      <c r="J312" s="110"/>
      <c r="K312" s="110"/>
      <c r="L312" s="110"/>
      <c r="M312" s="110"/>
      <c r="N312" s="110"/>
      <c r="O312" s="110"/>
      <c r="P312" s="110"/>
      <c r="Q312" s="110"/>
      <c r="R312" s="110"/>
      <c r="S312" s="111"/>
    </row>
    <row r="313" spans="1:56" ht="25.15" customHeight="1">
      <c r="A313" s="83"/>
      <c r="B313" s="115" t="s">
        <v>25</v>
      </c>
      <c r="C313" s="109" t="s">
        <v>26</v>
      </c>
      <c r="D313" s="110"/>
      <c r="E313" s="110"/>
      <c r="F313" s="110"/>
      <c r="G313" s="110"/>
      <c r="H313" s="111"/>
      <c r="I313" s="76" t="s">
        <v>27</v>
      </c>
      <c r="J313" s="76" t="s">
        <v>28</v>
      </c>
      <c r="K313" s="76" t="s">
        <v>29</v>
      </c>
      <c r="L313" s="76" t="s">
        <v>26</v>
      </c>
      <c r="M313" s="83" t="s">
        <v>30</v>
      </c>
      <c r="N313" s="83" t="s">
        <v>31</v>
      </c>
      <c r="O313" s="74" t="s">
        <v>32</v>
      </c>
      <c r="P313" s="109" t="s">
        <v>32</v>
      </c>
      <c r="Q313" s="110"/>
      <c r="R313" s="110"/>
      <c r="S313" s="111"/>
    </row>
    <row r="314" spans="1:56" ht="34.9" customHeight="1">
      <c r="A314" s="83" t="s">
        <v>33</v>
      </c>
      <c r="B314" s="116"/>
      <c r="C314" s="112" t="s">
        <v>351</v>
      </c>
      <c r="D314" s="113"/>
      <c r="E314" s="113"/>
      <c r="F314" s="113"/>
      <c r="G314" s="113"/>
      <c r="H314" s="114"/>
      <c r="I314" s="79" t="s">
        <v>352</v>
      </c>
      <c r="J314" s="79" t="s">
        <v>353</v>
      </c>
      <c r="K314" s="79" t="str">
        <f>+A314</f>
        <v>a</v>
      </c>
      <c r="L314" s="79" t="str">
        <f>+C314</f>
        <v>Fijaciones defectuosas</v>
      </c>
      <c r="M314" s="9" t="str">
        <f t="shared" ref="M314:M318" si="163">+IF(N314="O","DL",IF(N314="P","","N/A"))</f>
        <v/>
      </c>
      <c r="N314" s="12" t="str">
        <f t="shared" ref="N314:N320" si="164">+IF(OR($T$5=T314,$T$5=U314,$T$5=V314,$T$5=W314,$T$5=X314,$T$5=Y314,$T$5=Z314,$T$5=AA314,$T$5=AB314,$T$5=AC314,$T$5=AD314,$T$5=AE314,$T$5=AF314,$T$5=AG314,$T$5=AH314,$T$5=AI314,$T$5=AJ314,$T$5=AK314,$T$5=AL314,$T$5=AM314,$T$5=AN314,$T$5=AO314,$T$5=AP314,$T$5=AQ314,$T$5=AR314,$T$5=AS314,$T$5=AT314,$T$5=AU314,$T$5=AV314,$T$5=AW314,$T$5=AX314,$T$5=AY314,$T$5=AZ314,$T$5=BA314,$T$5=BB314,$T$5=BC314,$T$5=BD314),"P","¡")</f>
        <v>P</v>
      </c>
      <c r="O314" s="10">
        <f t="shared" ref="O314:O321" si="165">P314</f>
        <v>0</v>
      </c>
      <c r="P314" s="112"/>
      <c r="Q314" s="113"/>
      <c r="R314" s="113"/>
      <c r="S314" s="114"/>
      <c r="T314" s="7">
        <v>1</v>
      </c>
      <c r="U314" s="7">
        <v>2</v>
      </c>
      <c r="V314" s="7">
        <v>3</v>
      </c>
      <c r="W314" s="7">
        <v>4</v>
      </c>
      <c r="X314" s="7">
        <v>5</v>
      </c>
      <c r="Y314" s="7">
        <v>6</v>
      </c>
      <c r="Z314" s="7">
        <v>7</v>
      </c>
      <c r="AA314" s="7">
        <v>8</v>
      </c>
      <c r="AB314" s="7">
        <v>9</v>
      </c>
      <c r="AC314" s="7">
        <v>10</v>
      </c>
      <c r="AD314" s="7">
        <v>11</v>
      </c>
      <c r="AE314" s="7">
        <v>12</v>
      </c>
      <c r="AG314" s="7">
        <v>14</v>
      </c>
      <c r="AH314" s="7">
        <v>15</v>
      </c>
      <c r="AI314" s="7">
        <v>16</v>
      </c>
      <c r="AJ314" s="7">
        <v>17</v>
      </c>
      <c r="AK314" s="7">
        <v>18</v>
      </c>
      <c r="AL314" s="7">
        <v>19</v>
      </c>
      <c r="AM314" s="7">
        <v>20</v>
      </c>
      <c r="AN314" s="7">
        <v>21</v>
      </c>
      <c r="AO314" s="7">
        <v>22</v>
      </c>
      <c r="AP314" s="7">
        <v>23</v>
      </c>
      <c r="AQ314" s="7">
        <v>24</v>
      </c>
      <c r="AR314" s="7">
        <v>25</v>
      </c>
      <c r="AS314" s="7">
        <v>26</v>
      </c>
      <c r="AT314" s="7">
        <v>27</v>
      </c>
      <c r="AU314" s="7">
        <v>28</v>
      </c>
      <c r="AV314" s="7">
        <v>29</v>
      </c>
      <c r="AW314" s="7">
        <v>30</v>
      </c>
      <c r="AX314" s="7">
        <v>31</v>
      </c>
      <c r="AY314" s="7">
        <v>32</v>
      </c>
      <c r="AZ314" s="7">
        <v>33</v>
      </c>
      <c r="BA314" s="7">
        <v>34</v>
      </c>
      <c r="BB314" s="7">
        <v>35</v>
      </c>
      <c r="BC314" s="7">
        <v>36</v>
      </c>
      <c r="BD314" s="7">
        <v>37</v>
      </c>
    </row>
    <row r="315" spans="1:56" ht="34.9" customHeight="1">
      <c r="A315" s="83" t="s">
        <v>36</v>
      </c>
      <c r="B315" s="116"/>
      <c r="C315" s="112" t="s">
        <v>354</v>
      </c>
      <c r="D315" s="113"/>
      <c r="E315" s="113"/>
      <c r="F315" s="113"/>
      <c r="G315" s="113"/>
      <c r="H315" s="114"/>
      <c r="I315" s="79" t="s">
        <v>352</v>
      </c>
      <c r="J315" s="79" t="s">
        <v>353</v>
      </c>
      <c r="K315" s="79" t="str">
        <f t="shared" ref="K315:K321" si="166">+A315</f>
        <v>b</v>
      </c>
      <c r="L315" s="79" t="str">
        <f t="shared" ref="L315:L321" si="167">+C315</f>
        <v>Barra tensora o estabilizadora deformada que no afecta su funcionabilidad</v>
      </c>
      <c r="M315" s="9" t="str">
        <f t="shared" si="163"/>
        <v>N/A</v>
      </c>
      <c r="N315" s="12" t="str">
        <f t="shared" si="164"/>
        <v>¡</v>
      </c>
      <c r="O315" s="10">
        <f t="shared" si="165"/>
        <v>0</v>
      </c>
      <c r="P315" s="112"/>
      <c r="Q315" s="113"/>
      <c r="R315" s="113"/>
      <c r="S315" s="114"/>
      <c r="U315" s="7">
        <v>2</v>
      </c>
      <c r="W315" s="7">
        <v>4</v>
      </c>
      <c r="X315" s="7">
        <v>5</v>
      </c>
      <c r="AA315" s="7">
        <v>8</v>
      </c>
      <c r="AB315" s="7">
        <v>9</v>
      </c>
      <c r="AD315" s="7">
        <v>11</v>
      </c>
      <c r="AI315" s="7">
        <v>16</v>
      </c>
      <c r="AJ315" s="7">
        <v>17</v>
      </c>
      <c r="AL315" s="7">
        <v>19</v>
      </c>
      <c r="AP315" s="7">
        <v>23</v>
      </c>
      <c r="AQ315" s="7">
        <v>24</v>
      </c>
      <c r="AS315" s="7">
        <v>26</v>
      </c>
      <c r="AT315" s="7">
        <v>27</v>
      </c>
      <c r="AU315" s="7">
        <v>28</v>
      </c>
      <c r="AY315" s="7">
        <v>32</v>
      </c>
      <c r="AZ315" s="7">
        <v>33</v>
      </c>
      <c r="BA315" s="7">
        <v>34</v>
      </c>
      <c r="BB315" s="7">
        <v>35</v>
      </c>
      <c r="BC315" s="7">
        <v>36</v>
      </c>
    </row>
    <row r="316" spans="1:56" ht="34.9" customHeight="1">
      <c r="A316" s="83" t="s">
        <v>38</v>
      </c>
      <c r="B316" s="116"/>
      <c r="C316" s="112" t="s">
        <v>355</v>
      </c>
      <c r="D316" s="113"/>
      <c r="E316" s="113"/>
      <c r="F316" s="113"/>
      <c r="G316" s="113"/>
      <c r="H316" s="114"/>
      <c r="I316" s="79" t="s">
        <v>352</v>
      </c>
      <c r="J316" s="79" t="s">
        <v>353</v>
      </c>
      <c r="K316" s="79" t="str">
        <f t="shared" si="166"/>
        <v>c</v>
      </c>
      <c r="L316" s="79" t="str">
        <f t="shared" si="167"/>
        <v>Barra tensora o estabilizadora con desperfectos de estado</v>
      </c>
      <c r="M316" s="9" t="str">
        <f t="shared" si="163"/>
        <v>N/A</v>
      </c>
      <c r="N316" s="12" t="str">
        <f t="shared" si="164"/>
        <v>¡</v>
      </c>
      <c r="O316" s="10">
        <f t="shared" si="165"/>
        <v>0</v>
      </c>
      <c r="P316" s="112"/>
      <c r="Q316" s="113"/>
      <c r="R316" s="113"/>
      <c r="S316" s="114"/>
      <c r="U316" s="7">
        <v>2</v>
      </c>
      <c r="W316" s="7">
        <v>4</v>
      </c>
      <c r="X316" s="7">
        <v>5</v>
      </c>
      <c r="AA316" s="7">
        <v>8</v>
      </c>
      <c r="AB316" s="7">
        <v>9</v>
      </c>
      <c r="AD316" s="7">
        <v>11</v>
      </c>
      <c r="AI316" s="7">
        <v>16</v>
      </c>
      <c r="AJ316" s="7">
        <v>17</v>
      </c>
      <c r="AL316" s="7">
        <v>19</v>
      </c>
      <c r="AP316" s="7">
        <v>23</v>
      </c>
      <c r="AQ316" s="7">
        <v>24</v>
      </c>
      <c r="AS316" s="7">
        <v>26</v>
      </c>
      <c r="AT316" s="7">
        <v>27</v>
      </c>
      <c r="AU316" s="7">
        <v>28</v>
      </c>
      <c r="AY316" s="7">
        <v>32</v>
      </c>
      <c r="AZ316" s="7">
        <v>33</v>
      </c>
      <c r="BA316" s="7">
        <v>34</v>
      </c>
      <c r="BB316" s="7">
        <v>35</v>
      </c>
      <c r="BC316" s="7">
        <v>36</v>
      </c>
    </row>
    <row r="317" spans="1:56" ht="34.9" customHeight="1">
      <c r="A317" s="83" t="s">
        <v>40</v>
      </c>
      <c r="B317" s="116"/>
      <c r="C317" s="112" t="s">
        <v>356</v>
      </c>
      <c r="D317" s="113"/>
      <c r="E317" s="113"/>
      <c r="F317" s="113"/>
      <c r="G317" s="113"/>
      <c r="H317" s="114"/>
      <c r="I317" s="79" t="s">
        <v>352</v>
      </c>
      <c r="J317" s="79" t="s">
        <v>353</v>
      </c>
      <c r="K317" s="79" t="str">
        <f t="shared" si="166"/>
        <v>d</v>
      </c>
      <c r="L317" s="79" t="str">
        <f t="shared" si="167"/>
        <v>Holguras anormales en barras tensoras o estabilizadoras y/o soportes</v>
      </c>
      <c r="M317" s="9" t="str">
        <f t="shared" si="163"/>
        <v>N/A</v>
      </c>
      <c r="N317" s="12" t="str">
        <f t="shared" si="164"/>
        <v>¡</v>
      </c>
      <c r="O317" s="10">
        <f t="shared" si="165"/>
        <v>0</v>
      </c>
      <c r="P317" s="112"/>
      <c r="Q317" s="113"/>
      <c r="R317" s="113"/>
      <c r="S317" s="114"/>
      <c r="U317" s="7">
        <v>2</v>
      </c>
      <c r="W317" s="7">
        <v>4</v>
      </c>
      <c r="X317" s="7">
        <v>5</v>
      </c>
      <c r="AA317" s="7">
        <v>8</v>
      </c>
      <c r="AB317" s="7">
        <v>9</v>
      </c>
      <c r="AD317" s="7">
        <v>11</v>
      </c>
      <c r="AI317" s="7">
        <v>16</v>
      </c>
      <c r="AJ317" s="7">
        <v>17</v>
      </c>
      <c r="AL317" s="7">
        <v>19</v>
      </c>
      <c r="AP317" s="7">
        <v>23</v>
      </c>
      <c r="AQ317" s="7">
        <v>24</v>
      </c>
      <c r="AS317" s="7">
        <v>26</v>
      </c>
      <c r="AT317" s="7">
        <v>27</v>
      </c>
      <c r="AU317" s="7">
        <v>28</v>
      </c>
      <c r="AY317" s="7">
        <v>32</v>
      </c>
      <c r="AZ317" s="7">
        <v>33</v>
      </c>
      <c r="BA317" s="7">
        <v>34</v>
      </c>
      <c r="BB317" s="7">
        <v>35</v>
      </c>
      <c r="BC317" s="7">
        <v>36</v>
      </c>
    </row>
    <row r="318" spans="1:56" ht="34.9" customHeight="1">
      <c r="A318" s="83" t="s">
        <v>42</v>
      </c>
      <c r="B318" s="116"/>
      <c r="C318" s="112" t="s">
        <v>357</v>
      </c>
      <c r="D318" s="113"/>
      <c r="E318" s="113"/>
      <c r="F318" s="113"/>
      <c r="G318" s="113"/>
      <c r="H318" s="114"/>
      <c r="I318" s="79" t="s">
        <v>352</v>
      </c>
      <c r="J318" s="79" t="s">
        <v>353</v>
      </c>
      <c r="K318" s="79" t="str">
        <f t="shared" si="166"/>
        <v>e</v>
      </c>
      <c r="L318" s="79" t="str">
        <f t="shared" si="167"/>
        <v>Holguras anormales en bocina, pivote o chanela</v>
      </c>
      <c r="M318" s="9" t="str">
        <f t="shared" si="163"/>
        <v/>
      </c>
      <c r="N318" s="12" t="str">
        <f t="shared" si="164"/>
        <v>P</v>
      </c>
      <c r="O318" s="10">
        <f t="shared" si="165"/>
        <v>0</v>
      </c>
      <c r="P318" s="112"/>
      <c r="Q318" s="113"/>
      <c r="R318" s="113"/>
      <c r="S318" s="114"/>
      <c r="T318" s="7">
        <v>1</v>
      </c>
      <c r="U318" s="7">
        <v>2</v>
      </c>
      <c r="V318" s="7">
        <v>3</v>
      </c>
      <c r="W318" s="7">
        <v>4</v>
      </c>
      <c r="X318" s="7">
        <v>5</v>
      </c>
      <c r="Y318" s="7">
        <v>6</v>
      </c>
      <c r="Z318" s="7">
        <v>7</v>
      </c>
      <c r="AA318" s="7">
        <v>8</v>
      </c>
      <c r="AB318" s="7">
        <v>9</v>
      </c>
      <c r="AC318" s="7">
        <v>10</v>
      </c>
      <c r="AD318" s="7">
        <v>11</v>
      </c>
      <c r="AE318" s="7">
        <v>12</v>
      </c>
      <c r="AG318" s="7">
        <v>14</v>
      </c>
      <c r="AH318" s="7">
        <v>15</v>
      </c>
      <c r="AI318" s="7">
        <v>16</v>
      </c>
      <c r="AJ318" s="7">
        <v>17</v>
      </c>
      <c r="AK318" s="7">
        <v>18</v>
      </c>
      <c r="AL318" s="7">
        <v>19</v>
      </c>
      <c r="AM318" s="7">
        <v>20</v>
      </c>
      <c r="AN318" s="7">
        <v>21</v>
      </c>
      <c r="AO318" s="7">
        <v>22</v>
      </c>
      <c r="AP318" s="7">
        <v>23</v>
      </c>
      <c r="AQ318" s="7">
        <v>24</v>
      </c>
      <c r="AR318" s="7">
        <v>25</v>
      </c>
      <c r="AS318" s="7">
        <v>26</v>
      </c>
      <c r="AT318" s="7">
        <v>27</v>
      </c>
      <c r="AU318" s="7">
        <v>28</v>
      </c>
      <c r="AV318" s="7">
        <v>29</v>
      </c>
      <c r="AW318" s="7">
        <v>30</v>
      </c>
      <c r="AX318" s="7">
        <v>31</v>
      </c>
      <c r="AY318" s="7">
        <v>32</v>
      </c>
      <c r="AZ318" s="7">
        <v>33</v>
      </c>
      <c r="BA318" s="7">
        <v>34</v>
      </c>
      <c r="BB318" s="7">
        <v>35</v>
      </c>
      <c r="BC318" s="7">
        <v>36</v>
      </c>
      <c r="BD318" s="7">
        <v>37</v>
      </c>
    </row>
    <row r="319" spans="1:56" ht="34.9" customHeight="1">
      <c r="A319" s="83" t="s">
        <v>44</v>
      </c>
      <c r="B319" s="116"/>
      <c r="C319" s="112" t="s">
        <v>358</v>
      </c>
      <c r="D319" s="113"/>
      <c r="E319" s="113"/>
      <c r="F319" s="113"/>
      <c r="G319" s="113"/>
      <c r="H319" s="114"/>
      <c r="I319" s="79" t="s">
        <v>352</v>
      </c>
      <c r="J319" s="79" t="s">
        <v>353</v>
      </c>
      <c r="K319" s="79" t="str">
        <f t="shared" si="166"/>
        <v>f</v>
      </c>
      <c r="L319" s="79" t="str">
        <f t="shared" si="167"/>
        <v>Estado y/o fijación defectuosa que afecte su función o peligro de desprendimiento</v>
      </c>
      <c r="M319" s="9" t="str">
        <f>+IF(N319="O","DG",IF(N319="P","","N/A"))</f>
        <v/>
      </c>
      <c r="N319" s="12" t="str">
        <f t="shared" si="164"/>
        <v>P</v>
      </c>
      <c r="O319" s="10">
        <f t="shared" si="165"/>
        <v>0</v>
      </c>
      <c r="P319" s="112"/>
      <c r="Q319" s="113"/>
      <c r="R319" s="113"/>
      <c r="S319" s="114"/>
      <c r="T319" s="7">
        <v>1</v>
      </c>
      <c r="U319" s="7">
        <v>2</v>
      </c>
      <c r="V319" s="7">
        <v>3</v>
      </c>
      <c r="W319" s="7">
        <v>4</v>
      </c>
      <c r="X319" s="7">
        <v>5</v>
      </c>
      <c r="Y319" s="7">
        <v>6</v>
      </c>
      <c r="Z319" s="7">
        <v>7</v>
      </c>
      <c r="AA319" s="7">
        <v>8</v>
      </c>
      <c r="AB319" s="7">
        <v>9</v>
      </c>
      <c r="AC319" s="7">
        <v>10</v>
      </c>
      <c r="AD319" s="7">
        <v>11</v>
      </c>
      <c r="AE319" s="7">
        <v>12</v>
      </c>
      <c r="AG319" s="7">
        <v>14</v>
      </c>
      <c r="AH319" s="7">
        <v>15</v>
      </c>
      <c r="AI319" s="7">
        <v>16</v>
      </c>
      <c r="AJ319" s="7">
        <v>17</v>
      </c>
      <c r="AK319" s="7">
        <v>18</v>
      </c>
      <c r="AL319" s="7">
        <v>19</v>
      </c>
      <c r="AM319" s="7">
        <v>20</v>
      </c>
      <c r="AN319" s="7">
        <v>21</v>
      </c>
      <c r="AO319" s="7">
        <v>22</v>
      </c>
      <c r="AP319" s="7">
        <v>23</v>
      </c>
      <c r="AQ319" s="7">
        <v>24</v>
      </c>
      <c r="AR319" s="7">
        <v>25</v>
      </c>
      <c r="AS319" s="7">
        <v>26</v>
      </c>
      <c r="AT319" s="7">
        <v>27</v>
      </c>
      <c r="AU319" s="7">
        <v>28</v>
      </c>
      <c r="AV319" s="7">
        <v>29</v>
      </c>
      <c r="AW319" s="7">
        <v>30</v>
      </c>
      <c r="AX319" s="7">
        <v>31</v>
      </c>
      <c r="AY319" s="7">
        <v>32</v>
      </c>
      <c r="AZ319" s="7">
        <v>33</v>
      </c>
      <c r="BA319" s="7">
        <v>34</v>
      </c>
      <c r="BB319" s="7">
        <v>35</v>
      </c>
      <c r="BC319" s="7">
        <v>36</v>
      </c>
      <c r="BD319" s="7">
        <v>37</v>
      </c>
    </row>
    <row r="320" spans="1:56" ht="34.9" customHeight="1">
      <c r="A320" s="83" t="s">
        <v>46</v>
      </c>
      <c r="B320" s="116"/>
      <c r="C320" s="112" t="s">
        <v>359</v>
      </c>
      <c r="D320" s="113"/>
      <c r="E320" s="113"/>
      <c r="F320" s="113"/>
      <c r="G320" s="113"/>
      <c r="H320" s="114"/>
      <c r="I320" s="79" t="s">
        <v>352</v>
      </c>
      <c r="J320" s="79" t="s">
        <v>353</v>
      </c>
      <c r="K320" s="79" t="str">
        <f t="shared" si="166"/>
        <v>g</v>
      </c>
      <c r="L320" s="79" t="str">
        <f t="shared" si="167"/>
        <v>Holguras excesivas en bocina, pivote o chanela</v>
      </c>
      <c r="M320" s="9" t="str">
        <f>+IF(N320="O","DG",IF(N320="P","","N/A"))</f>
        <v/>
      </c>
      <c r="N320" s="12" t="str">
        <f t="shared" si="164"/>
        <v>P</v>
      </c>
      <c r="O320" s="10">
        <f t="shared" si="165"/>
        <v>0</v>
      </c>
      <c r="P320" s="112"/>
      <c r="Q320" s="113"/>
      <c r="R320" s="113"/>
      <c r="S320" s="114"/>
      <c r="T320" s="7">
        <v>1</v>
      </c>
      <c r="U320" s="7">
        <v>2</v>
      </c>
      <c r="V320" s="7">
        <v>3</v>
      </c>
      <c r="W320" s="7">
        <v>4</v>
      </c>
      <c r="X320" s="7">
        <v>5</v>
      </c>
      <c r="Y320" s="7">
        <v>6</v>
      </c>
      <c r="Z320" s="7">
        <v>7</v>
      </c>
      <c r="AA320" s="7">
        <v>8</v>
      </c>
      <c r="AB320" s="7">
        <v>9</v>
      </c>
      <c r="AC320" s="7">
        <v>10</v>
      </c>
      <c r="AD320" s="7">
        <v>11</v>
      </c>
      <c r="AE320" s="7">
        <v>12</v>
      </c>
      <c r="AG320" s="7">
        <v>14</v>
      </c>
      <c r="AH320" s="7">
        <v>15</v>
      </c>
      <c r="AI320" s="7">
        <v>16</v>
      </c>
      <c r="AJ320" s="7">
        <v>17</v>
      </c>
      <c r="AK320" s="7">
        <v>18</v>
      </c>
      <c r="AL320" s="7">
        <v>19</v>
      </c>
      <c r="AM320" s="7">
        <v>20</v>
      </c>
      <c r="AN320" s="7">
        <v>21</v>
      </c>
      <c r="AO320" s="7">
        <v>22</v>
      </c>
      <c r="AP320" s="7">
        <v>23</v>
      </c>
      <c r="AQ320" s="7">
        <v>24</v>
      </c>
      <c r="AR320" s="7">
        <v>25</v>
      </c>
      <c r="AS320" s="7">
        <v>26</v>
      </c>
      <c r="AT320" s="7">
        <v>27</v>
      </c>
      <c r="AU320" s="7">
        <v>28</v>
      </c>
      <c r="AV320" s="7">
        <v>29</v>
      </c>
      <c r="AW320" s="7">
        <v>30</v>
      </c>
      <c r="AX320" s="7">
        <v>31</v>
      </c>
      <c r="AY320" s="7">
        <v>32</v>
      </c>
      <c r="AZ320" s="7">
        <v>33</v>
      </c>
      <c r="BA320" s="7">
        <v>34</v>
      </c>
      <c r="BB320" s="7">
        <v>35</v>
      </c>
      <c r="BC320" s="7">
        <v>36</v>
      </c>
      <c r="BD320" s="7">
        <v>37</v>
      </c>
    </row>
    <row r="321" spans="1:56" ht="33.6" customHeight="1">
      <c r="A321" s="83" t="s">
        <v>48</v>
      </c>
      <c r="B321" s="99"/>
      <c r="C321" s="112" t="s">
        <v>360</v>
      </c>
      <c r="D321" s="113"/>
      <c r="E321" s="113"/>
      <c r="F321" s="113"/>
      <c r="G321" s="113"/>
      <c r="H321" s="114"/>
      <c r="I321" s="79" t="str">
        <f t="shared" ref="I321" si="168">+$I$320</f>
        <v>8 EJES Y SUSPENSION</v>
      </c>
      <c r="J321" s="79" t="s">
        <v>361</v>
      </c>
      <c r="K321" s="79" t="str">
        <f t="shared" si="166"/>
        <v>h</v>
      </c>
      <c r="L321" s="79" t="str">
        <f t="shared" si="167"/>
        <v>Falta trinquete o pasador de seguridad de la tuerca de la bocina de rueda</v>
      </c>
      <c r="M321" s="9" t="str">
        <f>+IF(N321="O","DG",IF(N321="P","","N/A"))</f>
        <v/>
      </c>
      <c r="N321" s="12" t="str">
        <f>+IF(OR($T$5=T321,$T$5=U321,$T$5=V321,$T$5=W321,$T$5=X321,$T$5=Y321,$T$5=Z321,$T$5=AA321,$T$5=AB321,$T$5=AC321,$T$5=AD321,$T$5=AE321,$T$5=AF321,$T$5=AG321,$T$5=AH321,$T$5=AI321,$T$5=AJ321,$T$5=AK321,$T$5=AL321,$T$5=AM321,$T$5=AN321,$T$5=AO321,$T$5=AP321,$T$5=AQ321,$T$5=AR321,$T$5=AS321,$T$5=AT321,$T$5=AU321,$T$5=AV321,$T$5=AW321,$T$5=AX321,$T$5=AY321,$T$5=AZ321,$T$5=BA321,$T$5=BB321,$T$5=BC321,$T$5=BD321),"P","¡")</f>
        <v>P</v>
      </c>
      <c r="O321" s="10">
        <f t="shared" si="165"/>
        <v>0</v>
      </c>
      <c r="P321" s="112"/>
      <c r="Q321" s="113"/>
      <c r="R321" s="113"/>
      <c r="S321" s="114"/>
      <c r="T321" s="7">
        <v>1</v>
      </c>
      <c r="U321" s="7">
        <v>2</v>
      </c>
      <c r="V321" s="7">
        <v>3</v>
      </c>
      <c r="W321" s="7">
        <v>4</v>
      </c>
      <c r="X321" s="7">
        <v>5</v>
      </c>
      <c r="Y321" s="7">
        <v>6</v>
      </c>
      <c r="Z321" s="7">
        <v>7</v>
      </c>
      <c r="AA321" s="7">
        <v>8</v>
      </c>
      <c r="AB321" s="7">
        <v>9</v>
      </c>
      <c r="AC321" s="7">
        <v>10</v>
      </c>
      <c r="AD321" s="7">
        <v>11</v>
      </c>
      <c r="AE321" s="7">
        <v>12</v>
      </c>
      <c r="AG321" s="7">
        <v>14</v>
      </c>
      <c r="AH321" s="7">
        <v>15</v>
      </c>
      <c r="AI321" s="7">
        <v>16</v>
      </c>
      <c r="AJ321" s="7">
        <v>17</v>
      </c>
      <c r="AK321" s="7">
        <v>18</v>
      </c>
      <c r="AL321" s="7">
        <v>19</v>
      </c>
      <c r="AM321" s="7">
        <v>20</v>
      </c>
      <c r="AN321" s="7">
        <v>21</v>
      </c>
      <c r="AO321" s="7">
        <v>22</v>
      </c>
      <c r="AP321" s="7">
        <v>23</v>
      </c>
      <c r="AQ321" s="7">
        <v>24</v>
      </c>
      <c r="AR321" s="7">
        <v>25</v>
      </c>
      <c r="AS321" s="7">
        <v>26</v>
      </c>
      <c r="AT321" s="7">
        <v>27</v>
      </c>
      <c r="AU321" s="7">
        <v>28</v>
      </c>
      <c r="AV321" s="7">
        <v>29</v>
      </c>
      <c r="AW321" s="7">
        <v>30</v>
      </c>
      <c r="AX321" s="7">
        <v>31</v>
      </c>
      <c r="AY321" s="7">
        <v>32</v>
      </c>
      <c r="AZ321" s="7">
        <v>33</v>
      </c>
      <c r="BA321" s="7">
        <v>34</v>
      </c>
      <c r="BB321" s="7">
        <v>35</v>
      </c>
      <c r="BC321" s="7">
        <v>36</v>
      </c>
      <c r="BD321" s="7">
        <v>37</v>
      </c>
    </row>
    <row r="322" spans="1:56" ht="25.15" customHeight="1">
      <c r="A322" s="83" t="s">
        <v>362</v>
      </c>
      <c r="B322" s="109" t="s">
        <v>363</v>
      </c>
      <c r="C322" s="110"/>
      <c r="D322" s="110"/>
      <c r="E322" s="110"/>
      <c r="F322" s="110"/>
      <c r="G322" s="110"/>
      <c r="H322" s="110"/>
      <c r="I322" s="110"/>
      <c r="J322" s="110"/>
      <c r="K322" s="110"/>
      <c r="L322" s="110"/>
      <c r="M322" s="110"/>
      <c r="N322" s="110"/>
      <c r="O322" s="110"/>
      <c r="P322" s="110"/>
      <c r="Q322" s="110"/>
      <c r="R322" s="110"/>
      <c r="S322" s="111"/>
    </row>
    <row r="323" spans="1:56" ht="25.15" customHeight="1">
      <c r="A323" s="83"/>
      <c r="B323" s="115" t="s">
        <v>25</v>
      </c>
      <c r="C323" s="109" t="s">
        <v>26</v>
      </c>
      <c r="D323" s="110"/>
      <c r="E323" s="110"/>
      <c r="F323" s="110"/>
      <c r="G323" s="110"/>
      <c r="H323" s="111"/>
      <c r="I323" s="76" t="s">
        <v>27</v>
      </c>
      <c r="J323" s="76" t="s">
        <v>28</v>
      </c>
      <c r="K323" s="76" t="s">
        <v>29</v>
      </c>
      <c r="L323" s="76" t="s">
        <v>26</v>
      </c>
      <c r="M323" s="83" t="s">
        <v>30</v>
      </c>
      <c r="N323" s="83" t="s">
        <v>31</v>
      </c>
      <c r="O323" s="74" t="s">
        <v>32</v>
      </c>
      <c r="P323" s="109"/>
      <c r="Q323" s="110"/>
      <c r="R323" s="110"/>
      <c r="S323" s="111"/>
    </row>
    <row r="324" spans="1:56" ht="39.950000000000003" customHeight="1">
      <c r="A324" s="83" t="s">
        <v>33</v>
      </c>
      <c r="B324" s="116"/>
      <c r="C324" s="112" t="s">
        <v>364</v>
      </c>
      <c r="D324" s="113"/>
      <c r="E324" s="113"/>
      <c r="F324" s="113"/>
      <c r="G324" s="113"/>
      <c r="H324" s="114"/>
      <c r="I324" s="79" t="str">
        <f>+$I$320</f>
        <v>8 EJES Y SUSPENSION</v>
      </c>
      <c r="J324" s="79" t="s">
        <v>361</v>
      </c>
      <c r="K324" s="79" t="str">
        <f>+A324</f>
        <v>a</v>
      </c>
      <c r="L324" s="79" t="str">
        <f>+C324</f>
        <v>Tuercas o tornillos de sujeción del aro a las bocinas y/o tuercas de sujeción entre aros de copa inexistentes o defectuosos.</v>
      </c>
      <c r="M324" s="9" t="str">
        <f>+IF(N324="O","DG",IF(N324="P","","N/A"))</f>
        <v/>
      </c>
      <c r="N324" s="12" t="str">
        <f>+IF(OR($T$5=T324,$T$5=U324,$T$5=V324,$T$5=W324,$T$5=X324,$T$5=Y324,$T$5=Z324,$T$5=AA324,$T$5=AB324,$T$5=AC324,$T$5=AD324,$T$5=AE324,$T$5=AF324,$T$5=AG324,$T$5=AH324,$T$5=AI324,$T$5=AJ324,$T$5=AK324,$T$5=AL324,$T$5=AM324,$T$5=AN324,$T$5=AO324,$T$5=AP324,$T$5=AQ324,$T$5=AR324,$T$5=AS324,$T$5=AT324,$T$5=AU324,$T$5=AV324,$T$5=AW324,$T$5=AX324,$T$5=AY324,$T$5=AZ324,$T$5=BA324,$T$5=BB324,$T$5=BC324,$T$5=BD324),"P","¡")</f>
        <v>P</v>
      </c>
      <c r="O324" s="10">
        <f t="shared" ref="O324:O327" si="169">P324</f>
        <v>0</v>
      </c>
      <c r="P324" s="112"/>
      <c r="Q324" s="113"/>
      <c r="R324" s="113"/>
      <c r="S324" s="114"/>
      <c r="T324" s="7">
        <v>1</v>
      </c>
      <c r="U324" s="7">
        <v>2</v>
      </c>
      <c r="V324" s="7">
        <v>3</v>
      </c>
      <c r="W324" s="7">
        <v>4</v>
      </c>
      <c r="X324" s="7">
        <v>5</v>
      </c>
      <c r="Y324" s="7">
        <v>6</v>
      </c>
      <c r="Z324" s="7">
        <v>7</v>
      </c>
      <c r="AA324" s="7">
        <v>8</v>
      </c>
      <c r="AB324" s="7">
        <v>9</v>
      </c>
      <c r="AC324" s="7">
        <v>10</v>
      </c>
      <c r="AD324" s="7">
        <v>11</v>
      </c>
      <c r="AE324" s="7">
        <v>12</v>
      </c>
      <c r="AG324" s="7">
        <v>14</v>
      </c>
      <c r="AH324" s="7">
        <v>15</v>
      </c>
      <c r="AI324" s="7">
        <v>16</v>
      </c>
      <c r="AJ324" s="7">
        <v>17</v>
      </c>
      <c r="AK324" s="7">
        <v>18</v>
      </c>
      <c r="AL324" s="7">
        <v>19</v>
      </c>
      <c r="AM324" s="7">
        <v>20</v>
      </c>
      <c r="AN324" s="7">
        <v>21</v>
      </c>
      <c r="AO324" s="7">
        <v>22</v>
      </c>
      <c r="AP324" s="7">
        <v>23</v>
      </c>
      <c r="AQ324" s="7">
        <v>24</v>
      </c>
      <c r="AR324" s="7">
        <v>25</v>
      </c>
      <c r="AS324" s="7">
        <v>26</v>
      </c>
      <c r="AT324" s="7">
        <v>27</v>
      </c>
      <c r="AU324" s="7">
        <v>28</v>
      </c>
      <c r="AV324" s="7">
        <v>29</v>
      </c>
      <c r="AW324" s="7">
        <v>30</v>
      </c>
      <c r="AX324" s="7">
        <v>31</v>
      </c>
      <c r="AY324" s="7">
        <v>32</v>
      </c>
      <c r="AZ324" s="7">
        <v>33</v>
      </c>
      <c r="BA324" s="7">
        <v>34</v>
      </c>
      <c r="BB324" s="7">
        <v>35</v>
      </c>
      <c r="BC324" s="7">
        <v>36</v>
      </c>
      <c r="BD324" s="7">
        <v>37</v>
      </c>
    </row>
    <row r="325" spans="1:56" ht="33.6" customHeight="1">
      <c r="A325" s="83" t="s">
        <v>36</v>
      </c>
      <c r="B325" s="116"/>
      <c r="C325" s="112" t="s">
        <v>365</v>
      </c>
      <c r="D325" s="113"/>
      <c r="E325" s="113"/>
      <c r="F325" s="113"/>
      <c r="G325" s="113"/>
      <c r="H325" s="114"/>
      <c r="I325" s="79" t="str">
        <f>+$I$320</f>
        <v>8 EJES Y SUSPENSION</v>
      </c>
      <c r="J325" s="79" t="s">
        <v>361</v>
      </c>
      <c r="K325" s="79" t="str">
        <f>+A326</f>
        <v>c</v>
      </c>
      <c r="L325" s="79" t="str">
        <f t="shared" ref="L325:L327" si="170">+C325</f>
        <v xml:space="preserve">Deformaciones, abolladuras y/o soldaduras </v>
      </c>
      <c r="M325" s="9" t="str">
        <f>+IF(N325="O","DL",IF(N325="P","","N/A"))</f>
        <v/>
      </c>
      <c r="N325" s="12" t="str">
        <f>+IF(OR($T$5=T325,$T$5=U325,$T$5=V325,$T$5=W325,$T$5=X325,$T$5=Y325,$T$5=Z325,$T$5=AA325,$T$5=AB325,$T$5=AC325,$T$5=AD325,$T$5=AE325,$T$5=AF325,$T$5=AG325,$T$5=AH325,$T$5=AI325,$T$5=AJ325,$T$5=AK325,$T$5=AL325,$T$5=AM325,$T$5=AN325,$T$5=AO325,$T$5=AP325,$T$5=AQ325,$T$5=AR325,$T$5=AS325,$T$5=AT325,$T$5=AU325,$T$5=AV325,$T$5=AW325,$T$5=AX325,$T$5=AY325,$T$5=AZ325,$T$5=BA325,$T$5=BB325,$T$5=BC325,$T$5=BD325),"P","¡")</f>
        <v>P</v>
      </c>
      <c r="O325" s="10">
        <f t="shared" si="169"/>
        <v>0</v>
      </c>
      <c r="P325" s="112"/>
      <c r="Q325" s="113"/>
      <c r="R325" s="113"/>
      <c r="S325" s="114"/>
      <c r="T325" s="7">
        <v>1</v>
      </c>
      <c r="U325" s="7">
        <v>2</v>
      </c>
      <c r="V325" s="7">
        <v>3</v>
      </c>
      <c r="W325" s="7">
        <v>4</v>
      </c>
      <c r="X325" s="7">
        <v>5</v>
      </c>
      <c r="Y325" s="7">
        <v>6</v>
      </c>
      <c r="Z325" s="7">
        <v>7</v>
      </c>
      <c r="AA325" s="7">
        <v>8</v>
      </c>
      <c r="AB325" s="7">
        <v>9</v>
      </c>
      <c r="AC325" s="7">
        <v>10</v>
      </c>
      <c r="AD325" s="7">
        <v>11</v>
      </c>
      <c r="AE325" s="7">
        <v>12</v>
      </c>
      <c r="AG325" s="7">
        <v>14</v>
      </c>
      <c r="AH325" s="7">
        <v>15</v>
      </c>
      <c r="AI325" s="7">
        <v>16</v>
      </c>
      <c r="AJ325" s="7">
        <v>17</v>
      </c>
      <c r="AK325" s="7">
        <v>18</v>
      </c>
      <c r="AL325" s="7">
        <v>19</v>
      </c>
      <c r="AM325" s="7">
        <v>20</v>
      </c>
      <c r="AN325" s="7">
        <v>21</v>
      </c>
      <c r="AO325" s="7">
        <v>22</v>
      </c>
      <c r="AP325" s="7">
        <v>23</v>
      </c>
      <c r="AQ325" s="7">
        <v>24</v>
      </c>
      <c r="AR325" s="7">
        <v>25</v>
      </c>
      <c r="AS325" s="7">
        <v>26</v>
      </c>
      <c r="AT325" s="7">
        <v>27</v>
      </c>
      <c r="AU325" s="7">
        <v>28</v>
      </c>
      <c r="AV325" s="7">
        <v>29</v>
      </c>
      <c r="AW325" s="7">
        <v>30</v>
      </c>
      <c r="AX325" s="7">
        <v>31</v>
      </c>
      <c r="AY325" s="7">
        <v>32</v>
      </c>
      <c r="AZ325" s="7">
        <v>33</v>
      </c>
      <c r="BA325" s="7">
        <v>34</v>
      </c>
      <c r="BB325" s="7">
        <v>35</v>
      </c>
      <c r="BC325" s="7">
        <v>36</v>
      </c>
      <c r="BD325" s="7">
        <v>37</v>
      </c>
    </row>
    <row r="326" spans="1:56" ht="33.6" customHeight="1">
      <c r="A326" s="83" t="s">
        <v>38</v>
      </c>
      <c r="B326" s="116"/>
      <c r="C326" s="112" t="s">
        <v>366</v>
      </c>
      <c r="D326" s="113"/>
      <c r="E326" s="113"/>
      <c r="F326" s="113"/>
      <c r="G326" s="113"/>
      <c r="H326" s="114"/>
      <c r="I326" s="79" t="str">
        <f>+$I$320</f>
        <v>8 EJES Y SUSPENSION</v>
      </c>
      <c r="J326" s="79" t="s">
        <v>361</v>
      </c>
      <c r="K326" s="79" t="str">
        <f>+A327</f>
        <v>d</v>
      </c>
      <c r="L326" s="79" t="str">
        <f t="shared" si="170"/>
        <v>Fisuras o fracturas</v>
      </c>
      <c r="M326" s="9" t="str">
        <f>+IF(N326="O","DG",IF(N326="P","","N/A"))</f>
        <v/>
      </c>
      <c r="N326" s="12" t="str">
        <f>+IF(OR($T$5=T326,$T$5=U326,$T$5=V326,$T$5=W326,$T$5=X326,$T$5=Y326,$T$5=Z326,$T$5=AA326,$T$5=AB326,$T$5=AC326,$T$5=AD326,$T$5=AE326,$T$5=AF326,$T$5=AG326,$T$5=AH326,$T$5=AI326,$T$5=AJ326,$T$5=AK326,$T$5=AL326,$T$5=AM326,$T$5=AN326,$T$5=AO326,$T$5=AP326,$T$5=AQ326,$T$5=AR326,$T$5=AS326,$T$5=AT326,$T$5=AU326,$T$5=AV326,$T$5=AW326,$T$5=AX326,$T$5=AY326,$T$5=AZ326,$T$5=BA326,$T$5=BB326,$T$5=BC326,$T$5=BD326),"P","¡")</f>
        <v>P</v>
      </c>
      <c r="O326" s="10">
        <f t="shared" si="169"/>
        <v>0</v>
      </c>
      <c r="P326" s="112"/>
      <c r="Q326" s="113"/>
      <c r="R326" s="113"/>
      <c r="S326" s="114"/>
      <c r="T326" s="7">
        <v>1</v>
      </c>
      <c r="U326" s="7">
        <v>2</v>
      </c>
      <c r="V326" s="7">
        <v>3</v>
      </c>
      <c r="W326" s="7">
        <v>4</v>
      </c>
      <c r="X326" s="7">
        <v>5</v>
      </c>
      <c r="Y326" s="7">
        <v>6</v>
      </c>
      <c r="Z326" s="7">
        <v>7</v>
      </c>
      <c r="AA326" s="7">
        <v>8</v>
      </c>
      <c r="AB326" s="7">
        <v>9</v>
      </c>
      <c r="AC326" s="7">
        <v>10</v>
      </c>
      <c r="AD326" s="7">
        <v>11</v>
      </c>
      <c r="AE326" s="7">
        <v>12</v>
      </c>
      <c r="AG326" s="7">
        <v>14</v>
      </c>
      <c r="AH326" s="7">
        <v>15</v>
      </c>
      <c r="AI326" s="7">
        <v>16</v>
      </c>
      <c r="AJ326" s="7">
        <v>17</v>
      </c>
      <c r="AK326" s="7">
        <v>18</v>
      </c>
      <c r="AL326" s="7">
        <v>19</v>
      </c>
      <c r="AM326" s="7">
        <v>20</v>
      </c>
      <c r="AN326" s="7">
        <v>21</v>
      </c>
      <c r="AO326" s="7">
        <v>22</v>
      </c>
      <c r="AP326" s="7">
        <v>23</v>
      </c>
      <c r="AQ326" s="7">
        <v>24</v>
      </c>
      <c r="AR326" s="7">
        <v>25</v>
      </c>
      <c r="AS326" s="7">
        <v>26</v>
      </c>
      <c r="AT326" s="7">
        <v>27</v>
      </c>
      <c r="AU326" s="7">
        <v>28</v>
      </c>
      <c r="AV326" s="7">
        <v>29</v>
      </c>
      <c r="AW326" s="7">
        <v>30</v>
      </c>
      <c r="AX326" s="7">
        <v>31</v>
      </c>
      <c r="AY326" s="7">
        <v>32</v>
      </c>
      <c r="AZ326" s="7">
        <v>33</v>
      </c>
      <c r="BA326" s="7">
        <v>34</v>
      </c>
      <c r="BB326" s="7">
        <v>35</v>
      </c>
      <c r="BC326" s="7">
        <v>36</v>
      </c>
      <c r="BD326" s="7">
        <v>37</v>
      </c>
    </row>
    <row r="327" spans="1:56" ht="33.6" customHeight="1">
      <c r="A327" s="83" t="s">
        <v>40</v>
      </c>
      <c r="B327" s="116"/>
      <c r="C327" s="112" t="s">
        <v>367</v>
      </c>
      <c r="D327" s="113"/>
      <c r="E327" s="113"/>
      <c r="F327" s="113"/>
      <c r="G327" s="113"/>
      <c r="H327" s="114"/>
      <c r="I327" s="79" t="str">
        <f>+$I$320</f>
        <v>8 EJES Y SUSPENSION</v>
      </c>
      <c r="J327" s="79" t="s">
        <v>361</v>
      </c>
      <c r="K327" s="79" t="e">
        <f>+#REF!</f>
        <v>#REF!</v>
      </c>
      <c r="L327" s="79" t="str">
        <f t="shared" si="170"/>
        <v>Elementos punzocortantes en los aros</v>
      </c>
      <c r="M327" s="9" t="str">
        <f>+IF(N327="O","DG",IF(N327="P","","N/A"))</f>
        <v/>
      </c>
      <c r="N327" s="12" t="str">
        <f>+IF(OR($T$5=T327,$T$5=U327,$T$5=V327,$T$5=W327,$T$5=X327,$T$5=Y327,$T$5=Z327,$T$5=AA327,$T$5=AB327,$T$5=AC327,$T$5=AD327,$T$5=AE327,$T$5=AF327,$T$5=AG327,$T$5=AH327,$T$5=AI327,$T$5=AJ327,$T$5=AK327,$T$5=AL327,$T$5=AM327,$T$5=AN327,$T$5=AO327,$T$5=AP327,$T$5=AQ327,$T$5=AR327,$T$5=AS327,$T$5=AT327,$T$5=AU327,$T$5=AV327,$T$5=AW327,$T$5=AX327,$T$5=AY327,$T$5=AZ327,$T$5=BA327,$T$5=BB327,$T$5=BC327,$T$5=BD327),"P","¡")</f>
        <v>P</v>
      </c>
      <c r="O327" s="10">
        <f t="shared" si="169"/>
        <v>0</v>
      </c>
      <c r="P327" s="112"/>
      <c r="Q327" s="113"/>
      <c r="R327" s="113"/>
      <c r="S327" s="114"/>
      <c r="T327" s="7">
        <v>1</v>
      </c>
      <c r="U327" s="7">
        <v>2</v>
      </c>
      <c r="V327" s="7">
        <v>3</v>
      </c>
      <c r="W327" s="7">
        <v>4</v>
      </c>
      <c r="X327" s="7">
        <v>5</v>
      </c>
      <c r="Y327" s="7">
        <v>6</v>
      </c>
      <c r="Z327" s="7">
        <v>7</v>
      </c>
      <c r="AA327" s="7">
        <v>8</v>
      </c>
      <c r="AB327" s="7">
        <v>9</v>
      </c>
      <c r="AC327" s="7">
        <v>10</v>
      </c>
      <c r="AD327" s="7">
        <v>11</v>
      </c>
      <c r="AE327" s="7">
        <v>12</v>
      </c>
      <c r="AG327" s="7">
        <v>14</v>
      </c>
      <c r="AH327" s="7">
        <v>15</v>
      </c>
      <c r="AI327" s="7">
        <v>16</v>
      </c>
      <c r="AJ327" s="7">
        <v>17</v>
      </c>
      <c r="AK327" s="7">
        <v>18</v>
      </c>
      <c r="AL327" s="7">
        <v>19</v>
      </c>
      <c r="AM327" s="7">
        <v>20</v>
      </c>
      <c r="AN327" s="7">
        <v>21</v>
      </c>
      <c r="AO327" s="7">
        <v>22</v>
      </c>
      <c r="AP327" s="7">
        <v>23</v>
      </c>
      <c r="AQ327" s="7">
        <v>24</v>
      </c>
      <c r="AR327" s="7">
        <v>25</v>
      </c>
      <c r="AS327" s="7">
        <v>26</v>
      </c>
      <c r="AT327" s="7">
        <v>27</v>
      </c>
      <c r="AU327" s="7">
        <v>28</v>
      </c>
      <c r="AV327" s="7">
        <v>29</v>
      </c>
      <c r="AW327" s="7">
        <v>30</v>
      </c>
      <c r="AX327" s="7">
        <v>31</v>
      </c>
      <c r="AY327" s="7">
        <v>32</v>
      </c>
      <c r="AZ327" s="7">
        <v>33</v>
      </c>
      <c r="BA327" s="7">
        <v>34</v>
      </c>
      <c r="BB327" s="7">
        <v>35</v>
      </c>
      <c r="BC327" s="7">
        <v>36</v>
      </c>
      <c r="BD327" s="7">
        <v>37</v>
      </c>
    </row>
    <row r="328" spans="1:56" ht="25.15" customHeight="1">
      <c r="A328" s="83" t="s">
        <v>368</v>
      </c>
      <c r="B328" s="109" t="s">
        <v>369</v>
      </c>
      <c r="C328" s="110"/>
      <c r="D328" s="110"/>
      <c r="E328" s="110"/>
      <c r="F328" s="110"/>
      <c r="G328" s="110"/>
      <c r="H328" s="110"/>
      <c r="I328" s="110"/>
      <c r="J328" s="110"/>
      <c r="K328" s="110"/>
      <c r="L328" s="110"/>
      <c r="M328" s="110"/>
      <c r="N328" s="110"/>
      <c r="O328" s="110"/>
      <c r="P328" s="110"/>
      <c r="Q328" s="110"/>
      <c r="R328" s="110"/>
      <c r="S328" s="111"/>
    </row>
    <row r="329" spans="1:56" ht="25.15" customHeight="1">
      <c r="A329" s="83"/>
      <c r="B329" s="115" t="s">
        <v>25</v>
      </c>
      <c r="C329" s="109" t="s">
        <v>26</v>
      </c>
      <c r="D329" s="110"/>
      <c r="E329" s="110"/>
      <c r="F329" s="110"/>
      <c r="G329" s="110"/>
      <c r="H329" s="111"/>
      <c r="I329" s="76" t="s">
        <v>27</v>
      </c>
      <c r="J329" s="76" t="s">
        <v>28</v>
      </c>
      <c r="K329" s="76" t="s">
        <v>29</v>
      </c>
      <c r="L329" s="76" t="s">
        <v>26</v>
      </c>
      <c r="M329" s="83" t="s">
        <v>30</v>
      </c>
      <c r="N329" s="83" t="s">
        <v>31</v>
      </c>
      <c r="O329" s="74" t="s">
        <v>32</v>
      </c>
      <c r="P329" s="109" t="s">
        <v>32</v>
      </c>
      <c r="Q329" s="110"/>
      <c r="R329" s="110"/>
      <c r="S329" s="111"/>
    </row>
    <row r="330" spans="1:56" ht="36.6" customHeight="1">
      <c r="A330" s="83" t="s">
        <v>33</v>
      </c>
      <c r="B330" s="116"/>
      <c r="C330" s="112" t="s">
        <v>370</v>
      </c>
      <c r="D330" s="113"/>
      <c r="E330" s="113"/>
      <c r="F330" s="113"/>
      <c r="G330" s="113"/>
      <c r="H330" s="114"/>
      <c r="I330" s="79" t="str">
        <f>+$I$327</f>
        <v>8 EJES Y SUSPENSION</v>
      </c>
      <c r="J330" s="79" t="s">
        <v>371</v>
      </c>
      <c r="K330" s="79" t="str">
        <f>+A330</f>
        <v>a</v>
      </c>
      <c r="L330" s="79" t="str">
        <f>+C330</f>
        <v>Llantas de distintas dimensiones en un mismo eje</v>
      </c>
      <c r="M330" s="9" t="str">
        <f>+IF(N330="O","DG",IF(N330="P","","N/A"))</f>
        <v/>
      </c>
      <c r="N330" s="12" t="str">
        <f t="shared" ref="N330:N339" si="171">+IF(OR($T$5=T330,$T$5=U330,$T$5=V330,$T$5=W330,$T$5=X330,$T$5=Y330,$T$5=Z330,$T$5=AA330,$T$5=AB330,$T$5=AC330,$T$5=AD330,$T$5=AE330,$T$5=AF330,$T$5=AG330,$T$5=AH330,$T$5=AI330,$T$5=AJ330,$T$5=AK330,$T$5=AL330,$T$5=AM330,$T$5=AN330,$T$5=AO330,$T$5=AP330,$T$5=AQ330,$T$5=AR330,$T$5=AS330,$T$5=AT330,$T$5=AU330,$T$5=AV330,$T$5=AW330,$T$5=AX330,$T$5=AY330,$T$5=AZ330,$T$5=BA330,$T$5=BB330,$T$5=BC330,$T$5=BD330),"P","¡")</f>
        <v>P</v>
      </c>
      <c r="O330" s="10">
        <f t="shared" ref="O330:O338" si="172">P330</f>
        <v>0</v>
      </c>
      <c r="P330" s="112"/>
      <c r="Q330" s="113"/>
      <c r="R330" s="113"/>
      <c r="S330" s="114"/>
      <c r="T330" s="7">
        <v>1</v>
      </c>
      <c r="U330" s="7">
        <v>2</v>
      </c>
      <c r="V330" s="7">
        <v>3</v>
      </c>
      <c r="W330" s="7">
        <v>4</v>
      </c>
      <c r="X330" s="7">
        <v>5</v>
      </c>
      <c r="Y330" s="7">
        <v>6</v>
      </c>
      <c r="Z330" s="7">
        <v>7</v>
      </c>
      <c r="AA330" s="7">
        <v>8</v>
      </c>
      <c r="AB330" s="7">
        <v>9</v>
      </c>
      <c r="AC330" s="7">
        <v>10</v>
      </c>
      <c r="AD330" s="7">
        <v>11</v>
      </c>
      <c r="AE330" s="7">
        <v>12</v>
      </c>
      <c r="AG330" s="7">
        <v>14</v>
      </c>
      <c r="AH330" s="7">
        <v>15</v>
      </c>
      <c r="AI330" s="7">
        <v>16</v>
      </c>
      <c r="AJ330" s="7">
        <v>17</v>
      </c>
      <c r="AK330" s="7">
        <v>18</v>
      </c>
      <c r="AL330" s="7">
        <v>19</v>
      </c>
      <c r="AM330" s="7">
        <v>20</v>
      </c>
      <c r="AN330" s="7">
        <v>21</v>
      </c>
      <c r="AO330" s="7">
        <v>22</v>
      </c>
      <c r="AP330" s="7">
        <v>23</v>
      </c>
      <c r="AQ330" s="7">
        <v>24</v>
      </c>
      <c r="AR330" s="7">
        <v>25</v>
      </c>
      <c r="AS330" s="7">
        <v>26</v>
      </c>
      <c r="AT330" s="7">
        <v>27</v>
      </c>
      <c r="AU330" s="7">
        <v>28</v>
      </c>
      <c r="AV330" s="7">
        <v>29</v>
      </c>
      <c r="AW330" s="7">
        <v>30</v>
      </c>
      <c r="AX330" s="7">
        <v>31</v>
      </c>
      <c r="AY330" s="7">
        <v>32</v>
      </c>
      <c r="AZ330" s="7">
        <v>33</v>
      </c>
      <c r="BA330" s="7">
        <v>34</v>
      </c>
      <c r="BB330" s="7">
        <v>35</v>
      </c>
      <c r="BC330" s="7">
        <v>36</v>
      </c>
      <c r="BD330" s="7">
        <v>37</v>
      </c>
    </row>
    <row r="331" spans="1:56" ht="36.6" customHeight="1">
      <c r="A331" s="83" t="s">
        <v>36</v>
      </c>
      <c r="B331" s="116"/>
      <c r="C331" s="112" t="s">
        <v>372</v>
      </c>
      <c r="D331" s="113"/>
      <c r="E331" s="113"/>
      <c r="F331" s="113"/>
      <c r="G331" s="113"/>
      <c r="H331" s="114"/>
      <c r="I331" s="79" t="str">
        <f t="shared" ref="I331:I339" si="173">+$I$327</f>
        <v>8 EJES Y SUSPENSION</v>
      </c>
      <c r="J331" s="79" t="s">
        <v>371</v>
      </c>
      <c r="K331" s="79" t="str">
        <f t="shared" ref="K331:K338" si="174">+A331</f>
        <v>b</v>
      </c>
      <c r="L331" s="79" t="str">
        <f t="shared" ref="L331:L338" si="175">+C331</f>
        <v>Profundidad de la banda de rodamiento inferior a lo regulado</v>
      </c>
      <c r="M331" s="9" t="str">
        <f>+IF(N331="O","DG",IF(N331="P","","N/A"))</f>
        <v/>
      </c>
      <c r="N331" s="12" t="str">
        <f t="shared" si="171"/>
        <v>P</v>
      </c>
      <c r="O331" s="10">
        <f t="shared" si="172"/>
        <v>0</v>
      </c>
      <c r="P331" s="112"/>
      <c r="Q331" s="113"/>
      <c r="R331" s="113"/>
      <c r="S331" s="114"/>
      <c r="T331" s="7">
        <v>1</v>
      </c>
      <c r="U331" s="7">
        <v>2</v>
      </c>
      <c r="V331" s="7">
        <v>3</v>
      </c>
      <c r="W331" s="7">
        <v>4</v>
      </c>
      <c r="X331" s="7">
        <v>5</v>
      </c>
      <c r="Y331" s="7">
        <v>6</v>
      </c>
      <c r="Z331" s="7">
        <v>7</v>
      </c>
      <c r="AA331" s="7">
        <v>8</v>
      </c>
      <c r="AB331" s="7">
        <v>9</v>
      </c>
      <c r="AC331" s="7">
        <v>10</v>
      </c>
      <c r="AD331" s="7">
        <v>11</v>
      </c>
      <c r="AE331" s="7">
        <v>12</v>
      </c>
      <c r="AG331" s="7">
        <v>14</v>
      </c>
      <c r="AH331" s="7">
        <v>15</v>
      </c>
      <c r="AI331" s="7">
        <v>16</v>
      </c>
      <c r="AJ331" s="7">
        <v>17</v>
      </c>
      <c r="AK331" s="7">
        <v>18</v>
      </c>
      <c r="AL331" s="7">
        <v>19</v>
      </c>
      <c r="AM331" s="7">
        <v>20</v>
      </c>
      <c r="AN331" s="7">
        <v>21</v>
      </c>
      <c r="AO331" s="7">
        <v>22</v>
      </c>
      <c r="AP331" s="7">
        <v>23</v>
      </c>
      <c r="AQ331" s="7">
        <v>24</v>
      </c>
      <c r="AR331" s="7">
        <v>25</v>
      </c>
      <c r="AS331" s="7">
        <v>26</v>
      </c>
      <c r="AT331" s="7">
        <v>27</v>
      </c>
      <c r="AU331" s="7">
        <v>28</v>
      </c>
      <c r="AV331" s="7">
        <v>29</v>
      </c>
      <c r="AW331" s="7">
        <v>30</v>
      </c>
      <c r="AX331" s="7">
        <v>31</v>
      </c>
      <c r="AY331" s="7">
        <v>32</v>
      </c>
      <c r="AZ331" s="7">
        <v>33</v>
      </c>
      <c r="BA331" s="7">
        <v>34</v>
      </c>
      <c r="BB331" s="7">
        <v>35</v>
      </c>
      <c r="BC331" s="7">
        <v>36</v>
      </c>
      <c r="BD331" s="7">
        <v>37</v>
      </c>
    </row>
    <row r="332" spans="1:56" ht="36.6" customHeight="1">
      <c r="A332" s="83" t="s">
        <v>38</v>
      </c>
      <c r="B332" s="116"/>
      <c r="C332" s="112" t="s">
        <v>373</v>
      </c>
      <c r="D332" s="113"/>
      <c r="E332" s="113"/>
      <c r="F332" s="113"/>
      <c r="G332" s="113"/>
      <c r="H332" s="114"/>
      <c r="I332" s="79" t="str">
        <f t="shared" si="173"/>
        <v>8 EJES Y SUSPENSION</v>
      </c>
      <c r="J332" s="79" t="s">
        <v>371</v>
      </c>
      <c r="K332" s="79" t="str">
        <f t="shared" si="174"/>
        <v>c</v>
      </c>
      <c r="L332" s="79" t="str">
        <f t="shared" si="175"/>
        <v>Desgaste menor, sin llegar a la altura de los testigos de desgaste, que no afecte su correcto funcionamiento</v>
      </c>
      <c r="M332" s="9" t="str">
        <f>+IF(N332="O","DL",IF(N332="P","","N/A"))</f>
        <v/>
      </c>
      <c r="N332" s="12" t="str">
        <f t="shared" si="171"/>
        <v>P</v>
      </c>
      <c r="O332" s="10">
        <f t="shared" si="172"/>
        <v>0</v>
      </c>
      <c r="P332" s="112"/>
      <c r="Q332" s="113"/>
      <c r="R332" s="113"/>
      <c r="S332" s="114"/>
      <c r="T332" s="7">
        <v>1</v>
      </c>
      <c r="U332" s="7">
        <v>2</v>
      </c>
      <c r="V332" s="7">
        <v>3</v>
      </c>
      <c r="W332" s="7">
        <v>4</v>
      </c>
      <c r="X332" s="7">
        <v>5</v>
      </c>
      <c r="Y332" s="7">
        <v>6</v>
      </c>
      <c r="Z332" s="7">
        <v>7</v>
      </c>
      <c r="AA332" s="7">
        <v>8</v>
      </c>
      <c r="AB332" s="7">
        <v>9</v>
      </c>
      <c r="AC332" s="7">
        <v>10</v>
      </c>
      <c r="AD332" s="7">
        <v>11</v>
      </c>
      <c r="AE332" s="7">
        <v>12</v>
      </c>
      <c r="AG332" s="7">
        <v>14</v>
      </c>
      <c r="AH332" s="7">
        <v>15</v>
      </c>
      <c r="AI332" s="7">
        <v>16</v>
      </c>
      <c r="AJ332" s="7">
        <v>17</v>
      </c>
      <c r="AK332" s="7">
        <v>18</v>
      </c>
      <c r="AL332" s="7">
        <v>19</v>
      </c>
      <c r="AM332" s="7">
        <v>20</v>
      </c>
      <c r="AN332" s="7">
        <v>21</v>
      </c>
      <c r="AO332" s="7">
        <v>22</v>
      </c>
      <c r="AP332" s="7">
        <v>23</v>
      </c>
      <c r="AQ332" s="7">
        <v>24</v>
      </c>
      <c r="AR332" s="7">
        <v>25</v>
      </c>
      <c r="AS332" s="7">
        <v>26</v>
      </c>
      <c r="AT332" s="7">
        <v>27</v>
      </c>
      <c r="AU332" s="7">
        <v>28</v>
      </c>
      <c r="AV332" s="7">
        <v>29</v>
      </c>
      <c r="AW332" s="7">
        <v>30</v>
      </c>
      <c r="AX332" s="7">
        <v>31</v>
      </c>
      <c r="AY332" s="7">
        <v>32</v>
      </c>
      <c r="AZ332" s="7">
        <v>33</v>
      </c>
      <c r="BA332" s="7">
        <v>34</v>
      </c>
      <c r="BB332" s="7">
        <v>35</v>
      </c>
      <c r="BC332" s="7">
        <v>36</v>
      </c>
      <c r="BD332" s="7">
        <v>37</v>
      </c>
    </row>
    <row r="333" spans="1:56" ht="36.6" customHeight="1">
      <c r="A333" s="83" t="s">
        <v>40</v>
      </c>
      <c r="B333" s="116"/>
      <c r="C333" s="112" t="s">
        <v>374</v>
      </c>
      <c r="D333" s="113"/>
      <c r="E333" s="113"/>
      <c r="F333" s="113"/>
      <c r="G333" s="113"/>
      <c r="H333" s="114"/>
      <c r="I333" s="79" t="str">
        <f t="shared" si="173"/>
        <v>8 EJES Y SUSPENSION</v>
      </c>
      <c r="J333" s="79" t="s">
        <v>371</v>
      </c>
      <c r="K333" s="79" t="str">
        <f t="shared" si="174"/>
        <v>d</v>
      </c>
      <c r="L333" s="79" t="str">
        <f t="shared" si="175"/>
        <v>Desgaste mayor, a la altura de los testigos de desgaste, que afecte su correcto funcionamiento</v>
      </c>
      <c r="M333" s="9" t="str">
        <f>+IF(N333="O","DG",IF(N333="P","","N/A"))</f>
        <v/>
      </c>
      <c r="N333" s="12" t="str">
        <f t="shared" si="171"/>
        <v>P</v>
      </c>
      <c r="O333" s="10">
        <f t="shared" si="172"/>
        <v>0</v>
      </c>
      <c r="P333" s="112"/>
      <c r="Q333" s="113"/>
      <c r="R333" s="113"/>
      <c r="S333" s="114"/>
      <c r="T333" s="7">
        <v>1</v>
      </c>
      <c r="U333" s="7">
        <v>2</v>
      </c>
      <c r="V333" s="7">
        <v>3</v>
      </c>
      <c r="W333" s="7">
        <v>4</v>
      </c>
      <c r="X333" s="7">
        <v>5</v>
      </c>
      <c r="Y333" s="7">
        <v>6</v>
      </c>
      <c r="Z333" s="7">
        <v>7</v>
      </c>
      <c r="AA333" s="7">
        <v>8</v>
      </c>
      <c r="AB333" s="7">
        <v>9</v>
      </c>
      <c r="AC333" s="7">
        <v>10</v>
      </c>
      <c r="AD333" s="7">
        <v>11</v>
      </c>
      <c r="AE333" s="7">
        <v>12</v>
      </c>
      <c r="AG333" s="7">
        <v>14</v>
      </c>
      <c r="AH333" s="7">
        <v>15</v>
      </c>
      <c r="AI333" s="7">
        <v>16</v>
      </c>
      <c r="AJ333" s="7">
        <v>17</v>
      </c>
      <c r="AK333" s="7">
        <v>18</v>
      </c>
      <c r="AL333" s="7">
        <v>19</v>
      </c>
      <c r="AM333" s="7">
        <v>20</v>
      </c>
      <c r="AN333" s="7">
        <v>21</v>
      </c>
      <c r="AO333" s="7">
        <v>22</v>
      </c>
      <c r="AP333" s="7">
        <v>23</v>
      </c>
      <c r="AQ333" s="7">
        <v>24</v>
      </c>
      <c r="AR333" s="7">
        <v>25</v>
      </c>
      <c r="AS333" s="7">
        <v>26</v>
      </c>
      <c r="AT333" s="7">
        <v>27</v>
      </c>
      <c r="AU333" s="7">
        <v>28</v>
      </c>
      <c r="AV333" s="7">
        <v>29</v>
      </c>
      <c r="AW333" s="7">
        <v>30</v>
      </c>
      <c r="AX333" s="7">
        <v>31</v>
      </c>
      <c r="AY333" s="7">
        <v>32</v>
      </c>
      <c r="AZ333" s="7">
        <v>33</v>
      </c>
      <c r="BA333" s="7">
        <v>34</v>
      </c>
      <c r="BB333" s="7">
        <v>35</v>
      </c>
      <c r="BC333" s="7">
        <v>36</v>
      </c>
      <c r="BD333" s="7">
        <v>37</v>
      </c>
    </row>
    <row r="334" spans="1:56" ht="39.950000000000003" customHeight="1">
      <c r="A334" s="83" t="s">
        <v>42</v>
      </c>
      <c r="B334" s="116"/>
      <c r="C334" s="112" t="s">
        <v>375</v>
      </c>
      <c r="D334" s="113"/>
      <c r="E334" s="113"/>
      <c r="F334" s="113"/>
      <c r="G334" s="113"/>
      <c r="H334" s="114"/>
      <c r="I334" s="79" t="str">
        <f t="shared" si="173"/>
        <v>8 EJES Y SUSPENSION</v>
      </c>
      <c r="J334" s="79" t="s">
        <v>371</v>
      </c>
      <c r="K334" s="79" t="str">
        <f t="shared" si="174"/>
        <v>e</v>
      </c>
      <c r="L334" s="79" t="str">
        <f t="shared" si="175"/>
        <v>Existencia de abombamientos o roturas alambres al descubierto, grietas, envejecimiento o síntomas de rotura</v>
      </c>
      <c r="M334" s="9" t="str">
        <f>+IF(N334="O","DG",IF(N334="P","","N/A"))</f>
        <v/>
      </c>
      <c r="N334" s="12" t="str">
        <f t="shared" si="171"/>
        <v>P</v>
      </c>
      <c r="O334" s="10">
        <f t="shared" si="172"/>
        <v>0</v>
      </c>
      <c r="P334" s="112"/>
      <c r="Q334" s="113"/>
      <c r="R334" s="113"/>
      <c r="S334" s="114"/>
      <c r="T334" s="7">
        <v>1</v>
      </c>
      <c r="U334" s="7">
        <v>2</v>
      </c>
      <c r="V334" s="7">
        <v>3</v>
      </c>
      <c r="W334" s="7">
        <v>4</v>
      </c>
      <c r="X334" s="7">
        <v>5</v>
      </c>
      <c r="Y334" s="7">
        <v>6</v>
      </c>
      <c r="Z334" s="7">
        <v>7</v>
      </c>
      <c r="AA334" s="7">
        <v>8</v>
      </c>
      <c r="AB334" s="7">
        <v>9</v>
      </c>
      <c r="AC334" s="7">
        <v>10</v>
      </c>
      <c r="AD334" s="7">
        <v>11</v>
      </c>
      <c r="AE334" s="7">
        <v>12</v>
      </c>
      <c r="AG334" s="7">
        <v>14</v>
      </c>
      <c r="AH334" s="7">
        <v>15</v>
      </c>
      <c r="AI334" s="7">
        <v>16</v>
      </c>
      <c r="AJ334" s="7">
        <v>17</v>
      </c>
      <c r="AK334" s="7">
        <v>18</v>
      </c>
      <c r="AL334" s="7">
        <v>19</v>
      </c>
      <c r="AM334" s="7">
        <v>20</v>
      </c>
      <c r="AN334" s="7">
        <v>21</v>
      </c>
      <c r="AO334" s="7">
        <v>22</v>
      </c>
      <c r="AP334" s="7">
        <v>23</v>
      </c>
      <c r="AQ334" s="7">
        <v>24</v>
      </c>
      <c r="AR334" s="7">
        <v>25</v>
      </c>
      <c r="AS334" s="7">
        <v>26</v>
      </c>
      <c r="AT334" s="7">
        <v>27</v>
      </c>
      <c r="AU334" s="7">
        <v>28</v>
      </c>
      <c r="AV334" s="7">
        <v>29</v>
      </c>
      <c r="AW334" s="7">
        <v>30</v>
      </c>
      <c r="AX334" s="7">
        <v>31</v>
      </c>
      <c r="AY334" s="7">
        <v>32</v>
      </c>
      <c r="AZ334" s="7">
        <v>33</v>
      </c>
      <c r="BA334" s="7">
        <v>34</v>
      </c>
      <c r="BB334" s="7">
        <v>35</v>
      </c>
      <c r="BC334" s="7">
        <v>36</v>
      </c>
      <c r="BD334" s="7">
        <v>37</v>
      </c>
    </row>
    <row r="335" spans="1:56" ht="36.6" customHeight="1">
      <c r="A335" s="83" t="s">
        <v>44</v>
      </c>
      <c r="B335" s="116"/>
      <c r="C335" s="112" t="s">
        <v>376</v>
      </c>
      <c r="D335" s="113"/>
      <c r="E335" s="113"/>
      <c r="F335" s="113"/>
      <c r="G335" s="113"/>
      <c r="H335" s="114"/>
      <c r="I335" s="79" t="str">
        <f t="shared" si="173"/>
        <v>8 EJES Y SUSPENSION</v>
      </c>
      <c r="J335" s="79" t="s">
        <v>371</v>
      </c>
      <c r="K335" s="79" t="str">
        <f t="shared" si="174"/>
        <v>f</v>
      </c>
      <c r="L335" s="79" t="str">
        <f t="shared" si="175"/>
        <v xml:space="preserve">Especificación de carga máxima de la llanta menor a la requerida (según fabricante) </v>
      </c>
      <c r="M335" s="9" t="str">
        <f>+IF(N335="O","DG",IF(N335="P","","N/A"))</f>
        <v/>
      </c>
      <c r="N335" s="12" t="str">
        <f t="shared" si="171"/>
        <v>P</v>
      </c>
      <c r="O335" s="10">
        <f t="shared" si="172"/>
        <v>0</v>
      </c>
      <c r="P335" s="112"/>
      <c r="Q335" s="113"/>
      <c r="R335" s="113"/>
      <c r="S335" s="114"/>
      <c r="T335" s="7">
        <v>1</v>
      </c>
      <c r="U335" s="7">
        <v>2</v>
      </c>
      <c r="V335" s="7">
        <v>3</v>
      </c>
      <c r="W335" s="7">
        <v>4</v>
      </c>
      <c r="X335" s="7">
        <v>5</v>
      </c>
      <c r="Y335" s="7">
        <v>6</v>
      </c>
      <c r="Z335" s="7">
        <v>7</v>
      </c>
      <c r="AA335" s="7">
        <v>8</v>
      </c>
      <c r="AB335" s="7">
        <v>9</v>
      </c>
      <c r="AC335" s="7">
        <v>10</v>
      </c>
      <c r="AD335" s="7">
        <v>11</v>
      </c>
      <c r="AE335" s="7">
        <v>12</v>
      </c>
      <c r="AG335" s="7">
        <v>14</v>
      </c>
      <c r="AH335" s="7">
        <v>15</v>
      </c>
      <c r="AI335" s="7">
        <v>16</v>
      </c>
      <c r="AJ335" s="7">
        <v>17</v>
      </c>
      <c r="AK335" s="7">
        <v>18</v>
      </c>
      <c r="AL335" s="7">
        <v>19</v>
      </c>
      <c r="AM335" s="7">
        <v>20</v>
      </c>
      <c r="AN335" s="7">
        <v>21</v>
      </c>
      <c r="AO335" s="7">
        <v>22</v>
      </c>
      <c r="AP335" s="7">
        <v>23</v>
      </c>
      <c r="AQ335" s="7">
        <v>24</v>
      </c>
      <c r="AR335" s="7">
        <v>25</v>
      </c>
      <c r="AS335" s="7">
        <v>26</v>
      </c>
      <c r="AT335" s="7">
        <v>27</v>
      </c>
      <c r="AU335" s="7">
        <v>28</v>
      </c>
      <c r="AV335" s="7">
        <v>29</v>
      </c>
      <c r="AW335" s="7">
        <v>30</v>
      </c>
      <c r="AX335" s="7">
        <v>31</v>
      </c>
      <c r="AY335" s="7">
        <v>32</v>
      </c>
      <c r="AZ335" s="7">
        <v>33</v>
      </c>
      <c r="BA335" s="7">
        <v>34</v>
      </c>
      <c r="BB335" s="7">
        <v>35</v>
      </c>
      <c r="BC335" s="7">
        <v>36</v>
      </c>
      <c r="BD335" s="7">
        <v>37</v>
      </c>
    </row>
    <row r="336" spans="1:56" ht="36.6" customHeight="1">
      <c r="A336" s="83" t="s">
        <v>46</v>
      </c>
      <c r="B336" s="116"/>
      <c r="C336" s="112" t="s">
        <v>377</v>
      </c>
      <c r="D336" s="113"/>
      <c r="E336" s="113"/>
      <c r="F336" s="113"/>
      <c r="G336" s="113"/>
      <c r="H336" s="114"/>
      <c r="I336" s="79" t="str">
        <f t="shared" si="173"/>
        <v>8 EJES Y SUSPENSION</v>
      </c>
      <c r="J336" s="79" t="s">
        <v>371</v>
      </c>
      <c r="K336" s="79" t="str">
        <f t="shared" si="174"/>
        <v>g</v>
      </c>
      <c r="L336" s="79" t="str">
        <f t="shared" si="175"/>
        <v xml:space="preserve">Defectos de fijación mayor de la llanta al aro </v>
      </c>
      <c r="M336" s="9" t="str">
        <f>+IF(N336="O","DG",IF(N336="P","","N/A"))</f>
        <v/>
      </c>
      <c r="N336" s="12" t="str">
        <f t="shared" si="171"/>
        <v>P</v>
      </c>
      <c r="O336" s="10">
        <f t="shared" si="172"/>
        <v>0</v>
      </c>
      <c r="P336" s="112"/>
      <c r="Q336" s="113"/>
      <c r="R336" s="113"/>
      <c r="S336" s="114"/>
      <c r="T336" s="7">
        <v>1</v>
      </c>
      <c r="U336" s="7">
        <v>2</v>
      </c>
      <c r="V336" s="7">
        <v>3</v>
      </c>
      <c r="W336" s="7">
        <v>4</v>
      </c>
      <c r="X336" s="7">
        <v>5</v>
      </c>
      <c r="Y336" s="7">
        <v>6</v>
      </c>
      <c r="Z336" s="7">
        <v>7</v>
      </c>
      <c r="AA336" s="7">
        <v>8</v>
      </c>
      <c r="AB336" s="7">
        <v>9</v>
      </c>
      <c r="AC336" s="7">
        <v>10</v>
      </c>
      <c r="AD336" s="7">
        <v>11</v>
      </c>
      <c r="AE336" s="7">
        <v>12</v>
      </c>
      <c r="AG336" s="7">
        <v>14</v>
      </c>
      <c r="AH336" s="7">
        <v>15</v>
      </c>
      <c r="AI336" s="7">
        <v>16</v>
      </c>
      <c r="AJ336" s="7">
        <v>17</v>
      </c>
      <c r="AK336" s="7">
        <v>18</v>
      </c>
      <c r="AL336" s="7">
        <v>19</v>
      </c>
      <c r="AM336" s="7">
        <v>20</v>
      </c>
      <c r="AN336" s="7">
        <v>21</v>
      </c>
      <c r="AO336" s="7">
        <v>22</v>
      </c>
      <c r="AP336" s="7">
        <v>23</v>
      </c>
      <c r="AQ336" s="7">
        <v>24</v>
      </c>
      <c r="AR336" s="7">
        <v>25</v>
      </c>
      <c r="AS336" s="7">
        <v>26</v>
      </c>
      <c r="AT336" s="7">
        <v>27</v>
      </c>
      <c r="AU336" s="7">
        <v>28</v>
      </c>
      <c r="AV336" s="7">
        <v>29</v>
      </c>
      <c r="AW336" s="7">
        <v>30</v>
      </c>
      <c r="AX336" s="7">
        <v>31</v>
      </c>
      <c r="AY336" s="7">
        <v>32</v>
      </c>
      <c r="AZ336" s="7">
        <v>33</v>
      </c>
      <c r="BA336" s="7">
        <v>34</v>
      </c>
      <c r="BB336" s="7">
        <v>35</v>
      </c>
      <c r="BC336" s="7">
        <v>36</v>
      </c>
      <c r="BD336" s="7">
        <v>37</v>
      </c>
    </row>
    <row r="337" spans="1:56" ht="36.6" customHeight="1">
      <c r="A337" s="83" t="s">
        <v>48</v>
      </c>
      <c r="B337" s="116"/>
      <c r="C337" s="112" t="s">
        <v>378</v>
      </c>
      <c r="D337" s="113"/>
      <c r="E337" s="113"/>
      <c r="F337" s="113"/>
      <c r="G337" s="113"/>
      <c r="H337" s="114"/>
      <c r="I337" s="79" t="str">
        <f t="shared" si="173"/>
        <v>8 EJES Y SUSPENSION</v>
      </c>
      <c r="J337" s="79" t="s">
        <v>371</v>
      </c>
      <c r="K337" s="79" t="str">
        <f t="shared" si="174"/>
        <v>h</v>
      </c>
      <c r="L337" s="79" t="str">
        <f t="shared" si="175"/>
        <v xml:space="preserve">Defectos de fijación menor de la llanta al aro </v>
      </c>
      <c r="M337" s="9" t="str">
        <f>+IF(N337="O","DL",IF(N337="P","","N/A"))</f>
        <v/>
      </c>
      <c r="N337" s="12" t="str">
        <f t="shared" si="171"/>
        <v>P</v>
      </c>
      <c r="O337" s="10">
        <f t="shared" si="172"/>
        <v>0</v>
      </c>
      <c r="P337" s="112"/>
      <c r="Q337" s="113"/>
      <c r="R337" s="113"/>
      <c r="S337" s="114"/>
      <c r="T337" s="7">
        <v>1</v>
      </c>
      <c r="U337" s="7">
        <v>2</v>
      </c>
      <c r="V337" s="7">
        <v>3</v>
      </c>
      <c r="W337" s="7">
        <v>4</v>
      </c>
      <c r="X337" s="7">
        <v>5</v>
      </c>
      <c r="Y337" s="7">
        <v>6</v>
      </c>
      <c r="Z337" s="7">
        <v>7</v>
      </c>
      <c r="AA337" s="7">
        <v>8</v>
      </c>
      <c r="AB337" s="7">
        <v>9</v>
      </c>
      <c r="AC337" s="7">
        <v>10</v>
      </c>
      <c r="AD337" s="7">
        <v>11</v>
      </c>
      <c r="AE337" s="7">
        <v>12</v>
      </c>
      <c r="AG337" s="7">
        <v>14</v>
      </c>
      <c r="AH337" s="7">
        <v>15</v>
      </c>
      <c r="AI337" s="7">
        <v>16</v>
      </c>
      <c r="AJ337" s="7">
        <v>17</v>
      </c>
      <c r="AK337" s="7">
        <v>18</v>
      </c>
      <c r="AL337" s="7">
        <v>19</v>
      </c>
      <c r="AM337" s="7">
        <v>20</v>
      </c>
      <c r="AN337" s="7">
        <v>21</v>
      </c>
      <c r="AO337" s="7">
        <v>22</v>
      </c>
      <c r="AP337" s="7">
        <v>23</v>
      </c>
      <c r="AQ337" s="7">
        <v>24</v>
      </c>
      <c r="AR337" s="7">
        <v>25</v>
      </c>
      <c r="AS337" s="7">
        <v>26</v>
      </c>
      <c r="AT337" s="7">
        <v>27</v>
      </c>
      <c r="AU337" s="7">
        <v>28</v>
      </c>
      <c r="AV337" s="7">
        <v>29</v>
      </c>
      <c r="AW337" s="7">
        <v>30</v>
      </c>
      <c r="AX337" s="7">
        <v>31</v>
      </c>
      <c r="AY337" s="7">
        <v>32</v>
      </c>
      <c r="AZ337" s="7">
        <v>33</v>
      </c>
      <c r="BA337" s="7">
        <v>34</v>
      </c>
      <c r="BB337" s="7">
        <v>35</v>
      </c>
      <c r="BC337" s="7">
        <v>36</v>
      </c>
      <c r="BD337" s="7">
        <v>37</v>
      </c>
    </row>
    <row r="338" spans="1:56" ht="36.6" customHeight="1">
      <c r="A338" s="83" t="s">
        <v>50</v>
      </c>
      <c r="B338" s="116"/>
      <c r="C338" s="112" t="s">
        <v>379</v>
      </c>
      <c r="D338" s="113"/>
      <c r="E338" s="113"/>
      <c r="F338" s="113"/>
      <c r="G338" s="113"/>
      <c r="H338" s="114"/>
      <c r="I338" s="79" t="str">
        <f t="shared" si="173"/>
        <v>8 EJES Y SUSPENSION</v>
      </c>
      <c r="J338" s="79" t="s">
        <v>371</v>
      </c>
      <c r="K338" s="79" t="str">
        <f t="shared" si="174"/>
        <v>i</v>
      </c>
      <c r="L338" s="79" t="str">
        <f t="shared" si="175"/>
        <v>Evidencias de rozamientos de la llantas con partes de la carrocería</v>
      </c>
      <c r="M338" s="9" t="str">
        <f>+IF(N338="O","DG",IF(N338="P","","N/A"))</f>
        <v/>
      </c>
      <c r="N338" s="12" t="str">
        <f t="shared" si="171"/>
        <v>P</v>
      </c>
      <c r="O338" s="10">
        <f t="shared" si="172"/>
        <v>0</v>
      </c>
      <c r="P338" s="112"/>
      <c r="Q338" s="113"/>
      <c r="R338" s="113"/>
      <c r="S338" s="114"/>
      <c r="T338" s="7">
        <v>1</v>
      </c>
      <c r="U338" s="7">
        <v>2</v>
      </c>
      <c r="V338" s="7">
        <v>3</v>
      </c>
      <c r="W338" s="7">
        <v>4</v>
      </c>
      <c r="X338" s="7">
        <v>5</v>
      </c>
      <c r="Y338" s="7">
        <v>6</v>
      </c>
      <c r="Z338" s="7">
        <v>7</v>
      </c>
      <c r="AA338" s="7">
        <v>8</v>
      </c>
      <c r="AB338" s="7">
        <v>9</v>
      </c>
      <c r="AC338" s="7">
        <v>10</v>
      </c>
      <c r="AD338" s="7">
        <v>11</v>
      </c>
      <c r="AE338" s="7">
        <v>12</v>
      </c>
      <c r="AG338" s="7">
        <v>14</v>
      </c>
      <c r="AH338" s="7">
        <v>15</v>
      </c>
      <c r="AI338" s="7">
        <v>16</v>
      </c>
      <c r="AJ338" s="7">
        <v>17</v>
      </c>
      <c r="AK338" s="7">
        <v>18</v>
      </c>
      <c r="AL338" s="7">
        <v>19</v>
      </c>
      <c r="AM338" s="7">
        <v>20</v>
      </c>
      <c r="AN338" s="7">
        <v>21</v>
      </c>
      <c r="AO338" s="7">
        <v>22</v>
      </c>
      <c r="AP338" s="7">
        <v>23</v>
      </c>
      <c r="AQ338" s="7">
        <v>24</v>
      </c>
      <c r="AR338" s="7">
        <v>25</v>
      </c>
      <c r="AS338" s="7">
        <v>26</v>
      </c>
      <c r="AT338" s="7">
        <v>27</v>
      </c>
      <c r="AU338" s="7">
        <v>28</v>
      </c>
      <c r="AV338" s="7">
        <v>29</v>
      </c>
      <c r="AW338" s="7">
        <v>30</v>
      </c>
      <c r="AX338" s="7">
        <v>31</v>
      </c>
      <c r="AY338" s="7">
        <v>32</v>
      </c>
      <c r="AZ338" s="7">
        <v>33</v>
      </c>
      <c r="BA338" s="7">
        <v>34</v>
      </c>
      <c r="BB338" s="7">
        <v>35</v>
      </c>
      <c r="BC338" s="7">
        <v>36</v>
      </c>
      <c r="BD338" s="7">
        <v>37</v>
      </c>
    </row>
    <row r="339" spans="1:56" ht="36.6" customHeight="1">
      <c r="A339" s="83" t="s">
        <v>52</v>
      </c>
      <c r="B339" s="117"/>
      <c r="C339" s="112" t="s">
        <v>380</v>
      </c>
      <c r="D339" s="113"/>
      <c r="E339" s="113"/>
      <c r="F339" s="113"/>
      <c r="G339" s="113"/>
      <c r="H339" s="114"/>
      <c r="I339" s="79" t="str">
        <f t="shared" si="173"/>
        <v>8 EJES Y SUSPENSION</v>
      </c>
      <c r="J339" s="79" t="s">
        <v>371</v>
      </c>
      <c r="K339" s="79" t="str">
        <f t="shared" ref="K339" si="176">+A339</f>
        <v>j</v>
      </c>
      <c r="L339" s="79" t="str">
        <f t="shared" ref="L339" si="177">+C339</f>
        <v>Fecha de fabricación superior a 60 meses</v>
      </c>
      <c r="M339" s="9" t="str">
        <f>+IF(N339="O","DG",IF(N339="P","","N/A"))</f>
        <v/>
      </c>
      <c r="N339" s="12" t="str">
        <f t="shared" si="171"/>
        <v>P</v>
      </c>
      <c r="O339" s="10">
        <f t="shared" ref="O339" si="178">P339</f>
        <v>0</v>
      </c>
      <c r="P339" s="112"/>
      <c r="Q339" s="113"/>
      <c r="R339" s="113"/>
      <c r="S339" s="114"/>
      <c r="T339" s="7">
        <v>1</v>
      </c>
      <c r="U339" s="7">
        <v>2</v>
      </c>
      <c r="V339" s="7">
        <v>3</v>
      </c>
      <c r="W339" s="7">
        <v>4</v>
      </c>
      <c r="X339" s="7">
        <v>5</v>
      </c>
      <c r="Y339" s="7">
        <v>6</v>
      </c>
      <c r="Z339" s="7">
        <v>7</v>
      </c>
      <c r="AA339" s="7">
        <v>8</v>
      </c>
      <c r="AB339" s="7">
        <v>9</v>
      </c>
      <c r="AC339" s="7">
        <v>10</v>
      </c>
      <c r="AD339" s="7">
        <v>11</v>
      </c>
      <c r="AE339" s="7">
        <v>12</v>
      </c>
      <c r="AG339" s="7">
        <v>14</v>
      </c>
      <c r="AH339" s="7">
        <v>15</v>
      </c>
      <c r="AI339" s="7">
        <v>16</v>
      </c>
      <c r="AJ339" s="7">
        <v>17</v>
      </c>
      <c r="AK339" s="7">
        <v>18</v>
      </c>
      <c r="AL339" s="7">
        <v>19</v>
      </c>
      <c r="AM339" s="7">
        <v>20</v>
      </c>
      <c r="AN339" s="7">
        <v>21</v>
      </c>
      <c r="AO339" s="7">
        <v>22</v>
      </c>
      <c r="AP339" s="7">
        <v>23</v>
      </c>
      <c r="AQ339" s="7">
        <v>24</v>
      </c>
      <c r="AR339" s="7">
        <v>25</v>
      </c>
      <c r="AS339" s="7">
        <v>26</v>
      </c>
      <c r="AT339" s="7">
        <v>27</v>
      </c>
      <c r="AU339" s="7">
        <v>28</v>
      </c>
      <c r="AV339" s="7">
        <v>29</v>
      </c>
      <c r="AW339" s="7">
        <v>30</v>
      </c>
      <c r="AX339" s="7">
        <v>31</v>
      </c>
      <c r="AY339" s="7">
        <v>32</v>
      </c>
      <c r="AZ339" s="7">
        <v>33</v>
      </c>
      <c r="BA339" s="7">
        <v>34</v>
      </c>
      <c r="BB339" s="7">
        <v>35</v>
      </c>
      <c r="BC339" s="7">
        <v>36</v>
      </c>
      <c r="BD339" s="7">
        <v>37</v>
      </c>
    </row>
    <row r="340" spans="1:56" ht="25.15" customHeight="1">
      <c r="A340" s="83" t="s">
        <v>381</v>
      </c>
      <c r="B340" s="109" t="s">
        <v>382</v>
      </c>
      <c r="C340" s="110" t="s">
        <v>383</v>
      </c>
      <c r="D340" s="110"/>
      <c r="E340" s="110"/>
      <c r="F340" s="110"/>
      <c r="G340" s="110"/>
      <c r="H340" s="110"/>
      <c r="I340" s="110"/>
      <c r="J340" s="110"/>
      <c r="K340" s="110"/>
      <c r="L340" s="110"/>
      <c r="M340" s="110"/>
      <c r="N340" s="110"/>
      <c r="O340" s="110"/>
      <c r="P340" s="110"/>
      <c r="Q340" s="110"/>
      <c r="R340" s="110"/>
      <c r="S340" s="111"/>
    </row>
    <row r="341" spans="1:56" ht="25.15" customHeight="1">
      <c r="A341" s="83"/>
      <c r="B341" s="115" t="s">
        <v>25</v>
      </c>
      <c r="C341" s="109" t="s">
        <v>26</v>
      </c>
      <c r="D341" s="110"/>
      <c r="E341" s="110"/>
      <c r="F341" s="110"/>
      <c r="G341" s="110"/>
      <c r="H341" s="111"/>
      <c r="I341" s="76" t="s">
        <v>27</v>
      </c>
      <c r="J341" s="76" t="s">
        <v>28</v>
      </c>
      <c r="K341" s="76" t="s">
        <v>29</v>
      </c>
      <c r="L341" s="76" t="s">
        <v>26</v>
      </c>
      <c r="M341" s="83" t="s">
        <v>30</v>
      </c>
      <c r="N341" s="83" t="s">
        <v>31</v>
      </c>
      <c r="O341" s="74" t="s">
        <v>32</v>
      </c>
      <c r="P341" s="109" t="s">
        <v>32</v>
      </c>
      <c r="Q341" s="110"/>
      <c r="R341" s="110"/>
      <c r="S341" s="111"/>
    </row>
    <row r="342" spans="1:56" ht="34.15" customHeight="1">
      <c r="A342" s="83" t="s">
        <v>33</v>
      </c>
      <c r="B342" s="116"/>
      <c r="C342" s="112" t="s">
        <v>384</v>
      </c>
      <c r="D342" s="113"/>
      <c r="E342" s="113"/>
      <c r="F342" s="113"/>
      <c r="G342" s="113"/>
      <c r="H342" s="114"/>
      <c r="I342" s="79" t="str">
        <f>+$I$338</f>
        <v>8 EJES Y SUSPENSION</v>
      </c>
      <c r="J342" s="79" t="s">
        <v>385</v>
      </c>
      <c r="K342" s="79" t="str">
        <f>+A342</f>
        <v>a</v>
      </c>
      <c r="L342" s="79" t="str">
        <f>+C342</f>
        <v>Holgura anormal</v>
      </c>
      <c r="M342" s="9" t="str">
        <f>+IF(N342="O","DL",IF(N342="P","","N/A"))</f>
        <v/>
      </c>
      <c r="N342" s="12" t="str">
        <f t="shared" ref="N342:N348" si="179">+IF(OR($T$5=T342,$T$5=U342,$T$5=V342,$T$5=W342,$T$5=X342,$T$5=Y342,$T$5=Z342,$T$5=AA342,$T$5=AB342,$T$5=AC342,$T$5=AD342,$T$5=AE342,$T$5=AF342,$T$5=AG342,$T$5=AH342,$T$5=AI342,$T$5=AJ342,$T$5=AK342,$T$5=AL342,$T$5=AM342,$T$5=AN342,$T$5=AO342,$T$5=AP342,$T$5=AQ342,$T$5=AR342,$T$5=AS342,$T$5=AT342,$T$5=AU342,$T$5=AV342,$T$5=AW342,$T$5=AX342,$T$5=AY342,$T$5=AZ342,$T$5=BA342,$T$5=BB342,$T$5=BC342,$T$5=BD342),"P","¡")</f>
        <v>P</v>
      </c>
      <c r="O342" s="10">
        <f t="shared" ref="O342:O348" si="180">P342</f>
        <v>0</v>
      </c>
      <c r="P342" s="112"/>
      <c r="Q342" s="113"/>
      <c r="R342" s="113"/>
      <c r="S342" s="114"/>
      <c r="T342" s="7">
        <v>1</v>
      </c>
      <c r="U342" s="7">
        <v>2</v>
      </c>
      <c r="V342" s="7">
        <v>3</v>
      </c>
      <c r="W342" s="7">
        <v>4</v>
      </c>
      <c r="X342" s="7">
        <v>5</v>
      </c>
      <c r="AA342" s="7">
        <v>8</v>
      </c>
      <c r="AB342" s="7">
        <v>9</v>
      </c>
      <c r="AD342" s="7">
        <v>11</v>
      </c>
      <c r="AE342" s="7">
        <v>12</v>
      </c>
      <c r="AI342" s="7">
        <v>16</v>
      </c>
      <c r="AJ342" s="7">
        <v>17</v>
      </c>
      <c r="AL342" s="7">
        <v>19</v>
      </c>
      <c r="AM342" s="7">
        <v>20</v>
      </c>
      <c r="AP342" s="7">
        <v>23</v>
      </c>
      <c r="AQ342" s="7">
        <v>24</v>
      </c>
      <c r="AR342" s="7">
        <v>25</v>
      </c>
      <c r="AS342" s="7">
        <v>26</v>
      </c>
      <c r="AT342" s="7">
        <v>27</v>
      </c>
      <c r="AU342" s="7">
        <v>28</v>
      </c>
      <c r="AY342" s="7">
        <v>32</v>
      </c>
      <c r="AZ342" s="7">
        <v>33</v>
      </c>
      <c r="BA342" s="7">
        <v>34</v>
      </c>
      <c r="BB342" s="7">
        <v>35</v>
      </c>
      <c r="BC342" s="7">
        <v>36</v>
      </c>
    </row>
    <row r="343" spans="1:56" ht="34.15" customHeight="1">
      <c r="A343" s="83" t="s">
        <v>36</v>
      </c>
      <c r="B343" s="116"/>
      <c r="C343" s="112" t="s">
        <v>386</v>
      </c>
      <c r="D343" s="113"/>
      <c r="E343" s="113"/>
      <c r="F343" s="113"/>
      <c r="G343" s="113"/>
      <c r="H343" s="114"/>
      <c r="I343" s="79" t="str">
        <f t="shared" ref="I343:I348" si="181">+$I$338</f>
        <v>8 EJES Y SUSPENSION</v>
      </c>
      <c r="J343" s="79" t="s">
        <v>385</v>
      </c>
      <c r="K343" s="79" t="str">
        <f t="shared" ref="K343:K348" si="182">+A343</f>
        <v>b</v>
      </c>
      <c r="L343" s="79" t="str">
        <f t="shared" ref="L343:L348" si="183">+C343</f>
        <v>Holgura excesiva o con defectos de fijación</v>
      </c>
      <c r="M343" s="9" t="str">
        <f>+IF(N343="O","DG",IF(N343="P","","N/A"))</f>
        <v/>
      </c>
      <c r="N343" s="12" t="str">
        <f t="shared" si="179"/>
        <v>P</v>
      </c>
      <c r="O343" s="10">
        <f t="shared" si="180"/>
        <v>0</v>
      </c>
      <c r="P343" s="112"/>
      <c r="Q343" s="113"/>
      <c r="R343" s="113"/>
      <c r="S343" s="114"/>
      <c r="T343" s="7">
        <v>1</v>
      </c>
      <c r="U343" s="7">
        <v>2</v>
      </c>
      <c r="V343" s="7">
        <v>3</v>
      </c>
      <c r="W343" s="7">
        <v>4</v>
      </c>
      <c r="X343" s="7">
        <v>5</v>
      </c>
      <c r="AA343" s="7">
        <v>8</v>
      </c>
      <c r="AB343" s="7">
        <v>9</v>
      </c>
      <c r="AD343" s="7">
        <v>11</v>
      </c>
      <c r="AE343" s="7">
        <v>12</v>
      </c>
      <c r="AI343" s="7">
        <v>16</v>
      </c>
      <c r="AJ343" s="7">
        <v>17</v>
      </c>
      <c r="AL343" s="7">
        <v>19</v>
      </c>
      <c r="AM343" s="7">
        <v>20</v>
      </c>
      <c r="AP343" s="7">
        <v>23</v>
      </c>
      <c r="AQ343" s="7">
        <v>24</v>
      </c>
      <c r="AR343" s="7">
        <v>25</v>
      </c>
      <c r="AS343" s="7">
        <v>26</v>
      </c>
      <c r="AT343" s="7">
        <v>27</v>
      </c>
      <c r="AU343" s="7">
        <v>28</v>
      </c>
      <c r="AY343" s="7">
        <v>32</v>
      </c>
      <c r="AZ343" s="7">
        <v>33</v>
      </c>
      <c r="BA343" s="7">
        <v>34</v>
      </c>
      <c r="BB343" s="7">
        <v>35</v>
      </c>
      <c r="BC343" s="7">
        <v>36</v>
      </c>
    </row>
    <row r="344" spans="1:56" ht="34.15" customHeight="1">
      <c r="A344" s="83" t="s">
        <v>38</v>
      </c>
      <c r="B344" s="116"/>
      <c r="C344" s="112" t="s">
        <v>387</v>
      </c>
      <c r="D344" s="113"/>
      <c r="E344" s="113"/>
      <c r="F344" s="113"/>
      <c r="G344" s="113"/>
      <c r="H344" s="114"/>
      <c r="I344" s="79" t="str">
        <f t="shared" si="181"/>
        <v>8 EJES Y SUSPENSION</v>
      </c>
      <c r="J344" s="79" t="s">
        <v>385</v>
      </c>
      <c r="K344" s="79" t="str">
        <f t="shared" si="182"/>
        <v>c</v>
      </c>
      <c r="L344" s="79" t="str">
        <f t="shared" si="183"/>
        <v>Ausencia de uno o más amortiguadores</v>
      </c>
      <c r="M344" s="9" t="str">
        <f>+IF(N344="O","DG",IF(N344="P","","N/A"))</f>
        <v/>
      </c>
      <c r="N344" s="12" t="str">
        <f t="shared" si="179"/>
        <v>P</v>
      </c>
      <c r="O344" s="10">
        <f t="shared" si="180"/>
        <v>0</v>
      </c>
      <c r="P344" s="112"/>
      <c r="Q344" s="113"/>
      <c r="R344" s="113"/>
      <c r="S344" s="114"/>
      <c r="T344" s="7">
        <v>1</v>
      </c>
      <c r="U344" s="7">
        <v>2</v>
      </c>
      <c r="V344" s="7">
        <v>3</v>
      </c>
      <c r="W344" s="7">
        <v>4</v>
      </c>
      <c r="X344" s="7">
        <v>5</v>
      </c>
      <c r="AA344" s="7">
        <v>8</v>
      </c>
      <c r="AB344" s="7">
        <v>9</v>
      </c>
      <c r="AD344" s="7">
        <v>11</v>
      </c>
      <c r="AE344" s="7">
        <v>12</v>
      </c>
      <c r="AI344" s="7">
        <v>16</v>
      </c>
      <c r="AJ344" s="7">
        <v>17</v>
      </c>
      <c r="AL344" s="7">
        <v>19</v>
      </c>
      <c r="AM344" s="7">
        <v>20</v>
      </c>
      <c r="AP344" s="7">
        <v>23</v>
      </c>
      <c r="AQ344" s="7">
        <v>24</v>
      </c>
      <c r="AR344" s="7">
        <v>25</v>
      </c>
      <c r="AS344" s="7">
        <v>26</v>
      </c>
      <c r="AT344" s="7">
        <v>27</v>
      </c>
      <c r="AU344" s="7">
        <v>28</v>
      </c>
      <c r="AY344" s="7">
        <v>32</v>
      </c>
      <c r="AZ344" s="7">
        <v>33</v>
      </c>
      <c r="BA344" s="7">
        <v>34</v>
      </c>
      <c r="BB344" s="7">
        <v>35</v>
      </c>
      <c r="BC344" s="7">
        <v>36</v>
      </c>
    </row>
    <row r="345" spans="1:56" ht="34.15" customHeight="1">
      <c r="A345" s="83" t="s">
        <v>40</v>
      </c>
      <c r="B345" s="116"/>
      <c r="C345" s="112" t="s">
        <v>388</v>
      </c>
      <c r="D345" s="113"/>
      <c r="E345" s="113"/>
      <c r="F345" s="113"/>
      <c r="G345" s="113"/>
      <c r="H345" s="114"/>
      <c r="I345" s="79" t="str">
        <f t="shared" si="181"/>
        <v>8 EJES Y SUSPENSION</v>
      </c>
      <c r="J345" s="79" t="s">
        <v>385</v>
      </c>
      <c r="K345" s="79" t="str">
        <f t="shared" si="182"/>
        <v>d</v>
      </c>
      <c r="L345" s="79" t="str">
        <f t="shared" si="183"/>
        <v>Amortiguadores con pérdidas mínimas de aceite</v>
      </c>
      <c r="M345" s="9" t="str">
        <f>+IF(N345="O","DL",IF(N345="P","","N/A"))</f>
        <v/>
      </c>
      <c r="N345" s="12" t="str">
        <f t="shared" si="179"/>
        <v>P</v>
      </c>
      <c r="O345" s="10">
        <f t="shared" si="180"/>
        <v>0</v>
      </c>
      <c r="P345" s="112"/>
      <c r="Q345" s="113"/>
      <c r="R345" s="113"/>
      <c r="S345" s="114"/>
      <c r="T345" s="7">
        <v>1</v>
      </c>
      <c r="U345" s="7">
        <v>2</v>
      </c>
      <c r="V345" s="7">
        <v>3</v>
      </c>
      <c r="W345" s="7">
        <v>4</v>
      </c>
      <c r="X345" s="7">
        <v>5</v>
      </c>
      <c r="AA345" s="7">
        <v>8</v>
      </c>
      <c r="AB345" s="7">
        <v>9</v>
      </c>
      <c r="AD345" s="7">
        <v>11</v>
      </c>
      <c r="AE345" s="7">
        <v>12</v>
      </c>
      <c r="AI345" s="7">
        <v>16</v>
      </c>
      <c r="AJ345" s="7">
        <v>17</v>
      </c>
      <c r="AL345" s="7">
        <v>19</v>
      </c>
      <c r="AM345" s="7">
        <v>20</v>
      </c>
      <c r="AP345" s="7">
        <v>23</v>
      </c>
      <c r="AQ345" s="7">
        <v>24</v>
      </c>
      <c r="AR345" s="7">
        <v>25</v>
      </c>
      <c r="AS345" s="7">
        <v>26</v>
      </c>
      <c r="AT345" s="7">
        <v>27</v>
      </c>
      <c r="AU345" s="7">
        <v>28</v>
      </c>
      <c r="AY345" s="7">
        <v>32</v>
      </c>
      <c r="AZ345" s="7">
        <v>33</v>
      </c>
      <c r="BA345" s="7">
        <v>34</v>
      </c>
      <c r="BB345" s="7">
        <v>35</v>
      </c>
      <c r="BC345" s="7">
        <v>36</v>
      </c>
    </row>
    <row r="346" spans="1:56" ht="34.15" customHeight="1">
      <c r="A346" s="83" t="s">
        <v>42</v>
      </c>
      <c r="B346" s="116"/>
      <c r="C346" s="112" t="s">
        <v>389</v>
      </c>
      <c r="D346" s="113"/>
      <c r="E346" s="113"/>
      <c r="F346" s="113"/>
      <c r="G346" s="113"/>
      <c r="H346" s="114"/>
      <c r="I346" s="79" t="str">
        <f t="shared" si="181"/>
        <v>8 EJES Y SUSPENSION</v>
      </c>
      <c r="J346" s="79" t="s">
        <v>385</v>
      </c>
      <c r="K346" s="79" t="str">
        <f t="shared" si="182"/>
        <v>e</v>
      </c>
      <c r="L346" s="79" t="str">
        <f t="shared" si="183"/>
        <v>Amortiguadores con pérdidas considerables de aceite o con perdida de su función</v>
      </c>
      <c r="M346" s="9" t="str">
        <f>+IF(N346="O","DG",IF(N346="P","","N/A"))</f>
        <v/>
      </c>
      <c r="N346" s="12" t="str">
        <f t="shared" si="179"/>
        <v>P</v>
      </c>
      <c r="O346" s="10">
        <f t="shared" si="180"/>
        <v>0</v>
      </c>
      <c r="P346" s="112"/>
      <c r="Q346" s="113"/>
      <c r="R346" s="113"/>
      <c r="S346" s="114"/>
      <c r="T346" s="7">
        <v>1</v>
      </c>
      <c r="U346" s="7">
        <v>2</v>
      </c>
      <c r="V346" s="7">
        <v>3</v>
      </c>
      <c r="W346" s="7">
        <v>4</v>
      </c>
      <c r="X346" s="7">
        <v>5</v>
      </c>
      <c r="AA346" s="7">
        <v>8</v>
      </c>
      <c r="AB346" s="7">
        <v>9</v>
      </c>
      <c r="AD346" s="7">
        <v>11</v>
      </c>
      <c r="AE346" s="7">
        <v>12</v>
      </c>
      <c r="AI346" s="7">
        <v>16</v>
      </c>
      <c r="AJ346" s="7">
        <v>17</v>
      </c>
      <c r="AL346" s="7">
        <v>19</v>
      </c>
      <c r="AM346" s="7">
        <v>20</v>
      </c>
      <c r="AP346" s="7">
        <v>23</v>
      </c>
      <c r="AQ346" s="7">
        <v>24</v>
      </c>
      <c r="AR346" s="7">
        <v>25</v>
      </c>
      <c r="AS346" s="7">
        <v>26</v>
      </c>
      <c r="AT346" s="7">
        <v>27</v>
      </c>
      <c r="AU346" s="7">
        <v>28</v>
      </c>
      <c r="AY346" s="7">
        <v>32</v>
      </c>
      <c r="AZ346" s="7">
        <v>33</v>
      </c>
      <c r="BA346" s="7">
        <v>34</v>
      </c>
      <c r="BB346" s="7">
        <v>35</v>
      </c>
      <c r="BC346" s="7">
        <v>36</v>
      </c>
    </row>
    <row r="347" spans="1:56" ht="34.15" customHeight="1">
      <c r="A347" s="83" t="s">
        <v>44</v>
      </c>
      <c r="B347" s="116"/>
      <c r="C347" s="112" t="s">
        <v>390</v>
      </c>
      <c r="D347" s="113"/>
      <c r="E347" s="113"/>
      <c r="F347" s="113"/>
      <c r="G347" s="113"/>
      <c r="H347" s="114"/>
      <c r="I347" s="79" t="str">
        <f t="shared" si="181"/>
        <v>8 EJES Y SUSPENSION</v>
      </c>
      <c r="J347" s="79" t="s">
        <v>385</v>
      </c>
      <c r="K347" s="79" t="str">
        <f t="shared" si="182"/>
        <v>f</v>
      </c>
      <c r="L347" s="79" t="str">
        <f t="shared" si="183"/>
        <v>Elemento de suspensivo con daños que no afectan su funcionamiento adecuado</v>
      </c>
      <c r="M347" s="9" t="str">
        <f>+IF(N347="O","DL",IF(N347="P","","N/A"))</f>
        <v/>
      </c>
      <c r="N347" s="12" t="str">
        <f t="shared" si="179"/>
        <v>P</v>
      </c>
      <c r="O347" s="10">
        <f t="shared" si="180"/>
        <v>0</v>
      </c>
      <c r="P347" s="112"/>
      <c r="Q347" s="113"/>
      <c r="R347" s="113"/>
      <c r="S347" s="114"/>
      <c r="T347" s="7">
        <v>1</v>
      </c>
      <c r="U347" s="7">
        <v>2</v>
      </c>
      <c r="V347" s="7">
        <v>3</v>
      </c>
      <c r="W347" s="7">
        <v>4</v>
      </c>
      <c r="X347" s="7">
        <v>5</v>
      </c>
      <c r="AA347" s="7">
        <v>8</v>
      </c>
      <c r="AB347" s="7">
        <v>9</v>
      </c>
      <c r="AD347" s="7">
        <v>11</v>
      </c>
      <c r="AE347" s="7">
        <v>12</v>
      </c>
      <c r="AI347" s="7">
        <v>16</v>
      </c>
      <c r="AJ347" s="7">
        <v>17</v>
      </c>
      <c r="AL347" s="7">
        <v>19</v>
      </c>
      <c r="AM347" s="7">
        <v>20</v>
      </c>
      <c r="AP347" s="7">
        <v>23</v>
      </c>
      <c r="AQ347" s="7">
        <v>24</v>
      </c>
      <c r="AR347" s="7">
        <v>25</v>
      </c>
      <c r="AS347" s="7">
        <v>26</v>
      </c>
      <c r="AT347" s="7">
        <v>27</v>
      </c>
      <c r="AU347" s="7">
        <v>28</v>
      </c>
      <c r="AY347" s="7">
        <v>32</v>
      </c>
      <c r="AZ347" s="7">
        <v>33</v>
      </c>
      <c r="BA347" s="7">
        <v>34</v>
      </c>
      <c r="BB347" s="7">
        <v>35</v>
      </c>
      <c r="BC347" s="7">
        <v>36</v>
      </c>
    </row>
    <row r="348" spans="1:56" ht="34.15" customHeight="1">
      <c r="A348" s="83" t="s">
        <v>46</v>
      </c>
      <c r="B348" s="116"/>
      <c r="C348" s="112" t="s">
        <v>391</v>
      </c>
      <c r="D348" s="113"/>
      <c r="E348" s="113"/>
      <c r="F348" s="113"/>
      <c r="G348" s="113"/>
      <c r="H348" s="114"/>
      <c r="I348" s="79" t="str">
        <f t="shared" si="181"/>
        <v>8 EJES Y SUSPENSION</v>
      </c>
      <c r="J348" s="79" t="s">
        <v>385</v>
      </c>
      <c r="K348" s="79" t="str">
        <f t="shared" si="182"/>
        <v>g</v>
      </c>
      <c r="L348" s="79" t="str">
        <f t="shared" si="183"/>
        <v>Elemento de suspensión con daños que afectan su funcionamiento adecuado</v>
      </c>
      <c r="M348" s="9" t="str">
        <f>+IF(N348="O","DG",IF(N348="P","","N/A"))</f>
        <v/>
      </c>
      <c r="N348" s="12" t="str">
        <f t="shared" si="179"/>
        <v>P</v>
      </c>
      <c r="O348" s="10">
        <f t="shared" si="180"/>
        <v>0</v>
      </c>
      <c r="P348" s="112"/>
      <c r="Q348" s="113"/>
      <c r="R348" s="113"/>
      <c r="S348" s="114"/>
      <c r="T348" s="7">
        <v>1</v>
      </c>
      <c r="U348" s="7">
        <v>2</v>
      </c>
      <c r="V348" s="7">
        <v>3</v>
      </c>
      <c r="W348" s="7">
        <v>4</v>
      </c>
      <c r="X348" s="7">
        <v>5</v>
      </c>
      <c r="AA348" s="7">
        <v>8</v>
      </c>
      <c r="AB348" s="7">
        <v>9</v>
      </c>
      <c r="AD348" s="7">
        <v>11</v>
      </c>
      <c r="AE348" s="7">
        <v>12</v>
      </c>
      <c r="AI348" s="7">
        <v>16</v>
      </c>
      <c r="AJ348" s="7">
        <v>17</v>
      </c>
      <c r="AL348" s="7">
        <v>19</v>
      </c>
      <c r="AM348" s="7">
        <v>20</v>
      </c>
      <c r="AP348" s="7">
        <v>23</v>
      </c>
      <c r="AQ348" s="7">
        <v>24</v>
      </c>
      <c r="AR348" s="7">
        <v>25</v>
      </c>
      <c r="AS348" s="7">
        <v>26</v>
      </c>
      <c r="AT348" s="7">
        <v>27</v>
      </c>
      <c r="AU348" s="7">
        <v>28</v>
      </c>
      <c r="AY348" s="7">
        <v>32</v>
      </c>
      <c r="AZ348" s="7">
        <v>33</v>
      </c>
      <c r="BA348" s="7">
        <v>34</v>
      </c>
      <c r="BB348" s="7">
        <v>35</v>
      </c>
      <c r="BC348" s="7">
        <v>36</v>
      </c>
    </row>
    <row r="349" spans="1:56" ht="25.15" customHeight="1">
      <c r="A349" s="83" t="s">
        <v>392</v>
      </c>
      <c r="B349" s="109" t="s">
        <v>393</v>
      </c>
      <c r="C349" s="110"/>
      <c r="D349" s="110"/>
      <c r="E349" s="110"/>
      <c r="F349" s="110"/>
      <c r="G349" s="110"/>
      <c r="H349" s="110"/>
      <c r="I349" s="110"/>
      <c r="J349" s="110"/>
      <c r="K349" s="110"/>
      <c r="L349" s="110"/>
      <c r="M349" s="110"/>
      <c r="N349" s="110"/>
      <c r="O349" s="110"/>
      <c r="P349" s="110"/>
      <c r="Q349" s="110"/>
      <c r="R349" s="110"/>
      <c r="S349" s="111"/>
    </row>
    <row r="350" spans="1:56" ht="25.15" customHeight="1">
      <c r="A350" s="83"/>
      <c r="B350" s="115" t="s">
        <v>25</v>
      </c>
      <c r="C350" s="109" t="s">
        <v>26</v>
      </c>
      <c r="D350" s="110"/>
      <c r="E350" s="110"/>
      <c r="F350" s="110"/>
      <c r="G350" s="110"/>
      <c r="H350" s="111"/>
      <c r="I350" s="76" t="s">
        <v>27</v>
      </c>
      <c r="J350" s="76" t="s">
        <v>28</v>
      </c>
      <c r="K350" s="76" t="s">
        <v>29</v>
      </c>
      <c r="L350" s="76" t="s">
        <v>26</v>
      </c>
      <c r="M350" s="83" t="s">
        <v>30</v>
      </c>
      <c r="N350" s="83" t="s">
        <v>31</v>
      </c>
      <c r="O350" s="74" t="s">
        <v>32</v>
      </c>
      <c r="P350" s="109" t="s">
        <v>32</v>
      </c>
      <c r="Q350" s="110"/>
      <c r="R350" s="110"/>
      <c r="S350" s="111"/>
    </row>
    <row r="351" spans="1:56" ht="31.15" customHeight="1">
      <c r="A351" s="83" t="s">
        <v>33</v>
      </c>
      <c r="B351" s="116"/>
      <c r="C351" s="112" t="s">
        <v>394</v>
      </c>
      <c r="D351" s="113"/>
      <c r="E351" s="113"/>
      <c r="F351" s="113"/>
      <c r="G351" s="113"/>
      <c r="H351" s="114"/>
      <c r="I351" s="79" t="str">
        <f>+$I$348</f>
        <v>8 EJES Y SUSPENSION</v>
      </c>
      <c r="J351" s="79" t="s">
        <v>395</v>
      </c>
      <c r="K351" s="79" t="str">
        <f>+A351</f>
        <v>a</v>
      </c>
      <c r="L351" s="79" t="str">
        <f>+C351</f>
        <v xml:space="preserve">Defectos de estado que no afectan su correcto funcionamiento </v>
      </c>
      <c r="M351" s="9" t="str">
        <f>+IF(N351="O","DL",IF(N351="P","","N/A"))</f>
        <v/>
      </c>
      <c r="N351" s="12" t="str">
        <f t="shared" ref="N351:N361" si="184">+IF(OR($T$5=T351,$T$5=U351,$T$5=V351,$T$5=W351,$T$5=X351,$T$5=Y351,$T$5=Z351,$T$5=AA351,$T$5=AB351,$T$5=AC351,$T$5=AD351,$T$5=AE351,$T$5=AF351,$T$5=AG351,$T$5=AH351,$T$5=AI351,$T$5=AJ351,$T$5=AK351,$T$5=AL351,$T$5=AM351,$T$5=AN351,$T$5=AO351,$T$5=AP351,$T$5=AQ351,$T$5=AR351,$T$5=AS351,$T$5=AT351,$T$5=AU351,$T$5=AV351,$T$5=AW351,$T$5=AX351,$T$5=AY351,$T$5=AZ351,$T$5=BA351,$T$5=BB351,$T$5=BC351,$T$5=BD351),"P","¡")</f>
        <v>P</v>
      </c>
      <c r="O351" s="10">
        <f t="shared" ref="O351:O361" si="185">P351</f>
        <v>0</v>
      </c>
      <c r="P351" s="112"/>
      <c r="Q351" s="113"/>
      <c r="R351" s="113"/>
      <c r="S351" s="114"/>
      <c r="T351" s="7">
        <v>1</v>
      </c>
      <c r="U351" s="7">
        <v>2</v>
      </c>
      <c r="V351" s="7">
        <v>3</v>
      </c>
      <c r="W351" s="7">
        <v>4</v>
      </c>
      <c r="X351" s="7">
        <v>5</v>
      </c>
      <c r="AA351" s="7">
        <v>8</v>
      </c>
      <c r="AB351" s="7">
        <v>9</v>
      </c>
      <c r="AD351" s="7">
        <v>11</v>
      </c>
      <c r="AE351" s="7">
        <v>12</v>
      </c>
      <c r="AI351" s="7">
        <v>16</v>
      </c>
      <c r="AJ351" s="7">
        <v>17</v>
      </c>
      <c r="AL351" s="7">
        <v>19</v>
      </c>
      <c r="AM351" s="7">
        <v>20</v>
      </c>
      <c r="AP351" s="7">
        <v>23</v>
      </c>
      <c r="AQ351" s="7">
        <v>24</v>
      </c>
      <c r="AR351" s="7">
        <v>25</v>
      </c>
      <c r="AS351" s="7">
        <v>26</v>
      </c>
      <c r="AT351" s="7">
        <v>27</v>
      </c>
      <c r="AU351" s="7">
        <v>28</v>
      </c>
      <c r="AV351" s="7">
        <v>29</v>
      </c>
      <c r="AW351" s="7">
        <v>30</v>
      </c>
      <c r="AX351" s="7">
        <v>31</v>
      </c>
      <c r="AY351" s="7">
        <v>32</v>
      </c>
      <c r="AZ351" s="7">
        <v>33</v>
      </c>
      <c r="BA351" s="7">
        <v>34</v>
      </c>
      <c r="BB351" s="7">
        <v>35</v>
      </c>
      <c r="BC351" s="7">
        <v>36</v>
      </c>
    </row>
    <row r="352" spans="1:56" ht="31.15" customHeight="1">
      <c r="A352" s="83" t="s">
        <v>36</v>
      </c>
      <c r="B352" s="116"/>
      <c r="C352" s="112" t="s">
        <v>396</v>
      </c>
      <c r="D352" s="113"/>
      <c r="E352" s="113"/>
      <c r="F352" s="113"/>
      <c r="G352" s="113"/>
      <c r="H352" s="114"/>
      <c r="I352" s="79" t="str">
        <f t="shared" ref="I352:I361" si="186">+$I$348</f>
        <v>8 EJES Y SUSPENSION</v>
      </c>
      <c r="J352" s="79" t="s">
        <v>395</v>
      </c>
      <c r="K352" s="79" t="str">
        <f t="shared" ref="K352:K361" si="187">+A352</f>
        <v>b</v>
      </c>
      <c r="L352" s="79" t="str">
        <f t="shared" ref="L352:L361" si="188">+C352</f>
        <v>Defectos de estado que afectan su correcto funcionamiento</v>
      </c>
      <c r="M352" s="9" t="str">
        <f>+IF(N352="O","DG",IF(N352="P","","N/A"))</f>
        <v/>
      </c>
      <c r="N352" s="12" t="str">
        <f t="shared" si="184"/>
        <v>P</v>
      </c>
      <c r="O352" s="10">
        <f t="shared" si="185"/>
        <v>0</v>
      </c>
      <c r="P352" s="112"/>
      <c r="Q352" s="113"/>
      <c r="R352" s="113"/>
      <c r="S352" s="114"/>
      <c r="T352" s="7">
        <v>1</v>
      </c>
      <c r="U352" s="7">
        <v>2</v>
      </c>
      <c r="V352" s="7">
        <v>3</v>
      </c>
      <c r="W352" s="7">
        <v>4</v>
      </c>
      <c r="X352" s="7">
        <v>5</v>
      </c>
      <c r="AA352" s="7">
        <v>8</v>
      </c>
      <c r="AB352" s="7">
        <v>9</v>
      </c>
      <c r="AD352" s="7">
        <v>11</v>
      </c>
      <c r="AE352" s="7">
        <v>12</v>
      </c>
      <c r="AI352" s="7">
        <v>16</v>
      </c>
      <c r="AJ352" s="7">
        <v>17</v>
      </c>
      <c r="AL352" s="7">
        <v>19</v>
      </c>
      <c r="AM352" s="7">
        <v>20</v>
      </c>
      <c r="AP352" s="7">
        <v>23</v>
      </c>
      <c r="AQ352" s="7">
        <v>24</v>
      </c>
      <c r="AR352" s="7">
        <v>25</v>
      </c>
      <c r="AS352" s="7">
        <v>26</v>
      </c>
      <c r="AT352" s="7">
        <v>27</v>
      </c>
      <c r="AU352" s="7">
        <v>28</v>
      </c>
      <c r="AV352" s="7">
        <v>29</v>
      </c>
      <c r="AW352" s="7">
        <v>30</v>
      </c>
      <c r="AX352" s="7">
        <v>31</v>
      </c>
      <c r="AY352" s="7">
        <v>32</v>
      </c>
      <c r="AZ352" s="7">
        <v>33</v>
      </c>
      <c r="BA352" s="7">
        <v>34</v>
      </c>
      <c r="BB352" s="7">
        <v>35</v>
      </c>
      <c r="BC352" s="7">
        <v>36</v>
      </c>
    </row>
    <row r="353" spans="1:55" ht="31.15" customHeight="1">
      <c r="A353" s="83" t="s">
        <v>38</v>
      </c>
      <c r="B353" s="116"/>
      <c r="C353" s="112" t="s">
        <v>397</v>
      </c>
      <c r="D353" s="113"/>
      <c r="E353" s="113"/>
      <c r="F353" s="113"/>
      <c r="G353" s="113"/>
      <c r="H353" s="114"/>
      <c r="I353" s="79" t="str">
        <f t="shared" si="186"/>
        <v>8 EJES Y SUSPENSION</v>
      </c>
      <c r="J353" s="79" t="s">
        <v>395</v>
      </c>
      <c r="K353" s="79" t="str">
        <f t="shared" si="187"/>
        <v>c</v>
      </c>
      <c r="L353" s="79" t="str">
        <f t="shared" si="188"/>
        <v>Guardapolvos deteriorados</v>
      </c>
      <c r="M353" s="9" t="str">
        <f>+IF(N353="O","DL",IF(N353="P","","N/A"))</f>
        <v/>
      </c>
      <c r="N353" s="12" t="str">
        <f t="shared" si="184"/>
        <v>P</v>
      </c>
      <c r="O353" s="10">
        <f t="shared" si="185"/>
        <v>0</v>
      </c>
      <c r="P353" s="112"/>
      <c r="Q353" s="113"/>
      <c r="R353" s="113"/>
      <c r="S353" s="114"/>
      <c r="T353" s="7">
        <v>1</v>
      </c>
      <c r="U353" s="7">
        <v>2</v>
      </c>
      <c r="V353" s="7">
        <v>3</v>
      </c>
      <c r="W353" s="7">
        <v>4</v>
      </c>
      <c r="X353" s="7">
        <v>5</v>
      </c>
      <c r="AA353" s="7">
        <v>8</v>
      </c>
      <c r="AB353" s="7">
        <v>9</v>
      </c>
      <c r="AD353" s="7">
        <v>11</v>
      </c>
      <c r="AE353" s="7">
        <v>12</v>
      </c>
      <c r="AI353" s="7">
        <v>16</v>
      </c>
      <c r="AJ353" s="7">
        <v>17</v>
      </c>
      <c r="AL353" s="7">
        <v>19</v>
      </c>
      <c r="AM353" s="7">
        <v>20</v>
      </c>
      <c r="AP353" s="7">
        <v>23</v>
      </c>
      <c r="AQ353" s="7">
        <v>24</v>
      </c>
      <c r="AR353" s="7">
        <v>25</v>
      </c>
      <c r="AS353" s="7">
        <v>26</v>
      </c>
      <c r="AT353" s="7">
        <v>27</v>
      </c>
      <c r="AU353" s="7">
        <v>28</v>
      </c>
      <c r="AV353" s="7">
        <v>29</v>
      </c>
      <c r="AW353" s="7">
        <v>30</v>
      </c>
      <c r="AX353" s="7">
        <v>31</v>
      </c>
      <c r="AY353" s="7">
        <v>32</v>
      </c>
      <c r="AZ353" s="7">
        <v>33</v>
      </c>
      <c r="BA353" s="7">
        <v>34</v>
      </c>
      <c r="BB353" s="7">
        <v>35</v>
      </c>
      <c r="BC353" s="7">
        <v>36</v>
      </c>
    </row>
    <row r="354" spans="1:55" ht="31.15" customHeight="1">
      <c r="A354" s="83" t="s">
        <v>40</v>
      </c>
      <c r="B354" s="116"/>
      <c r="C354" s="112" t="s">
        <v>398</v>
      </c>
      <c r="D354" s="113"/>
      <c r="E354" s="113"/>
      <c r="F354" s="113"/>
      <c r="G354" s="113"/>
      <c r="H354" s="114"/>
      <c r="I354" s="79" t="str">
        <f t="shared" si="186"/>
        <v>8 EJES Y SUSPENSION</v>
      </c>
      <c r="J354" s="79" t="s">
        <v>395</v>
      </c>
      <c r="K354" s="79" t="str">
        <f t="shared" si="187"/>
        <v>d</v>
      </c>
      <c r="L354" s="79" t="str">
        <f t="shared" si="188"/>
        <v>Fijaciones inadecuadas o deformadas</v>
      </c>
      <c r="M354" s="9" t="str">
        <f>+IF(N354="O","DL",IF(N354="P","","N/A"))</f>
        <v/>
      </c>
      <c r="N354" s="12" t="str">
        <f t="shared" si="184"/>
        <v>P</v>
      </c>
      <c r="O354" s="10">
        <f t="shared" si="185"/>
        <v>0</v>
      </c>
      <c r="P354" s="112"/>
      <c r="Q354" s="113"/>
      <c r="R354" s="113"/>
      <c r="S354" s="114"/>
      <c r="T354" s="7">
        <v>1</v>
      </c>
      <c r="U354" s="7">
        <v>2</v>
      </c>
      <c r="V354" s="7">
        <v>3</v>
      </c>
      <c r="W354" s="7">
        <v>4</v>
      </c>
      <c r="X354" s="7">
        <v>5</v>
      </c>
      <c r="AA354" s="7">
        <v>8</v>
      </c>
      <c r="AB354" s="7">
        <v>9</v>
      </c>
      <c r="AD354" s="7">
        <v>11</v>
      </c>
      <c r="AE354" s="7">
        <v>12</v>
      </c>
      <c r="AI354" s="7">
        <v>16</v>
      </c>
      <c r="AJ354" s="7">
        <v>17</v>
      </c>
      <c r="AL354" s="7">
        <v>19</v>
      </c>
      <c r="AM354" s="7">
        <v>20</v>
      </c>
      <c r="AP354" s="7">
        <v>23</v>
      </c>
      <c r="AQ354" s="7">
        <v>24</v>
      </c>
      <c r="AR354" s="7">
        <v>25</v>
      </c>
      <c r="AS354" s="7">
        <v>26</v>
      </c>
      <c r="AT354" s="7">
        <v>27</v>
      </c>
      <c r="AU354" s="7">
        <v>28</v>
      </c>
      <c r="AV354" s="7">
        <v>29</v>
      </c>
      <c r="AW354" s="7">
        <v>30</v>
      </c>
      <c r="AX354" s="7">
        <v>31</v>
      </c>
      <c r="AY354" s="7">
        <v>32</v>
      </c>
      <c r="AZ354" s="7">
        <v>33</v>
      </c>
      <c r="BA354" s="7">
        <v>34</v>
      </c>
      <c r="BB354" s="7">
        <v>35</v>
      </c>
      <c r="BC354" s="7">
        <v>36</v>
      </c>
    </row>
    <row r="355" spans="1:55" ht="34.9" customHeight="1">
      <c r="A355" s="83" t="s">
        <v>42</v>
      </c>
      <c r="B355" s="116"/>
      <c r="C355" s="112" t="s">
        <v>399</v>
      </c>
      <c r="D355" s="113"/>
      <c r="E355" s="113"/>
      <c r="F355" s="113"/>
      <c r="G355" s="113"/>
      <c r="H355" s="114"/>
      <c r="I355" s="79" t="str">
        <f t="shared" si="186"/>
        <v>8 EJES Y SUSPENSION</v>
      </c>
      <c r="J355" s="79" t="s">
        <v>395</v>
      </c>
      <c r="K355" s="79" t="str">
        <f t="shared" si="187"/>
        <v>e</v>
      </c>
      <c r="L355" s="79" t="str">
        <f t="shared" si="188"/>
        <v>Fijaciones inadecuadas o deformadas con peligro de desprendimiento o rotura</v>
      </c>
      <c r="M355" s="9" t="str">
        <f>+IF(N355="O","DG",IF(N355="P","","N/A"))</f>
        <v/>
      </c>
      <c r="N355" s="12" t="str">
        <f t="shared" si="184"/>
        <v>P</v>
      </c>
      <c r="O355" s="10">
        <f t="shared" si="185"/>
        <v>0</v>
      </c>
      <c r="P355" s="112"/>
      <c r="Q355" s="113"/>
      <c r="R355" s="113"/>
      <c r="S355" s="114"/>
      <c r="T355" s="7">
        <v>1</v>
      </c>
      <c r="U355" s="7">
        <v>2</v>
      </c>
      <c r="V355" s="7">
        <v>3</v>
      </c>
      <c r="W355" s="7">
        <v>4</v>
      </c>
      <c r="X355" s="7">
        <v>5</v>
      </c>
      <c r="AA355" s="7">
        <v>8</v>
      </c>
      <c r="AB355" s="7">
        <v>9</v>
      </c>
      <c r="AD355" s="7">
        <v>11</v>
      </c>
      <c r="AE355" s="7">
        <v>12</v>
      </c>
      <c r="AI355" s="7">
        <v>16</v>
      </c>
      <c r="AJ355" s="7">
        <v>17</v>
      </c>
      <c r="AL355" s="7">
        <v>19</v>
      </c>
      <c r="AM355" s="7">
        <v>20</v>
      </c>
      <c r="AP355" s="7">
        <v>23</v>
      </c>
      <c r="AQ355" s="7">
        <v>24</v>
      </c>
      <c r="AR355" s="7">
        <v>25</v>
      </c>
      <c r="AS355" s="7">
        <v>26</v>
      </c>
      <c r="AT355" s="7">
        <v>27</v>
      </c>
      <c r="AU355" s="7">
        <v>28</v>
      </c>
      <c r="AV355" s="7">
        <v>29</v>
      </c>
      <c r="AW355" s="7">
        <v>30</v>
      </c>
      <c r="AX355" s="7">
        <v>31</v>
      </c>
      <c r="AY355" s="7">
        <v>32</v>
      </c>
      <c r="AZ355" s="7">
        <v>33</v>
      </c>
      <c r="BA355" s="7">
        <v>34</v>
      </c>
      <c r="BB355" s="7">
        <v>35</v>
      </c>
      <c r="BC355" s="7">
        <v>36</v>
      </c>
    </row>
    <row r="356" spans="1:55" ht="31.9" customHeight="1">
      <c r="A356" s="83" t="s">
        <v>44</v>
      </c>
      <c r="B356" s="116"/>
      <c r="C356" s="112" t="s">
        <v>400</v>
      </c>
      <c r="D356" s="113"/>
      <c r="E356" s="113"/>
      <c r="F356" s="113"/>
      <c r="G356" s="113"/>
      <c r="H356" s="114"/>
      <c r="I356" s="79" t="str">
        <f t="shared" si="186"/>
        <v>8 EJES Y SUSPENSION</v>
      </c>
      <c r="J356" s="79" t="s">
        <v>395</v>
      </c>
      <c r="K356" s="79" t="str">
        <f t="shared" si="187"/>
        <v>f</v>
      </c>
      <c r="L356" s="79" t="str">
        <f t="shared" si="188"/>
        <v>Holguras leves</v>
      </c>
      <c r="M356" s="9" t="str">
        <f>+IF(N356="O","DL",IF(N356="P","","N/A"))</f>
        <v/>
      </c>
      <c r="N356" s="12" t="str">
        <f t="shared" si="184"/>
        <v>P</v>
      </c>
      <c r="O356" s="10">
        <f t="shared" si="185"/>
        <v>0</v>
      </c>
      <c r="P356" s="112"/>
      <c r="Q356" s="113"/>
      <c r="R356" s="113"/>
      <c r="S356" s="114"/>
      <c r="T356" s="7">
        <v>1</v>
      </c>
      <c r="U356" s="7">
        <v>2</v>
      </c>
      <c r="V356" s="7">
        <v>3</v>
      </c>
      <c r="W356" s="7">
        <v>4</v>
      </c>
      <c r="X356" s="7">
        <v>5</v>
      </c>
      <c r="AA356" s="7">
        <v>8</v>
      </c>
      <c r="AB356" s="7">
        <v>9</v>
      </c>
      <c r="AD356" s="7">
        <v>11</v>
      </c>
      <c r="AE356" s="7">
        <v>12</v>
      </c>
      <c r="AI356" s="7">
        <v>16</v>
      </c>
      <c r="AJ356" s="7">
        <v>17</v>
      </c>
      <c r="AL356" s="7">
        <v>19</v>
      </c>
      <c r="AM356" s="7">
        <v>20</v>
      </c>
      <c r="AP356" s="7">
        <v>23</v>
      </c>
      <c r="AQ356" s="7">
        <v>24</v>
      </c>
      <c r="AR356" s="7">
        <v>25</v>
      </c>
      <c r="AS356" s="7">
        <v>26</v>
      </c>
      <c r="AT356" s="7">
        <v>27</v>
      </c>
      <c r="AU356" s="7">
        <v>28</v>
      </c>
      <c r="AV356" s="7">
        <v>29</v>
      </c>
      <c r="AW356" s="7">
        <v>30</v>
      </c>
      <c r="AX356" s="7">
        <v>31</v>
      </c>
      <c r="AY356" s="7">
        <v>32</v>
      </c>
      <c r="AZ356" s="7">
        <v>33</v>
      </c>
      <c r="BA356" s="7">
        <v>34</v>
      </c>
      <c r="BB356" s="7">
        <v>35</v>
      </c>
      <c r="BC356" s="7">
        <v>36</v>
      </c>
    </row>
    <row r="357" spans="1:55" ht="34.9" customHeight="1">
      <c r="A357" s="83" t="s">
        <v>46</v>
      </c>
      <c r="B357" s="116"/>
      <c r="C357" s="112" t="s">
        <v>401</v>
      </c>
      <c r="D357" s="113"/>
      <c r="E357" s="113"/>
      <c r="F357" s="113"/>
      <c r="G357" s="113"/>
      <c r="H357" s="114"/>
      <c r="I357" s="79" t="str">
        <f t="shared" si="186"/>
        <v>8 EJES Y SUSPENSION</v>
      </c>
      <c r="J357" s="79" t="s">
        <v>395</v>
      </c>
      <c r="K357" s="79" t="str">
        <f t="shared" ref="K357:K360" si="189">+A357</f>
        <v>g</v>
      </c>
      <c r="L357" s="79" t="str">
        <f t="shared" ref="L357:L360" si="190">+C357</f>
        <v>Holguras anormales o excesivas</v>
      </c>
      <c r="M357" s="9" t="str">
        <f>+IF(N357="O","DG",IF(N357="P","","N/A"))</f>
        <v/>
      </c>
      <c r="N357" s="12" t="str">
        <f t="shared" ref="N357:N360" si="191">+IF(OR($T$5=T357,$T$5=U357,$T$5=V357,$T$5=W357,$T$5=X357,$T$5=Y357,$T$5=Z357,$T$5=AA357,$T$5=AB357,$T$5=AC357,$T$5=AD357,$T$5=AE357,$T$5=AF357,$T$5=AG357,$T$5=AH357,$T$5=AI357,$T$5=AJ357,$T$5=AK357,$T$5=AL357,$T$5=AM357,$T$5=AN357,$T$5=AO357,$T$5=AP357,$T$5=AQ357,$T$5=AR357,$T$5=AS357,$T$5=AT357,$T$5=AU357,$T$5=AV357,$T$5=AW357,$T$5=AX357,$T$5=AY357,$T$5=AZ357,$T$5=BA357,$T$5=BB357,$T$5=BC357,$T$5=BD357),"P","¡")</f>
        <v>P</v>
      </c>
      <c r="O357" s="10">
        <f t="shared" ref="O357:O359" si="192">P357</f>
        <v>0</v>
      </c>
      <c r="P357" s="112"/>
      <c r="Q357" s="113"/>
      <c r="R357" s="113"/>
      <c r="S357" s="114"/>
      <c r="T357" s="7">
        <v>1</v>
      </c>
      <c r="U357" s="7">
        <v>2</v>
      </c>
      <c r="V357" s="7">
        <v>3</v>
      </c>
      <c r="W357" s="7">
        <v>4</v>
      </c>
      <c r="X357" s="7">
        <v>5</v>
      </c>
      <c r="AA357" s="7">
        <v>8</v>
      </c>
      <c r="AB357" s="7">
        <v>9</v>
      </c>
      <c r="AD357" s="7">
        <v>11</v>
      </c>
      <c r="AE357" s="7">
        <v>12</v>
      </c>
      <c r="AI357" s="7">
        <v>16</v>
      </c>
      <c r="AJ357" s="7">
        <v>17</v>
      </c>
      <c r="AL357" s="7">
        <v>19</v>
      </c>
      <c r="AM357" s="7">
        <v>20</v>
      </c>
      <c r="AP357" s="7">
        <v>23</v>
      </c>
      <c r="AQ357" s="7">
        <v>24</v>
      </c>
      <c r="AR357" s="7">
        <v>25</v>
      </c>
      <c r="AS357" s="7">
        <v>26</v>
      </c>
      <c r="AT357" s="7">
        <v>27</v>
      </c>
      <c r="AU357" s="7">
        <v>28</v>
      </c>
      <c r="AV357" s="7">
        <v>29</v>
      </c>
      <c r="AW357" s="7">
        <v>30</v>
      </c>
      <c r="AX357" s="7">
        <v>31</v>
      </c>
      <c r="AY357" s="7">
        <v>32</v>
      </c>
      <c r="AZ357" s="7">
        <v>33</v>
      </c>
      <c r="BA357" s="7">
        <v>34</v>
      </c>
      <c r="BB357" s="7">
        <v>35</v>
      </c>
      <c r="BC357" s="7">
        <v>36</v>
      </c>
    </row>
    <row r="358" spans="1:55" ht="34.15" customHeight="1">
      <c r="A358" s="83" t="s">
        <v>48</v>
      </c>
      <c r="B358" s="116"/>
      <c r="C358" s="112" t="s">
        <v>345</v>
      </c>
      <c r="D358" s="113"/>
      <c r="E358" s="113"/>
      <c r="F358" s="113"/>
      <c r="G358" s="113"/>
      <c r="H358" s="114"/>
      <c r="I358" s="79" t="str">
        <f t="shared" ref="I358" si="193">+$I$295</f>
        <v>7 MECANISMOS DE DIRECCION</v>
      </c>
      <c r="J358" s="79" t="s">
        <v>338</v>
      </c>
      <c r="K358" s="79" t="str">
        <f t="shared" si="189"/>
        <v>h</v>
      </c>
      <c r="L358" s="79" t="str">
        <f t="shared" si="190"/>
        <v>Rótulas con reventadoras y/o con reparaciones inadecuadas</v>
      </c>
      <c r="M358" s="9" t="str">
        <f>+IF(N358="O","DG",IF(N358="P","","N/A"))</f>
        <v/>
      </c>
      <c r="N358" s="12" t="str">
        <f t="shared" si="191"/>
        <v>P</v>
      </c>
      <c r="O358" s="10">
        <f t="shared" si="192"/>
        <v>0</v>
      </c>
      <c r="P358" s="112"/>
      <c r="Q358" s="113"/>
      <c r="R358" s="113"/>
      <c r="S358" s="114"/>
      <c r="T358" s="7">
        <v>1</v>
      </c>
      <c r="U358" s="7">
        <v>2</v>
      </c>
      <c r="V358" s="7">
        <v>3</v>
      </c>
      <c r="W358" s="7">
        <v>4</v>
      </c>
      <c r="X358" s="7">
        <v>5</v>
      </c>
      <c r="AA358" s="7">
        <v>8</v>
      </c>
      <c r="AB358" s="7">
        <v>9</v>
      </c>
      <c r="AD358" s="7">
        <v>11</v>
      </c>
      <c r="AE358" s="7">
        <v>12</v>
      </c>
      <c r="AI358" s="7">
        <v>16</v>
      </c>
      <c r="AJ358" s="7">
        <v>17</v>
      </c>
      <c r="AL358" s="7">
        <v>19</v>
      </c>
      <c r="AM358" s="7">
        <v>20</v>
      </c>
      <c r="AP358" s="7">
        <v>23</v>
      </c>
      <c r="AQ358" s="7">
        <v>24</v>
      </c>
      <c r="AR358" s="7">
        <v>25</v>
      </c>
      <c r="AS358" s="7">
        <v>26</v>
      </c>
      <c r="AT358" s="7">
        <v>27</v>
      </c>
      <c r="AU358" s="7">
        <v>28</v>
      </c>
      <c r="AV358" s="7">
        <v>29</v>
      </c>
      <c r="AW358" s="7">
        <v>30</v>
      </c>
      <c r="AX358" s="7">
        <v>31</v>
      </c>
      <c r="AY358" s="7">
        <v>32</v>
      </c>
      <c r="AZ358" s="7">
        <v>33</v>
      </c>
      <c r="BA358" s="7">
        <v>34</v>
      </c>
      <c r="BB358" s="7">
        <v>35</v>
      </c>
      <c r="BC358" s="7">
        <v>36</v>
      </c>
    </row>
    <row r="359" spans="1:55" ht="34.9" customHeight="1">
      <c r="A359" s="83" t="s">
        <v>50</v>
      </c>
      <c r="B359" s="116"/>
      <c r="C359" s="112" t="s">
        <v>402</v>
      </c>
      <c r="D359" s="113"/>
      <c r="E359" s="113"/>
      <c r="F359" s="113"/>
      <c r="G359" s="113"/>
      <c r="H359" s="114"/>
      <c r="I359" s="79" t="str">
        <f t="shared" si="186"/>
        <v>8 EJES Y SUSPENSION</v>
      </c>
      <c r="J359" s="79" t="s">
        <v>395</v>
      </c>
      <c r="K359" s="79" t="str">
        <f t="shared" si="189"/>
        <v>i</v>
      </c>
      <c r="L359" s="79" t="str">
        <f t="shared" si="190"/>
        <v>Bujes en mal estado</v>
      </c>
      <c r="M359" s="9" t="str">
        <f>+IF(N359="O","DG",IF(N359="P","","N/A"))</f>
        <v/>
      </c>
      <c r="N359" s="12" t="str">
        <f t="shared" si="191"/>
        <v>P</v>
      </c>
      <c r="O359" s="10">
        <f t="shared" si="192"/>
        <v>0</v>
      </c>
      <c r="P359" s="112"/>
      <c r="Q359" s="113"/>
      <c r="R359" s="113"/>
      <c r="S359" s="114"/>
      <c r="T359" s="7">
        <v>1</v>
      </c>
      <c r="U359" s="7">
        <v>2</v>
      </c>
      <c r="V359" s="7">
        <v>3</v>
      </c>
      <c r="W359" s="7">
        <v>4</v>
      </c>
      <c r="X359" s="7">
        <v>5</v>
      </c>
      <c r="AA359" s="7">
        <v>8</v>
      </c>
      <c r="AB359" s="7">
        <v>9</v>
      </c>
      <c r="AD359" s="7">
        <v>11</v>
      </c>
      <c r="AE359" s="7">
        <v>12</v>
      </c>
      <c r="AI359" s="7">
        <v>16</v>
      </c>
      <c r="AJ359" s="7">
        <v>17</v>
      </c>
      <c r="AL359" s="7">
        <v>19</v>
      </c>
      <c r="AM359" s="7">
        <v>20</v>
      </c>
      <c r="AP359" s="7">
        <v>23</v>
      </c>
      <c r="AQ359" s="7">
        <v>24</v>
      </c>
      <c r="AR359" s="7">
        <v>25</v>
      </c>
      <c r="AS359" s="7">
        <v>26</v>
      </c>
      <c r="AT359" s="7">
        <v>27</v>
      </c>
      <c r="AU359" s="7">
        <v>28</v>
      </c>
      <c r="AV359" s="7">
        <v>29</v>
      </c>
      <c r="AW359" s="7">
        <v>30</v>
      </c>
      <c r="AX359" s="7">
        <v>31</v>
      </c>
      <c r="AY359" s="7">
        <v>32</v>
      </c>
      <c r="AZ359" s="7">
        <v>33</v>
      </c>
      <c r="BA359" s="7">
        <v>34</v>
      </c>
      <c r="BB359" s="7">
        <v>35</v>
      </c>
      <c r="BC359" s="7">
        <v>36</v>
      </c>
    </row>
    <row r="360" spans="1:55" ht="34.9" customHeight="1">
      <c r="A360" s="83" t="s">
        <v>52</v>
      </c>
      <c r="B360" s="116"/>
      <c r="C360" s="112" t="s">
        <v>403</v>
      </c>
      <c r="D360" s="113"/>
      <c r="E360" s="113"/>
      <c r="F360" s="113"/>
      <c r="G360" s="113"/>
      <c r="H360" s="114"/>
      <c r="I360" s="79" t="str">
        <f t="shared" si="186"/>
        <v>8 EJES Y SUSPENSION</v>
      </c>
      <c r="J360" s="79" t="s">
        <v>395</v>
      </c>
      <c r="K360" s="79" t="str">
        <f t="shared" si="189"/>
        <v>j</v>
      </c>
      <c r="L360" s="79" t="str">
        <f t="shared" si="190"/>
        <v>Hojas de ballesta desalineadas (abrazaderas no funcionan o inexistentes)</v>
      </c>
      <c r="M360" s="9" t="str">
        <f>+IF(N360="O","DG",IF(N360="P","","N/A"))</f>
        <v/>
      </c>
      <c r="N360" s="12" t="str">
        <f t="shared" si="191"/>
        <v>P</v>
      </c>
      <c r="O360" s="10"/>
      <c r="P360" s="112"/>
      <c r="Q360" s="113"/>
      <c r="R360" s="113"/>
      <c r="S360" s="114"/>
      <c r="T360" s="7">
        <v>1</v>
      </c>
      <c r="U360" s="7">
        <v>2</v>
      </c>
      <c r="V360" s="7">
        <v>3</v>
      </c>
      <c r="W360" s="7">
        <v>4</v>
      </c>
      <c r="X360" s="7">
        <v>5</v>
      </c>
      <c r="AA360" s="7">
        <v>8</v>
      </c>
      <c r="AB360" s="7">
        <v>9</v>
      </c>
      <c r="AD360" s="7">
        <v>11</v>
      </c>
      <c r="AE360" s="7">
        <v>12</v>
      </c>
      <c r="AI360" s="7">
        <v>16</v>
      </c>
      <c r="AJ360" s="7">
        <v>17</v>
      </c>
      <c r="AL360" s="7">
        <v>19</v>
      </c>
      <c r="AM360" s="7">
        <v>20</v>
      </c>
      <c r="AP360" s="7">
        <v>23</v>
      </c>
      <c r="AQ360" s="7">
        <v>24</v>
      </c>
      <c r="AR360" s="7">
        <v>25</v>
      </c>
      <c r="AS360" s="7">
        <v>26</v>
      </c>
      <c r="AT360" s="7">
        <v>27</v>
      </c>
      <c r="AU360" s="7">
        <v>28</v>
      </c>
      <c r="AV360" s="7">
        <v>29</v>
      </c>
      <c r="AW360" s="7">
        <v>30</v>
      </c>
      <c r="AX360" s="7">
        <v>31</v>
      </c>
      <c r="AY360" s="7">
        <v>32</v>
      </c>
      <c r="AZ360" s="7">
        <v>33</v>
      </c>
      <c r="BA360" s="7">
        <v>34</v>
      </c>
      <c r="BB360" s="7">
        <v>35</v>
      </c>
      <c r="BC360" s="7">
        <v>36</v>
      </c>
    </row>
    <row r="361" spans="1:55" ht="34.9" customHeight="1">
      <c r="A361" s="83" t="s">
        <v>54</v>
      </c>
      <c r="B361" s="117"/>
      <c r="C361" s="112" t="s">
        <v>404</v>
      </c>
      <c r="D361" s="113"/>
      <c r="E361" s="113"/>
      <c r="F361" s="113"/>
      <c r="G361" s="113"/>
      <c r="H361" s="114"/>
      <c r="I361" s="79" t="str">
        <f t="shared" si="186"/>
        <v>8 EJES Y SUSPENSION</v>
      </c>
      <c r="J361" s="79" t="s">
        <v>395</v>
      </c>
      <c r="K361" s="79" t="str">
        <f t="shared" si="187"/>
        <v>k</v>
      </c>
      <c r="L361" s="79" t="str">
        <f t="shared" si="188"/>
        <v>Topes de Ballesta dañados o inexistentes</v>
      </c>
      <c r="M361" s="9" t="str">
        <f>+IF(N361="O","DG",IF(N361="P","","N/A"))</f>
        <v/>
      </c>
      <c r="N361" s="12" t="str">
        <f t="shared" si="184"/>
        <v>P</v>
      </c>
      <c r="O361" s="10">
        <f t="shared" si="185"/>
        <v>0</v>
      </c>
      <c r="P361" s="112"/>
      <c r="Q361" s="113"/>
      <c r="R361" s="113"/>
      <c r="S361" s="114"/>
      <c r="T361" s="7">
        <v>1</v>
      </c>
      <c r="U361" s="7">
        <v>2</v>
      </c>
      <c r="V361" s="7">
        <v>3</v>
      </c>
      <c r="W361" s="7">
        <v>4</v>
      </c>
      <c r="X361" s="7">
        <v>5</v>
      </c>
      <c r="AA361" s="7">
        <v>8</v>
      </c>
      <c r="AB361" s="7">
        <v>9</v>
      </c>
      <c r="AD361" s="7">
        <v>11</v>
      </c>
      <c r="AE361" s="7">
        <v>12</v>
      </c>
      <c r="AI361" s="7">
        <v>16</v>
      </c>
      <c r="AJ361" s="7">
        <v>17</v>
      </c>
      <c r="AL361" s="7">
        <v>19</v>
      </c>
      <c r="AM361" s="7">
        <v>20</v>
      </c>
      <c r="AP361" s="7">
        <v>23</v>
      </c>
      <c r="AQ361" s="7">
        <v>24</v>
      </c>
      <c r="AR361" s="7">
        <v>25</v>
      </c>
      <c r="AS361" s="7">
        <v>26</v>
      </c>
      <c r="AT361" s="7">
        <v>27</v>
      </c>
      <c r="AU361" s="7">
        <v>28</v>
      </c>
      <c r="AV361" s="7">
        <v>29</v>
      </c>
      <c r="AW361" s="7">
        <v>30</v>
      </c>
      <c r="AX361" s="7">
        <v>31</v>
      </c>
      <c r="AY361" s="7">
        <v>32</v>
      </c>
      <c r="AZ361" s="7">
        <v>33</v>
      </c>
      <c r="BA361" s="7">
        <v>34</v>
      </c>
      <c r="BB361" s="7">
        <v>35</v>
      </c>
      <c r="BC361" s="7">
        <v>36</v>
      </c>
    </row>
    <row r="362" spans="1:55" ht="27.6" customHeight="1">
      <c r="A362" s="103" t="e" vm="1">
        <v>#VALUE!</v>
      </c>
      <c r="B362" s="104"/>
      <c r="C362" s="118" t="s">
        <v>0</v>
      </c>
      <c r="D362" s="119"/>
      <c r="E362" s="119"/>
      <c r="F362" s="119"/>
      <c r="G362" s="119"/>
      <c r="H362" s="119"/>
      <c r="I362" s="119"/>
      <c r="J362" s="119"/>
      <c r="K362" s="119"/>
      <c r="L362" s="119"/>
      <c r="M362" s="119"/>
      <c r="N362" s="119"/>
      <c r="O362" s="119"/>
      <c r="P362" s="119"/>
      <c r="Q362" s="119"/>
      <c r="R362" s="120"/>
      <c r="S362" s="81" t="s">
        <v>1</v>
      </c>
    </row>
    <row r="363" spans="1:55" ht="27.6" customHeight="1">
      <c r="A363" s="105"/>
      <c r="B363" s="106"/>
      <c r="C363" s="137" t="s">
        <v>2</v>
      </c>
      <c r="D363" s="138"/>
      <c r="E363" s="138"/>
      <c r="F363" s="138"/>
      <c r="G363" s="138"/>
      <c r="H363" s="138"/>
      <c r="I363" s="138"/>
      <c r="J363" s="138"/>
      <c r="K363" s="138"/>
      <c r="L363" s="138"/>
      <c r="M363" s="138"/>
      <c r="N363" s="138"/>
      <c r="O363" s="138"/>
      <c r="P363" s="138"/>
      <c r="Q363" s="138"/>
      <c r="R363" s="144"/>
      <c r="S363" s="81" t="s">
        <v>3</v>
      </c>
    </row>
    <row r="364" spans="1:55" ht="27.6" customHeight="1">
      <c r="A364" s="107"/>
      <c r="B364" s="108"/>
      <c r="C364" s="129"/>
      <c r="D364" s="135"/>
      <c r="E364" s="135"/>
      <c r="F364" s="135"/>
      <c r="G364" s="135"/>
      <c r="H364" s="135"/>
      <c r="I364" s="135"/>
      <c r="J364" s="135"/>
      <c r="K364" s="135"/>
      <c r="L364" s="135"/>
      <c r="M364" s="135"/>
      <c r="N364" s="135"/>
      <c r="O364" s="135"/>
      <c r="P364" s="135"/>
      <c r="Q364" s="135"/>
      <c r="R364" s="122"/>
      <c r="S364" s="6" t="s">
        <v>405</v>
      </c>
    </row>
    <row r="365" spans="1:55" ht="25.15" customHeight="1">
      <c r="A365" s="83">
        <v>9</v>
      </c>
      <c r="B365" s="109" t="s">
        <v>406</v>
      </c>
      <c r="C365" s="110"/>
      <c r="D365" s="110"/>
      <c r="E365" s="110"/>
      <c r="F365" s="110"/>
      <c r="G365" s="110"/>
      <c r="H365" s="110"/>
      <c r="I365" s="110"/>
      <c r="J365" s="110"/>
      <c r="K365" s="110"/>
      <c r="L365" s="110"/>
      <c r="M365" s="110"/>
      <c r="N365" s="110"/>
      <c r="O365" s="110"/>
      <c r="P365" s="110"/>
      <c r="Q365" s="110"/>
      <c r="R365" s="110"/>
      <c r="S365" s="111"/>
    </row>
    <row r="366" spans="1:55" ht="25.15" customHeight="1">
      <c r="A366" s="83" t="s">
        <v>407</v>
      </c>
      <c r="B366" s="109" t="s">
        <v>408</v>
      </c>
      <c r="C366" s="110"/>
      <c r="D366" s="110"/>
      <c r="E366" s="110"/>
      <c r="F366" s="110"/>
      <c r="G366" s="110"/>
      <c r="H366" s="110"/>
      <c r="I366" s="110"/>
      <c r="J366" s="110"/>
      <c r="K366" s="110"/>
      <c r="L366" s="110"/>
      <c r="M366" s="110"/>
      <c r="N366" s="110"/>
      <c r="O366" s="110"/>
      <c r="P366" s="110"/>
      <c r="Q366" s="110"/>
      <c r="R366" s="110"/>
      <c r="S366" s="111"/>
    </row>
    <row r="367" spans="1:55" ht="25.15" customHeight="1">
      <c r="A367" s="83"/>
      <c r="B367" s="115" t="s">
        <v>25</v>
      </c>
      <c r="C367" s="109" t="s">
        <v>26</v>
      </c>
      <c r="D367" s="110"/>
      <c r="E367" s="110"/>
      <c r="F367" s="110"/>
      <c r="G367" s="110"/>
      <c r="H367" s="111"/>
      <c r="I367" s="76" t="s">
        <v>27</v>
      </c>
      <c r="J367" s="76" t="s">
        <v>28</v>
      </c>
      <c r="K367" s="76" t="s">
        <v>29</v>
      </c>
      <c r="L367" s="76" t="s">
        <v>26</v>
      </c>
      <c r="M367" s="83" t="s">
        <v>30</v>
      </c>
      <c r="N367" s="83" t="s">
        <v>31</v>
      </c>
      <c r="O367" s="74" t="s">
        <v>32</v>
      </c>
      <c r="P367" s="109" t="s">
        <v>32</v>
      </c>
      <c r="Q367" s="110"/>
      <c r="R367" s="110"/>
      <c r="S367" s="111"/>
    </row>
    <row r="368" spans="1:55" ht="37.15" customHeight="1">
      <c r="A368" s="83" t="s">
        <v>33</v>
      </c>
      <c r="B368" s="116"/>
      <c r="C368" s="112" t="s">
        <v>409</v>
      </c>
      <c r="D368" s="113"/>
      <c r="E368" s="113"/>
      <c r="F368" s="113"/>
      <c r="G368" s="113"/>
      <c r="H368" s="114"/>
      <c r="I368" s="79" t="s">
        <v>410</v>
      </c>
      <c r="J368" s="79" t="s">
        <v>411</v>
      </c>
      <c r="K368" s="79" t="str">
        <f>+A368</f>
        <v>a</v>
      </c>
      <c r="L368" s="79" t="str">
        <f>+C368</f>
        <v>Pérdidas de aceite sin goteo (humedecimiento)</v>
      </c>
      <c r="M368" s="9" t="str">
        <f>+IF(N368="O","DL",IF(N368="P","","N/A"))</f>
        <v/>
      </c>
      <c r="N368" s="12" t="str">
        <f t="shared" ref="N368:N378" si="194">+IF(OR($T$5=T368,$T$5=U368,$T$5=V368,$T$5=W368,$T$5=X368,$T$5=Y368,$T$5=Z368,$T$5=AA368,$T$5=AB368,$T$5=AC368,$T$5=AD368,$T$5=AE368,$T$5=AF368,$T$5=AG368,$T$5=AH368,$T$5=AI368,$T$5=AJ368,$T$5=AK368,$T$5=AL368,$T$5=AM368,$T$5=AN368,$T$5=AO368,$T$5=AP368,$T$5=AQ368,$T$5=AR368,$T$5=AS368,$T$5=AT368,$T$5=AU368,$T$5=AV368,$T$5=AW368,$T$5=AX368,$T$5=AY368,$T$5=AZ368,$T$5=BA368,$T$5=BB368,$T$5=BC368,$T$5=BD368),"P","¡")</f>
        <v>P</v>
      </c>
      <c r="O368" s="10">
        <f t="shared" ref="O368:O378" si="195">P368</f>
        <v>0</v>
      </c>
      <c r="P368" s="112"/>
      <c r="Q368" s="113"/>
      <c r="R368" s="113"/>
      <c r="S368" s="114"/>
      <c r="T368" s="7">
        <v>1</v>
      </c>
      <c r="U368" s="7">
        <v>2</v>
      </c>
      <c r="V368" s="7">
        <v>3</v>
      </c>
      <c r="W368" s="7">
        <v>4</v>
      </c>
      <c r="X368" s="7">
        <v>5</v>
      </c>
      <c r="AA368" s="7">
        <v>8</v>
      </c>
      <c r="AB368" s="7">
        <v>9</v>
      </c>
      <c r="AI368" s="7">
        <v>16</v>
      </c>
      <c r="AJ368" s="7">
        <v>17</v>
      </c>
      <c r="AL368" s="7">
        <v>19</v>
      </c>
      <c r="AM368" s="7">
        <v>20</v>
      </c>
      <c r="AO368" s="7">
        <v>22</v>
      </c>
      <c r="AP368" s="7">
        <v>23</v>
      </c>
      <c r="AQ368" s="7">
        <v>24</v>
      </c>
      <c r="AR368" s="7">
        <v>25</v>
      </c>
      <c r="AS368" s="7">
        <v>26</v>
      </c>
      <c r="AT368" s="7">
        <v>27</v>
      </c>
      <c r="AV368" s="7">
        <v>29</v>
      </c>
      <c r="AX368" s="7">
        <v>31</v>
      </c>
      <c r="AY368" s="7">
        <v>32</v>
      </c>
      <c r="AZ368" s="7">
        <v>33</v>
      </c>
      <c r="BA368" s="7">
        <v>34</v>
      </c>
      <c r="BB368" s="7">
        <v>35</v>
      </c>
      <c r="BC368" s="7">
        <v>36</v>
      </c>
    </row>
    <row r="369" spans="1:55" ht="37.15" customHeight="1">
      <c r="A369" s="83" t="s">
        <v>36</v>
      </c>
      <c r="B369" s="116"/>
      <c r="C369" s="112" t="s">
        <v>412</v>
      </c>
      <c r="D369" s="113"/>
      <c r="E369" s="113"/>
      <c r="F369" s="113"/>
      <c r="G369" s="113"/>
      <c r="H369" s="114"/>
      <c r="I369" s="79" t="s">
        <v>410</v>
      </c>
      <c r="J369" s="79" t="s">
        <v>411</v>
      </c>
      <c r="K369" s="79" t="str">
        <f t="shared" ref="K369:K378" si="196">+A369</f>
        <v>b</v>
      </c>
      <c r="L369" s="79" t="str">
        <f t="shared" ref="L369:L378" si="197">+C369</f>
        <v>Pérdidas de aceite con goteo continuo</v>
      </c>
      <c r="M369" s="9" t="str">
        <f>+IF(N369="O","DG",IF(N369="P","","N/A"))</f>
        <v/>
      </c>
      <c r="N369" s="12" t="str">
        <f t="shared" si="194"/>
        <v>P</v>
      </c>
      <c r="O369" s="10">
        <f t="shared" si="195"/>
        <v>0</v>
      </c>
      <c r="P369" s="112"/>
      <c r="Q369" s="113"/>
      <c r="R369" s="113"/>
      <c r="S369" s="114"/>
      <c r="T369" s="7">
        <v>1</v>
      </c>
      <c r="U369" s="7">
        <v>2</v>
      </c>
      <c r="V369" s="7">
        <v>3</v>
      </c>
      <c r="W369" s="7">
        <v>4</v>
      </c>
      <c r="X369" s="7">
        <v>5</v>
      </c>
      <c r="AA369" s="7">
        <v>8</v>
      </c>
      <c r="AB369" s="7">
        <v>9</v>
      </c>
      <c r="AI369" s="7">
        <v>16</v>
      </c>
      <c r="AJ369" s="7">
        <v>17</v>
      </c>
      <c r="AL369" s="7">
        <v>19</v>
      </c>
      <c r="AM369" s="7">
        <v>20</v>
      </c>
      <c r="AO369" s="7">
        <v>22</v>
      </c>
      <c r="AP369" s="7">
        <v>23</v>
      </c>
      <c r="AQ369" s="7">
        <v>24</v>
      </c>
      <c r="AR369" s="7">
        <v>25</v>
      </c>
      <c r="AS369" s="7">
        <v>26</v>
      </c>
      <c r="AT369" s="7">
        <v>27</v>
      </c>
      <c r="AV369" s="7">
        <v>29</v>
      </c>
      <c r="AX369" s="7">
        <v>31</v>
      </c>
      <c r="AY369" s="7">
        <v>32</v>
      </c>
      <c r="AZ369" s="7">
        <v>33</v>
      </c>
      <c r="BA369" s="7">
        <v>34</v>
      </c>
      <c r="BB369" s="7">
        <v>35</v>
      </c>
      <c r="BC369" s="7">
        <v>36</v>
      </c>
    </row>
    <row r="370" spans="1:55" ht="37.15" customHeight="1">
      <c r="A370" s="83" t="s">
        <v>38</v>
      </c>
      <c r="B370" s="116"/>
      <c r="C370" s="112" t="s">
        <v>413</v>
      </c>
      <c r="D370" s="113"/>
      <c r="E370" s="113"/>
      <c r="F370" s="113"/>
      <c r="G370" s="113"/>
      <c r="H370" s="114"/>
      <c r="I370" s="79" t="s">
        <v>410</v>
      </c>
      <c r="J370" s="79" t="s">
        <v>411</v>
      </c>
      <c r="K370" s="79" t="str">
        <f t="shared" si="196"/>
        <v>c</v>
      </c>
      <c r="L370" s="79" t="str">
        <f t="shared" si="197"/>
        <v>Defectos de estado en los soportes</v>
      </c>
      <c r="M370" s="9" t="str">
        <f>+IF(N370="O","DL",IF(N370="P","","N/A"))</f>
        <v/>
      </c>
      <c r="N370" s="12" t="str">
        <f t="shared" si="194"/>
        <v>P</v>
      </c>
      <c r="O370" s="10">
        <f t="shared" si="195"/>
        <v>0</v>
      </c>
      <c r="P370" s="112"/>
      <c r="Q370" s="113"/>
      <c r="R370" s="113"/>
      <c r="S370" s="114"/>
      <c r="T370" s="7">
        <v>1</v>
      </c>
      <c r="U370" s="7">
        <v>2</v>
      </c>
      <c r="V370" s="7">
        <v>3</v>
      </c>
      <c r="W370" s="7">
        <v>4</v>
      </c>
      <c r="X370" s="7">
        <v>5</v>
      </c>
      <c r="AA370" s="7">
        <v>8</v>
      </c>
      <c r="AB370" s="7">
        <v>9</v>
      </c>
      <c r="AI370" s="7">
        <v>16</v>
      </c>
      <c r="AJ370" s="7">
        <v>17</v>
      </c>
      <c r="AL370" s="7">
        <v>19</v>
      </c>
      <c r="AM370" s="7">
        <v>20</v>
      </c>
      <c r="AO370" s="7">
        <v>22</v>
      </c>
      <c r="AP370" s="7">
        <v>23</v>
      </c>
      <c r="AQ370" s="7">
        <v>24</v>
      </c>
      <c r="AR370" s="7">
        <v>25</v>
      </c>
      <c r="AS370" s="7">
        <v>26</v>
      </c>
      <c r="AT370" s="7">
        <v>27</v>
      </c>
      <c r="AU370" s="7">
        <v>28</v>
      </c>
      <c r="AV370" s="7">
        <v>29</v>
      </c>
      <c r="AX370" s="7">
        <v>31</v>
      </c>
      <c r="AY370" s="7">
        <v>32</v>
      </c>
      <c r="AZ370" s="7">
        <v>33</v>
      </c>
      <c r="BA370" s="7">
        <v>34</v>
      </c>
      <c r="BB370" s="7">
        <v>35</v>
      </c>
      <c r="BC370" s="7">
        <v>36</v>
      </c>
    </row>
    <row r="371" spans="1:55" ht="37.15" customHeight="1">
      <c r="A371" s="83" t="s">
        <v>40</v>
      </c>
      <c r="B371" s="116"/>
      <c r="C371" s="112" t="s">
        <v>414</v>
      </c>
      <c r="D371" s="113"/>
      <c r="E371" s="113"/>
      <c r="F371" s="113"/>
      <c r="G371" s="113"/>
      <c r="H371" s="114"/>
      <c r="I371" s="79" t="s">
        <v>410</v>
      </c>
      <c r="J371" s="79" t="s">
        <v>411</v>
      </c>
      <c r="K371" s="79" t="str">
        <f t="shared" si="196"/>
        <v>d</v>
      </c>
      <c r="L371" s="79" t="str">
        <f t="shared" si="197"/>
        <v>Defectos de estado en los soportes que puedan provocar un desprendimiento de los mismos</v>
      </c>
      <c r="M371" s="9" t="str">
        <f>+IF(N371="O","DG",IF(N371="P","","N/A"))</f>
        <v/>
      </c>
      <c r="N371" s="12" t="str">
        <f t="shared" si="194"/>
        <v>P</v>
      </c>
      <c r="O371" s="10">
        <f t="shared" si="195"/>
        <v>0</v>
      </c>
      <c r="P371" s="112"/>
      <c r="Q371" s="113"/>
      <c r="R371" s="113"/>
      <c r="S371" s="114"/>
      <c r="T371" s="7">
        <v>1</v>
      </c>
      <c r="U371" s="7">
        <v>2</v>
      </c>
      <c r="V371" s="7">
        <v>3</v>
      </c>
      <c r="W371" s="7">
        <v>4</v>
      </c>
      <c r="X371" s="7">
        <v>5</v>
      </c>
      <c r="AA371" s="7">
        <v>8</v>
      </c>
      <c r="AB371" s="7">
        <v>9</v>
      </c>
      <c r="AI371" s="7">
        <v>16</v>
      </c>
      <c r="AJ371" s="7">
        <v>17</v>
      </c>
      <c r="AL371" s="7">
        <v>19</v>
      </c>
      <c r="AM371" s="7">
        <v>20</v>
      </c>
      <c r="AO371" s="7">
        <v>22</v>
      </c>
      <c r="AP371" s="7">
        <v>23</v>
      </c>
      <c r="AQ371" s="7">
        <v>24</v>
      </c>
      <c r="AR371" s="7">
        <v>25</v>
      </c>
      <c r="AS371" s="7">
        <v>26</v>
      </c>
      <c r="AT371" s="7">
        <v>27</v>
      </c>
      <c r="AU371" s="7">
        <v>28</v>
      </c>
      <c r="AV371" s="7">
        <v>29</v>
      </c>
      <c r="AX371" s="7">
        <v>31</v>
      </c>
      <c r="AY371" s="7">
        <v>32</v>
      </c>
      <c r="AZ371" s="7">
        <v>33</v>
      </c>
      <c r="BA371" s="7">
        <v>34</v>
      </c>
      <c r="BB371" s="7">
        <v>35</v>
      </c>
      <c r="BC371" s="7">
        <v>36</v>
      </c>
    </row>
    <row r="372" spans="1:55" ht="37.15" customHeight="1">
      <c r="A372" s="83" t="s">
        <v>42</v>
      </c>
      <c r="B372" s="116"/>
      <c r="C372" s="112" t="s">
        <v>415</v>
      </c>
      <c r="D372" s="113"/>
      <c r="E372" s="113"/>
      <c r="F372" s="113"/>
      <c r="G372" s="113"/>
      <c r="H372" s="114"/>
      <c r="I372" s="79" t="s">
        <v>410</v>
      </c>
      <c r="J372" s="79" t="s">
        <v>411</v>
      </c>
      <c r="K372" s="79" t="str">
        <f t="shared" si="196"/>
        <v>e</v>
      </c>
      <c r="L372" s="79" t="str">
        <f t="shared" si="197"/>
        <v>Defectos en la instalación eléctrica o de sujeción de batería</v>
      </c>
      <c r="M372" s="9" t="str">
        <f>+IF(N372="O","DL",IF(N372="P","","N/A"))</f>
        <v/>
      </c>
      <c r="N372" s="12" t="str">
        <f t="shared" si="194"/>
        <v>P</v>
      </c>
      <c r="O372" s="10">
        <f t="shared" si="195"/>
        <v>0</v>
      </c>
      <c r="P372" s="112"/>
      <c r="Q372" s="113"/>
      <c r="R372" s="113"/>
      <c r="S372" s="114"/>
      <c r="T372" s="7">
        <v>1</v>
      </c>
      <c r="U372" s="7">
        <v>2</v>
      </c>
      <c r="V372" s="7">
        <v>3</v>
      </c>
      <c r="W372" s="7">
        <v>4</v>
      </c>
      <c r="X372" s="7">
        <v>5</v>
      </c>
      <c r="AA372" s="7">
        <v>8</v>
      </c>
      <c r="AB372" s="7">
        <v>9</v>
      </c>
      <c r="AI372" s="7">
        <v>16</v>
      </c>
      <c r="AJ372" s="7">
        <v>17</v>
      </c>
      <c r="AL372" s="7">
        <v>19</v>
      </c>
      <c r="AM372" s="7">
        <v>20</v>
      </c>
      <c r="AO372" s="7">
        <v>22</v>
      </c>
      <c r="AP372" s="7">
        <v>23</v>
      </c>
      <c r="AQ372" s="7">
        <v>24</v>
      </c>
      <c r="AR372" s="7">
        <v>25</v>
      </c>
      <c r="AS372" s="7">
        <v>26</v>
      </c>
      <c r="AT372" s="7">
        <v>27</v>
      </c>
      <c r="AU372" s="7">
        <v>28</v>
      </c>
      <c r="AV372" s="7">
        <v>29</v>
      </c>
      <c r="AX372" s="7">
        <v>31</v>
      </c>
      <c r="AY372" s="7">
        <v>32</v>
      </c>
      <c r="AZ372" s="7">
        <v>33</v>
      </c>
      <c r="BA372" s="7">
        <v>34</v>
      </c>
      <c r="BB372" s="7">
        <v>35</v>
      </c>
      <c r="BC372" s="7">
        <v>36</v>
      </c>
    </row>
    <row r="373" spans="1:55" ht="37.15" customHeight="1">
      <c r="A373" s="83" t="s">
        <v>44</v>
      </c>
      <c r="B373" s="116"/>
      <c r="C373" s="112" t="s">
        <v>416</v>
      </c>
      <c r="D373" s="113"/>
      <c r="E373" s="113"/>
      <c r="F373" s="113"/>
      <c r="G373" s="113"/>
      <c r="H373" s="114"/>
      <c r="I373" s="79" t="s">
        <v>410</v>
      </c>
      <c r="J373" s="79" t="s">
        <v>411</v>
      </c>
      <c r="K373" s="79" t="str">
        <f t="shared" ref="K373" si="198">+A373</f>
        <v>f</v>
      </c>
      <c r="L373" s="79" t="str">
        <f t="shared" ref="L373" si="199">+C373</f>
        <v>Defectos de estado de las fajas o cadenas de accionamiento de los accesorios</v>
      </c>
      <c r="M373" s="9" t="str">
        <f>+IF(N373="O","DG",IF(N373="P","","N/A"))</f>
        <v/>
      </c>
      <c r="N373" s="12" t="str">
        <f t="shared" ref="N373" si="200">+IF(OR($T$5=T373,$T$5=U373,$T$5=V373,$T$5=W373,$T$5=X373,$T$5=Y373,$T$5=Z373,$T$5=AA373,$T$5=AB373,$T$5=AC373,$T$5=AD373,$T$5=AE373,$T$5=AF373,$T$5=AG373,$T$5=AH373,$T$5=AI373,$T$5=AJ373,$T$5=AK373,$T$5=AL373,$T$5=AM373,$T$5=AN373,$T$5=AO373,$T$5=AP373,$T$5=AQ373,$T$5=AR373,$T$5=AS373,$T$5=AT373,$T$5=AU373,$T$5=AV373,$T$5=AW373,$T$5=AX373,$T$5=AY373,$T$5=AZ373,$T$5=BA373,$T$5=BB373,$T$5=BC373,$T$5=BD373),"P","¡")</f>
        <v>P</v>
      </c>
      <c r="O373" s="10"/>
      <c r="P373" s="77"/>
      <c r="Q373" s="78"/>
      <c r="R373" s="78"/>
      <c r="S373" s="79"/>
      <c r="T373" s="7">
        <v>1</v>
      </c>
      <c r="U373" s="7">
        <v>2</v>
      </c>
      <c r="V373" s="7">
        <v>3</v>
      </c>
      <c r="W373" s="7">
        <v>4</v>
      </c>
      <c r="X373" s="7">
        <v>5</v>
      </c>
      <c r="AA373" s="7">
        <v>8</v>
      </c>
      <c r="AB373" s="7">
        <v>9</v>
      </c>
      <c r="AI373" s="7">
        <v>16</v>
      </c>
      <c r="AJ373" s="7">
        <v>17</v>
      </c>
      <c r="AL373" s="7">
        <v>19</v>
      </c>
      <c r="AM373" s="7">
        <v>20</v>
      </c>
      <c r="AO373" s="7">
        <v>22</v>
      </c>
      <c r="AP373" s="7">
        <v>23</v>
      </c>
      <c r="AQ373" s="7">
        <v>24</v>
      </c>
      <c r="AR373" s="7">
        <v>25</v>
      </c>
      <c r="AS373" s="7">
        <v>26</v>
      </c>
      <c r="AT373" s="7">
        <v>27</v>
      </c>
      <c r="AU373" s="7">
        <v>28</v>
      </c>
      <c r="AV373" s="7">
        <v>29</v>
      </c>
      <c r="AX373" s="7">
        <v>31</v>
      </c>
      <c r="AY373" s="7">
        <v>32</v>
      </c>
      <c r="AZ373" s="7">
        <v>33</v>
      </c>
      <c r="BA373" s="7">
        <v>34</v>
      </c>
      <c r="BB373" s="7">
        <v>35</v>
      </c>
      <c r="BC373" s="7">
        <v>36</v>
      </c>
    </row>
    <row r="374" spans="1:55" ht="37.15" customHeight="1">
      <c r="A374" s="83" t="s">
        <v>46</v>
      </c>
      <c r="B374" s="116"/>
      <c r="C374" s="112" t="s">
        <v>417</v>
      </c>
      <c r="D374" s="113"/>
      <c r="E374" s="113"/>
      <c r="F374" s="113"/>
      <c r="G374" s="113"/>
      <c r="H374" s="114"/>
      <c r="I374" s="79" t="s">
        <v>410</v>
      </c>
      <c r="J374" s="79" t="s">
        <v>411</v>
      </c>
      <c r="K374" s="79" t="str">
        <f t="shared" ref="K374" si="201">+A374</f>
        <v>g</v>
      </c>
      <c r="L374" s="79" t="str">
        <f t="shared" ref="L374" si="202">+C374</f>
        <v>Defectos de estado de las fajas o cadenas de accionamiento de los accesorios que no afecten su buen funcionamiento</v>
      </c>
      <c r="M374" s="9" t="str">
        <f>+IF(N374="O","DL",IF(N374="P","","N/A"))</f>
        <v/>
      </c>
      <c r="N374" s="12" t="str">
        <f t="shared" ref="N374" si="203">+IF(OR($T$5=T374,$T$5=U374,$T$5=V374,$T$5=W374,$T$5=X374,$T$5=Y374,$T$5=Z374,$T$5=AA374,$T$5=AB374,$T$5=AC374,$T$5=AD374,$T$5=AE374,$T$5=AF374,$T$5=AG374,$T$5=AH374,$T$5=AI374,$T$5=AJ374,$T$5=AK374,$T$5=AL374,$T$5=AM374,$T$5=AN374,$T$5=AO374,$T$5=AP374,$T$5=AQ374,$T$5=AR374,$T$5=AS374,$T$5=AT374,$T$5=AU374,$T$5=AV374,$T$5=AW374,$T$5=AX374,$T$5=AY374,$T$5=AZ374,$T$5=BA374,$T$5=BB374,$T$5=BC374,$T$5=BD374),"P","¡")</f>
        <v>P</v>
      </c>
      <c r="O374" s="10"/>
      <c r="P374" s="77"/>
      <c r="Q374" s="78"/>
      <c r="R374" s="78"/>
      <c r="S374" s="79"/>
      <c r="T374" s="7">
        <v>1</v>
      </c>
      <c r="U374" s="7">
        <v>2</v>
      </c>
      <c r="V374" s="7">
        <v>3</v>
      </c>
      <c r="W374" s="7">
        <v>4</v>
      </c>
      <c r="X374" s="7">
        <v>5</v>
      </c>
      <c r="AA374" s="7">
        <v>8</v>
      </c>
      <c r="AB374" s="7">
        <v>9</v>
      </c>
      <c r="AI374" s="7">
        <v>16</v>
      </c>
      <c r="AJ374" s="7">
        <v>17</v>
      </c>
      <c r="AL374" s="7">
        <v>19</v>
      </c>
      <c r="AM374" s="7">
        <v>20</v>
      </c>
      <c r="AO374" s="7">
        <v>22</v>
      </c>
      <c r="AP374" s="7">
        <v>23</v>
      </c>
      <c r="AQ374" s="7">
        <v>24</v>
      </c>
      <c r="AR374" s="7">
        <v>25</v>
      </c>
      <c r="AS374" s="7">
        <v>26</v>
      </c>
      <c r="AT374" s="7">
        <v>27</v>
      </c>
      <c r="AU374" s="7">
        <v>28</v>
      </c>
      <c r="AV374" s="7">
        <v>29</v>
      </c>
      <c r="AX374" s="7">
        <v>31</v>
      </c>
      <c r="AY374" s="7">
        <v>32</v>
      </c>
      <c r="AZ374" s="7">
        <v>33</v>
      </c>
      <c r="BA374" s="7">
        <v>34</v>
      </c>
      <c r="BB374" s="7">
        <v>35</v>
      </c>
      <c r="BC374" s="7">
        <v>36</v>
      </c>
    </row>
    <row r="375" spans="1:55" ht="37.15" customHeight="1">
      <c r="A375" s="83" t="s">
        <v>48</v>
      </c>
      <c r="B375" s="116"/>
      <c r="C375" s="112" t="s">
        <v>418</v>
      </c>
      <c r="D375" s="113"/>
      <c r="E375" s="113"/>
      <c r="F375" s="113"/>
      <c r="G375" s="113"/>
      <c r="H375" s="114"/>
      <c r="I375" s="79" t="s">
        <v>410</v>
      </c>
      <c r="J375" s="79" t="s">
        <v>411</v>
      </c>
      <c r="K375" s="79" t="str">
        <f t="shared" si="196"/>
        <v>h</v>
      </c>
      <c r="L375" s="79" t="str">
        <f t="shared" si="197"/>
        <v>Defecto de estado en el acumulador eléctrico que comprometan la seguridad del vehículo</v>
      </c>
      <c r="M375" s="9" t="str">
        <f>+IF(N375="O","DG",IF(N375="P","","N/A"))</f>
        <v/>
      </c>
      <c r="N375" s="12" t="str">
        <f t="shared" si="194"/>
        <v>P</v>
      </c>
      <c r="O375" s="10">
        <f t="shared" si="195"/>
        <v>0</v>
      </c>
      <c r="P375" s="112"/>
      <c r="Q375" s="113"/>
      <c r="R375" s="113"/>
      <c r="S375" s="114"/>
      <c r="T375" s="7">
        <v>1</v>
      </c>
      <c r="U375" s="7">
        <v>2</v>
      </c>
      <c r="V375" s="7">
        <v>3</v>
      </c>
      <c r="W375" s="7">
        <v>4</v>
      </c>
      <c r="X375" s="7">
        <v>5</v>
      </c>
      <c r="AA375" s="7">
        <v>8</v>
      </c>
      <c r="AB375" s="7">
        <v>9</v>
      </c>
      <c r="AI375" s="7">
        <v>16</v>
      </c>
      <c r="AJ375" s="7">
        <v>17</v>
      </c>
      <c r="AL375" s="7">
        <v>19</v>
      </c>
      <c r="AM375" s="7">
        <v>20</v>
      </c>
      <c r="AO375" s="7">
        <v>22</v>
      </c>
      <c r="AP375" s="7">
        <v>23</v>
      </c>
      <c r="AQ375" s="7">
        <v>24</v>
      </c>
      <c r="AR375" s="7">
        <v>25</v>
      </c>
      <c r="AS375" s="7">
        <v>26</v>
      </c>
      <c r="AT375" s="7">
        <v>27</v>
      </c>
      <c r="AU375" s="7">
        <v>28</v>
      </c>
      <c r="AV375" s="7">
        <v>29</v>
      </c>
      <c r="AX375" s="7">
        <v>31</v>
      </c>
      <c r="AY375" s="7">
        <v>32</v>
      </c>
      <c r="AZ375" s="7">
        <v>33</v>
      </c>
      <c r="BA375" s="7">
        <v>34</v>
      </c>
      <c r="BB375" s="7">
        <v>35</v>
      </c>
      <c r="BC375" s="7">
        <v>36</v>
      </c>
    </row>
    <row r="376" spans="1:55" ht="37.15" customHeight="1">
      <c r="A376" s="83" t="s">
        <v>50</v>
      </c>
      <c r="B376" s="116"/>
      <c r="C376" s="203" t="s">
        <v>419</v>
      </c>
      <c r="D376" s="204"/>
      <c r="E376" s="204"/>
      <c r="F376" s="204"/>
      <c r="G376" s="204"/>
      <c r="H376" s="205"/>
      <c r="I376" s="79" t="s">
        <v>410</v>
      </c>
      <c r="J376" s="79" t="s">
        <v>411</v>
      </c>
      <c r="K376" s="79" t="str">
        <f t="shared" si="196"/>
        <v>i</v>
      </c>
      <c r="L376" s="79" t="str">
        <f t="shared" si="197"/>
        <v>Defecto en la instalación eléctrica o de sujeción de batería que puedan provocar un corto circuito</v>
      </c>
      <c r="M376" s="9" t="str">
        <f>+IF(N376="O","DG",IF(N376="P","","N/A"))</f>
        <v/>
      </c>
      <c r="N376" s="12" t="str">
        <f t="shared" si="194"/>
        <v>P</v>
      </c>
      <c r="O376" s="10">
        <f t="shared" si="195"/>
        <v>0</v>
      </c>
      <c r="P376" s="112"/>
      <c r="Q376" s="113"/>
      <c r="R376" s="113"/>
      <c r="S376" s="114"/>
      <c r="T376" s="7">
        <v>1</v>
      </c>
      <c r="U376" s="7">
        <v>2</v>
      </c>
      <c r="V376" s="7">
        <v>3</v>
      </c>
      <c r="W376" s="7">
        <v>4</v>
      </c>
      <c r="X376" s="7">
        <v>5</v>
      </c>
      <c r="AA376" s="7">
        <v>8</v>
      </c>
      <c r="AB376" s="7">
        <v>9</v>
      </c>
      <c r="AI376" s="7">
        <v>16</v>
      </c>
      <c r="AJ376" s="7">
        <v>17</v>
      </c>
      <c r="AL376" s="7">
        <v>19</v>
      </c>
      <c r="AM376" s="7">
        <v>20</v>
      </c>
      <c r="AO376" s="7">
        <v>22</v>
      </c>
      <c r="AP376" s="7">
        <v>23</v>
      </c>
      <c r="AQ376" s="7">
        <v>24</v>
      </c>
      <c r="AR376" s="7">
        <v>25</v>
      </c>
      <c r="AS376" s="7">
        <v>26</v>
      </c>
      <c r="AT376" s="7">
        <v>27</v>
      </c>
      <c r="AU376" s="7">
        <v>28</v>
      </c>
      <c r="AV376" s="7">
        <v>29</v>
      </c>
      <c r="AX376" s="7">
        <v>31</v>
      </c>
      <c r="AY376" s="7">
        <v>32</v>
      </c>
      <c r="AZ376" s="7">
        <v>33</v>
      </c>
      <c r="BA376" s="7">
        <v>34</v>
      </c>
      <c r="BB376" s="7">
        <v>35</v>
      </c>
      <c r="BC376" s="7">
        <v>36</v>
      </c>
    </row>
    <row r="377" spans="1:55" ht="37.15" customHeight="1">
      <c r="A377" s="83" t="s">
        <v>52</v>
      </c>
      <c r="B377" s="116"/>
      <c r="C377" s="112" t="s">
        <v>420</v>
      </c>
      <c r="D377" s="113"/>
      <c r="E377" s="113"/>
      <c r="F377" s="113"/>
      <c r="G377" s="113"/>
      <c r="H377" s="114"/>
      <c r="I377" s="79" t="str">
        <f t="shared" ref="I377:I378" si="204">+$I$376</f>
        <v>9 MOTOR Y TRANSMISION</v>
      </c>
      <c r="J377" s="79" t="s">
        <v>411</v>
      </c>
      <c r="K377" s="79" t="str">
        <f t="shared" si="196"/>
        <v>j</v>
      </c>
      <c r="L377" s="79" t="str">
        <f t="shared" si="197"/>
        <v>Defectos leves del estado de sujeción y/o de la estructura de los intercambiadores de calor (radiadores) y mangueras</v>
      </c>
      <c r="M377" s="9" t="str">
        <f>+IF(N377="O","DL",IF(N377="P","","N/A"))</f>
        <v/>
      </c>
      <c r="N377" s="12" t="str">
        <f t="shared" si="194"/>
        <v>P</v>
      </c>
      <c r="O377" s="10">
        <f t="shared" si="195"/>
        <v>0</v>
      </c>
      <c r="P377" s="112"/>
      <c r="Q377" s="113"/>
      <c r="R377" s="113"/>
      <c r="S377" s="114"/>
      <c r="T377" s="7">
        <v>1</v>
      </c>
      <c r="U377" s="7">
        <v>2</v>
      </c>
      <c r="V377" s="7">
        <v>3</v>
      </c>
      <c r="W377" s="7">
        <v>4</v>
      </c>
      <c r="X377" s="7">
        <v>5</v>
      </c>
      <c r="AA377" s="7">
        <v>8</v>
      </c>
      <c r="AB377" s="7">
        <v>9</v>
      </c>
      <c r="AI377" s="7">
        <v>16</v>
      </c>
      <c r="AJ377" s="7">
        <v>17</v>
      </c>
      <c r="AL377" s="7">
        <v>19</v>
      </c>
      <c r="AM377" s="7">
        <v>20</v>
      </c>
      <c r="AO377" s="7">
        <v>22</v>
      </c>
      <c r="AP377" s="7">
        <v>23</v>
      </c>
      <c r="AQ377" s="7">
        <v>24</v>
      </c>
      <c r="AR377" s="7">
        <v>25</v>
      </c>
      <c r="AS377" s="7">
        <v>26</v>
      </c>
      <c r="AT377" s="7">
        <v>27</v>
      </c>
      <c r="AV377" s="7">
        <v>29</v>
      </c>
      <c r="AW377" s="7">
        <v>30</v>
      </c>
      <c r="AX377" s="7">
        <v>31</v>
      </c>
      <c r="AY377" s="7">
        <v>32</v>
      </c>
      <c r="AZ377" s="7">
        <v>33</v>
      </c>
      <c r="BA377" s="7">
        <v>34</v>
      </c>
      <c r="BB377" s="7">
        <v>35</v>
      </c>
      <c r="BC377" s="7">
        <v>36</v>
      </c>
    </row>
    <row r="378" spans="1:55" ht="37.15" customHeight="1">
      <c r="A378" s="83" t="s">
        <v>54</v>
      </c>
      <c r="B378" s="117"/>
      <c r="C378" s="112" t="s">
        <v>421</v>
      </c>
      <c r="D378" s="113"/>
      <c r="E378" s="113"/>
      <c r="F378" s="113"/>
      <c r="G378" s="113"/>
      <c r="H378" s="114"/>
      <c r="I378" s="79" t="str">
        <f t="shared" si="204"/>
        <v>9 MOTOR Y TRANSMISION</v>
      </c>
      <c r="J378" s="79" t="s">
        <v>411</v>
      </c>
      <c r="K378" s="79" t="str">
        <f t="shared" si="196"/>
        <v>k</v>
      </c>
      <c r="L378" s="79" t="str">
        <f t="shared" si="197"/>
        <v>Fugas de líquido refrigerante o defectos importantes del estado de sujeción o de la estructura de los intercambiadores de calor (radiadores) y mangueras</v>
      </c>
      <c r="M378" s="9" t="str">
        <f>+IF(N378="O","DG",IF(N378="P","","N/A"))</f>
        <v/>
      </c>
      <c r="N378" s="12" t="str">
        <f t="shared" si="194"/>
        <v>P</v>
      </c>
      <c r="O378" s="10">
        <f t="shared" si="195"/>
        <v>0</v>
      </c>
      <c r="P378" s="112"/>
      <c r="Q378" s="113"/>
      <c r="R378" s="113"/>
      <c r="S378" s="114"/>
      <c r="T378" s="7">
        <v>1</v>
      </c>
      <c r="U378" s="7">
        <v>2</v>
      </c>
      <c r="V378" s="7">
        <v>3</v>
      </c>
      <c r="W378" s="7">
        <v>4</v>
      </c>
      <c r="X378" s="7">
        <v>5</v>
      </c>
      <c r="AA378" s="7">
        <v>8</v>
      </c>
      <c r="AB378" s="7">
        <v>9</v>
      </c>
      <c r="AI378" s="7">
        <v>16</v>
      </c>
      <c r="AJ378" s="7">
        <v>17</v>
      </c>
      <c r="AL378" s="7">
        <v>19</v>
      </c>
      <c r="AM378" s="7">
        <v>20</v>
      </c>
      <c r="AO378" s="7">
        <v>22</v>
      </c>
      <c r="AP378" s="7">
        <v>23</v>
      </c>
      <c r="AQ378" s="7">
        <v>24</v>
      </c>
      <c r="AR378" s="7">
        <v>25</v>
      </c>
      <c r="AS378" s="7">
        <v>26</v>
      </c>
      <c r="AT378" s="7">
        <v>27</v>
      </c>
      <c r="AV378" s="7">
        <v>29</v>
      </c>
      <c r="AW378" s="7">
        <v>30</v>
      </c>
      <c r="AX378" s="7">
        <v>31</v>
      </c>
      <c r="AY378" s="7">
        <v>32</v>
      </c>
      <c r="AZ378" s="7">
        <v>33</v>
      </c>
      <c r="BA378" s="7">
        <v>34</v>
      </c>
      <c r="BB378" s="7">
        <v>35</v>
      </c>
      <c r="BC378" s="7">
        <v>36</v>
      </c>
    </row>
    <row r="379" spans="1:55" ht="25.15" customHeight="1">
      <c r="A379" s="83" t="s">
        <v>422</v>
      </c>
      <c r="B379" s="109" t="s">
        <v>423</v>
      </c>
      <c r="C379" s="110"/>
      <c r="D379" s="110"/>
      <c r="E379" s="110"/>
      <c r="F379" s="110"/>
      <c r="G379" s="110"/>
      <c r="H379" s="110"/>
      <c r="I379" s="110"/>
      <c r="J379" s="110"/>
      <c r="K379" s="110"/>
      <c r="L379" s="110"/>
      <c r="M379" s="110"/>
      <c r="N379" s="110"/>
      <c r="O379" s="110"/>
      <c r="P379" s="110"/>
      <c r="Q379" s="110"/>
      <c r="R379" s="110"/>
      <c r="S379" s="111"/>
    </row>
    <row r="380" spans="1:55" ht="25.15" customHeight="1">
      <c r="A380" s="83"/>
      <c r="B380" s="115" t="s">
        <v>25</v>
      </c>
      <c r="C380" s="109" t="s">
        <v>26</v>
      </c>
      <c r="D380" s="110"/>
      <c r="E380" s="110"/>
      <c r="F380" s="110"/>
      <c r="G380" s="110"/>
      <c r="H380" s="111"/>
      <c r="I380" s="76" t="s">
        <v>27</v>
      </c>
      <c r="J380" s="76" t="s">
        <v>28</v>
      </c>
      <c r="K380" s="76" t="s">
        <v>29</v>
      </c>
      <c r="L380" s="76" t="s">
        <v>26</v>
      </c>
      <c r="M380" s="83" t="s">
        <v>30</v>
      </c>
      <c r="N380" s="83" t="s">
        <v>31</v>
      </c>
      <c r="O380" s="74" t="s">
        <v>32</v>
      </c>
      <c r="P380" s="109" t="s">
        <v>32</v>
      </c>
      <c r="Q380" s="110"/>
      <c r="R380" s="110"/>
      <c r="S380" s="111"/>
    </row>
    <row r="381" spans="1:55" ht="33.6" customHeight="1">
      <c r="A381" s="83" t="s">
        <v>33</v>
      </c>
      <c r="B381" s="116"/>
      <c r="C381" s="112" t="s">
        <v>424</v>
      </c>
      <c r="D381" s="113"/>
      <c r="E381" s="113"/>
      <c r="F381" s="113"/>
      <c r="G381" s="113"/>
      <c r="H381" s="114"/>
      <c r="I381" s="79" t="str">
        <f>+$I$376</f>
        <v>9 MOTOR Y TRANSMISION</v>
      </c>
      <c r="J381" s="79" t="s">
        <v>425</v>
      </c>
      <c r="K381" s="79" t="str">
        <f>+A381</f>
        <v>a</v>
      </c>
      <c r="L381" s="79" t="str">
        <f>+C381</f>
        <v>Defectos de estado del depósito (tanque) de combustible</v>
      </c>
      <c r="M381" s="9" t="str">
        <f>+IF(N381="O","DG",IF(N381="P","","N/A"))</f>
        <v/>
      </c>
      <c r="N381" s="12" t="str">
        <f t="shared" ref="N381:N387" si="205">+IF(OR($T$5=T381,$T$5=U381,$T$5=V381,$T$5=W381,$T$5=X381,$T$5=Y381,$T$5=Z381,$T$5=AA381,$T$5=AB381,$T$5=AC381,$T$5=AD381,$T$5=AE381,$T$5=AF381,$T$5=AG381,$T$5=AH381,$T$5=AI381,$T$5=AJ381,$T$5=AK381,$T$5=AL381,$T$5=AM381,$T$5=AN381,$T$5=AO381,$T$5=AP381,$T$5=AQ381,$T$5=AR381,$T$5=AS381,$T$5=AT381,$T$5=AU381,$T$5=AV381,$T$5=AW381,$T$5=AX381,$T$5=AY381,$T$5=AZ381,$T$5=BA381,$T$5=BB381,$T$5=BC381,$T$5=BD381),"P","¡")</f>
        <v>P</v>
      </c>
      <c r="O381" s="10">
        <f t="shared" ref="O381:O387" si="206">P381</f>
        <v>0</v>
      </c>
      <c r="P381" s="112"/>
      <c r="Q381" s="113"/>
      <c r="R381" s="113"/>
      <c r="S381" s="114"/>
      <c r="T381" s="7">
        <v>1</v>
      </c>
      <c r="U381" s="7">
        <v>2</v>
      </c>
      <c r="V381" s="7">
        <v>3</v>
      </c>
      <c r="W381" s="7">
        <v>4</v>
      </c>
      <c r="X381" s="7">
        <v>5</v>
      </c>
      <c r="AA381" s="7">
        <v>8</v>
      </c>
      <c r="AB381" s="7">
        <v>9</v>
      </c>
      <c r="AI381" s="7">
        <v>16</v>
      </c>
      <c r="AJ381" s="7">
        <v>17</v>
      </c>
      <c r="AL381" s="7">
        <v>19</v>
      </c>
      <c r="AM381" s="7">
        <v>20</v>
      </c>
      <c r="AO381" s="7">
        <v>22</v>
      </c>
      <c r="AP381" s="7">
        <v>23</v>
      </c>
      <c r="AQ381" s="7">
        <v>24</v>
      </c>
      <c r="AR381" s="7">
        <v>25</v>
      </c>
      <c r="AS381" s="7">
        <v>26</v>
      </c>
      <c r="AT381" s="7">
        <v>27</v>
      </c>
      <c r="AV381" s="7">
        <v>29</v>
      </c>
      <c r="AW381" s="7">
        <v>30</v>
      </c>
      <c r="AX381" s="7">
        <v>31</v>
      </c>
      <c r="AY381" s="7">
        <v>32</v>
      </c>
      <c r="AZ381" s="7">
        <v>33</v>
      </c>
      <c r="BA381" s="7">
        <v>34</v>
      </c>
      <c r="BB381" s="7">
        <v>35</v>
      </c>
      <c r="BC381" s="7">
        <v>36</v>
      </c>
    </row>
    <row r="382" spans="1:55" ht="33.6" customHeight="1">
      <c r="A382" s="80" t="s">
        <v>36</v>
      </c>
      <c r="B382" s="116"/>
      <c r="C382" s="112" t="s">
        <v>426</v>
      </c>
      <c r="D382" s="113"/>
      <c r="E382" s="113"/>
      <c r="F382" s="113"/>
      <c r="G382" s="113"/>
      <c r="H382" s="114"/>
      <c r="I382" s="79" t="str">
        <f t="shared" ref="I382:I387" si="207">+$I$376</f>
        <v>9 MOTOR Y TRANSMISION</v>
      </c>
      <c r="J382" s="79" t="s">
        <v>425</v>
      </c>
      <c r="K382" s="79" t="str">
        <f t="shared" ref="K382:K387" si="208">+A382</f>
        <v>b</v>
      </c>
      <c r="L382" s="79" t="str">
        <f t="shared" ref="L382:L387" si="209">+C382</f>
        <v>Defectos en la fijación del depósito o de las conducciones del
combustible a la carrocería o al chasis</v>
      </c>
      <c r="M382" s="9" t="str">
        <f>+IF(N382="O","DG",IF(N382="P","","N/A"))</f>
        <v/>
      </c>
      <c r="N382" s="12" t="str">
        <f t="shared" si="205"/>
        <v>P</v>
      </c>
      <c r="O382" s="10">
        <f t="shared" si="206"/>
        <v>0</v>
      </c>
      <c r="P382" s="112"/>
      <c r="Q382" s="113"/>
      <c r="R382" s="113"/>
      <c r="S382" s="114"/>
      <c r="T382" s="7">
        <v>1</v>
      </c>
      <c r="U382" s="7">
        <v>2</v>
      </c>
      <c r="V382" s="7">
        <v>3</v>
      </c>
      <c r="W382" s="7">
        <v>4</v>
      </c>
      <c r="X382" s="7">
        <v>5</v>
      </c>
      <c r="AA382" s="7">
        <v>8</v>
      </c>
      <c r="AB382" s="7">
        <v>9</v>
      </c>
      <c r="AI382" s="7">
        <v>16</v>
      </c>
      <c r="AJ382" s="7">
        <v>17</v>
      </c>
      <c r="AL382" s="7">
        <v>19</v>
      </c>
      <c r="AM382" s="7">
        <v>20</v>
      </c>
      <c r="AO382" s="7">
        <v>22</v>
      </c>
      <c r="AP382" s="7">
        <v>23</v>
      </c>
      <c r="AQ382" s="7">
        <v>24</v>
      </c>
      <c r="AR382" s="7">
        <v>25</v>
      </c>
      <c r="AS382" s="7">
        <v>26</v>
      </c>
      <c r="AT382" s="7">
        <v>27</v>
      </c>
      <c r="AV382" s="7">
        <v>29</v>
      </c>
      <c r="AW382" s="7">
        <v>30</v>
      </c>
      <c r="AX382" s="7">
        <v>31</v>
      </c>
      <c r="AY382" s="7">
        <v>32</v>
      </c>
      <c r="AZ382" s="7">
        <v>33</v>
      </c>
      <c r="BA382" s="7">
        <v>34</v>
      </c>
      <c r="BB382" s="7">
        <v>35</v>
      </c>
      <c r="BC382" s="7">
        <v>36</v>
      </c>
    </row>
    <row r="383" spans="1:55" ht="33.6" customHeight="1">
      <c r="A383" s="83" t="s">
        <v>38</v>
      </c>
      <c r="B383" s="116"/>
      <c r="C383" s="112" t="s">
        <v>427</v>
      </c>
      <c r="D383" s="113"/>
      <c r="E383" s="113"/>
      <c r="F383" s="113"/>
      <c r="G383" s="113"/>
      <c r="H383" s="114"/>
      <c r="I383" s="79" t="str">
        <f t="shared" si="207"/>
        <v>9 MOTOR Y TRANSMISION</v>
      </c>
      <c r="J383" s="79" t="s">
        <v>425</v>
      </c>
      <c r="K383" s="79" t="str">
        <f t="shared" si="208"/>
        <v>c</v>
      </c>
      <c r="L383" s="79" t="str">
        <f t="shared" si="209"/>
        <v>Defectos en el estado de la toma del respiradero</v>
      </c>
      <c r="M383" s="9" t="str">
        <f>+IF(N383="O","DL",IF(N383="P","","N/A"))</f>
        <v/>
      </c>
      <c r="N383" s="12" t="str">
        <f t="shared" si="205"/>
        <v>P</v>
      </c>
      <c r="O383" s="10">
        <f t="shared" si="206"/>
        <v>0</v>
      </c>
      <c r="P383" s="112"/>
      <c r="Q383" s="113"/>
      <c r="R383" s="113"/>
      <c r="S383" s="114"/>
      <c r="T383" s="7">
        <v>1</v>
      </c>
      <c r="U383" s="7">
        <v>2</v>
      </c>
      <c r="V383" s="7">
        <v>3</v>
      </c>
      <c r="W383" s="7">
        <v>4</v>
      </c>
      <c r="X383" s="7">
        <v>5</v>
      </c>
      <c r="AA383" s="7">
        <v>8</v>
      </c>
      <c r="AB383" s="7">
        <v>9</v>
      </c>
      <c r="AI383" s="7">
        <v>16</v>
      </c>
      <c r="AJ383" s="7">
        <v>17</v>
      </c>
      <c r="AL383" s="7">
        <v>19</v>
      </c>
      <c r="AM383" s="7">
        <v>20</v>
      </c>
      <c r="AO383" s="7">
        <v>22</v>
      </c>
      <c r="AP383" s="7">
        <v>23</v>
      </c>
      <c r="AQ383" s="7">
        <v>24</v>
      </c>
      <c r="AR383" s="7">
        <v>25</v>
      </c>
      <c r="AS383" s="7">
        <v>26</v>
      </c>
      <c r="AT383" s="7">
        <v>27</v>
      </c>
      <c r="AV383" s="7">
        <v>29</v>
      </c>
      <c r="AW383" s="7">
        <v>30</v>
      </c>
      <c r="AX383" s="7">
        <v>31</v>
      </c>
      <c r="AY383" s="7">
        <v>32</v>
      </c>
      <c r="AZ383" s="7">
        <v>33</v>
      </c>
      <c r="BA383" s="7">
        <v>34</v>
      </c>
      <c r="BB383" s="7">
        <v>35</v>
      </c>
      <c r="BC383" s="7">
        <v>36</v>
      </c>
    </row>
    <row r="384" spans="1:55" ht="33.6" customHeight="1">
      <c r="A384" s="83" t="s">
        <v>40</v>
      </c>
      <c r="B384" s="116"/>
      <c r="C384" s="112" t="s">
        <v>428</v>
      </c>
      <c r="D384" s="113"/>
      <c r="E384" s="113"/>
      <c r="F384" s="113"/>
      <c r="G384" s="113"/>
      <c r="H384" s="114"/>
      <c r="I384" s="79" t="str">
        <f t="shared" si="207"/>
        <v>9 MOTOR Y TRANSMISION</v>
      </c>
      <c r="J384" s="79" t="s">
        <v>425</v>
      </c>
      <c r="K384" s="79" t="str">
        <f t="shared" si="208"/>
        <v>d</v>
      </c>
      <c r="L384" s="79" t="str">
        <f t="shared" si="209"/>
        <v>Tapón de inadecuado</v>
      </c>
      <c r="M384" s="9" t="str">
        <f>+IF(N384="O","DG",IF(N384="P","","N/A"))</f>
        <v/>
      </c>
      <c r="N384" s="12" t="str">
        <f t="shared" si="205"/>
        <v>P</v>
      </c>
      <c r="O384" s="10">
        <f t="shared" si="206"/>
        <v>0</v>
      </c>
      <c r="P384" s="112"/>
      <c r="Q384" s="113"/>
      <c r="R384" s="113"/>
      <c r="S384" s="114"/>
      <c r="T384" s="7">
        <v>1</v>
      </c>
      <c r="U384" s="7">
        <v>2</v>
      </c>
      <c r="V384" s="7">
        <v>3</v>
      </c>
      <c r="W384" s="7">
        <v>4</v>
      </c>
      <c r="X384" s="7">
        <v>5</v>
      </c>
      <c r="AA384" s="7">
        <v>8</v>
      </c>
      <c r="AB384" s="7">
        <v>9</v>
      </c>
      <c r="AI384" s="7">
        <v>16</v>
      </c>
      <c r="AJ384" s="7">
        <v>17</v>
      </c>
      <c r="AL384" s="7">
        <v>19</v>
      </c>
      <c r="AM384" s="7">
        <v>20</v>
      </c>
      <c r="AO384" s="7">
        <v>22</v>
      </c>
      <c r="AP384" s="7">
        <v>23</v>
      </c>
      <c r="AQ384" s="7">
        <v>24</v>
      </c>
      <c r="AR384" s="7">
        <v>25</v>
      </c>
      <c r="AS384" s="7">
        <v>26</v>
      </c>
      <c r="AT384" s="7">
        <v>27</v>
      </c>
      <c r="AV384" s="7">
        <v>29</v>
      </c>
      <c r="AW384" s="7">
        <v>30</v>
      </c>
      <c r="AX384" s="7">
        <v>31</v>
      </c>
      <c r="AY384" s="7">
        <v>32</v>
      </c>
      <c r="AZ384" s="7">
        <v>33</v>
      </c>
      <c r="BA384" s="7">
        <v>34</v>
      </c>
      <c r="BB384" s="7">
        <v>35</v>
      </c>
      <c r="BC384" s="7">
        <v>36</v>
      </c>
    </row>
    <row r="385" spans="1:55" ht="33.6" customHeight="1">
      <c r="A385" s="83" t="s">
        <v>42</v>
      </c>
      <c r="B385" s="116"/>
      <c r="C385" s="112" t="s">
        <v>429</v>
      </c>
      <c r="D385" s="113"/>
      <c r="E385" s="113"/>
      <c r="F385" s="113"/>
      <c r="G385" s="113"/>
      <c r="H385" s="114"/>
      <c r="I385" s="79" t="str">
        <f t="shared" si="207"/>
        <v>9 MOTOR Y TRANSMISION</v>
      </c>
      <c r="J385" s="79" t="s">
        <v>425</v>
      </c>
      <c r="K385" s="79" t="str">
        <f t="shared" si="208"/>
        <v>e</v>
      </c>
      <c r="L385" s="79" t="str">
        <f t="shared" si="209"/>
        <v>Proximidad excesiva entre los elementos que contienen combustible y las zonas calientes del vehículo o las conexiones eléctricas</v>
      </c>
      <c r="M385" s="9" t="str">
        <f t="shared" ref="M385:M387" si="210">+IF(N385="O","DG",IF(N385="P","","N/A"))</f>
        <v/>
      </c>
      <c r="N385" s="12" t="str">
        <f t="shared" si="205"/>
        <v>P</v>
      </c>
      <c r="O385" s="10">
        <f t="shared" si="206"/>
        <v>0</v>
      </c>
      <c r="P385" s="112"/>
      <c r="Q385" s="113"/>
      <c r="R385" s="113"/>
      <c r="S385" s="114"/>
      <c r="T385" s="7">
        <v>1</v>
      </c>
      <c r="U385" s="7">
        <v>2</v>
      </c>
      <c r="V385" s="7">
        <v>3</v>
      </c>
      <c r="W385" s="7">
        <v>4</v>
      </c>
      <c r="X385" s="7">
        <v>5</v>
      </c>
      <c r="AA385" s="7">
        <v>8</v>
      </c>
      <c r="AB385" s="7">
        <v>9</v>
      </c>
      <c r="AI385" s="7">
        <v>16</v>
      </c>
      <c r="AJ385" s="7">
        <v>17</v>
      </c>
      <c r="AL385" s="7">
        <v>19</v>
      </c>
      <c r="AM385" s="7">
        <v>20</v>
      </c>
      <c r="AO385" s="7">
        <v>22</v>
      </c>
      <c r="AP385" s="7">
        <v>23</v>
      </c>
      <c r="AQ385" s="7">
        <v>24</v>
      </c>
      <c r="AR385" s="7">
        <v>25</v>
      </c>
      <c r="AS385" s="7">
        <v>26</v>
      </c>
      <c r="AT385" s="7">
        <v>27</v>
      </c>
      <c r="AV385" s="7">
        <v>29</v>
      </c>
      <c r="AW385" s="7">
        <v>30</v>
      </c>
      <c r="AX385" s="7">
        <v>31</v>
      </c>
      <c r="AY385" s="7">
        <v>32</v>
      </c>
      <c r="AZ385" s="7">
        <v>33</v>
      </c>
      <c r="BA385" s="7">
        <v>34</v>
      </c>
      <c r="BB385" s="7">
        <v>35</v>
      </c>
      <c r="BC385" s="7">
        <v>36</v>
      </c>
    </row>
    <row r="386" spans="1:55" ht="33.6" customHeight="1">
      <c r="A386" s="83" t="s">
        <v>44</v>
      </c>
      <c r="B386" s="116"/>
      <c r="C386" s="112" t="s">
        <v>430</v>
      </c>
      <c r="D386" s="113"/>
      <c r="E386" s="113"/>
      <c r="F386" s="113"/>
      <c r="G386" s="113"/>
      <c r="H386" s="114"/>
      <c r="I386" s="79" t="str">
        <f t="shared" si="207"/>
        <v>9 MOTOR Y TRANSMISION</v>
      </c>
      <c r="J386" s="79" t="s">
        <v>425</v>
      </c>
      <c r="K386" s="79" t="str">
        <f t="shared" si="208"/>
        <v>f</v>
      </c>
      <c r="L386" s="79" t="str">
        <f t="shared" si="209"/>
        <v>Estado defectuoso, o roces y cortes con peligro de fuga en las tuberías, mangueras y/o filtros.</v>
      </c>
      <c r="M386" s="9" t="str">
        <f t="shared" si="210"/>
        <v/>
      </c>
      <c r="N386" s="12" t="str">
        <f t="shared" si="205"/>
        <v>P</v>
      </c>
      <c r="O386" s="10">
        <f t="shared" si="206"/>
        <v>0</v>
      </c>
      <c r="P386" s="112"/>
      <c r="Q386" s="113"/>
      <c r="R386" s="113"/>
      <c r="S386" s="114"/>
      <c r="T386" s="7">
        <v>1</v>
      </c>
      <c r="U386" s="7">
        <v>2</v>
      </c>
      <c r="V386" s="7">
        <v>3</v>
      </c>
      <c r="W386" s="7">
        <v>4</v>
      </c>
      <c r="X386" s="7">
        <v>5</v>
      </c>
      <c r="AA386" s="7">
        <v>8</v>
      </c>
      <c r="AB386" s="7">
        <v>9</v>
      </c>
      <c r="AI386" s="7">
        <v>16</v>
      </c>
      <c r="AJ386" s="7">
        <v>17</v>
      </c>
      <c r="AL386" s="7">
        <v>19</v>
      </c>
      <c r="AM386" s="7">
        <v>20</v>
      </c>
      <c r="AO386" s="7">
        <v>22</v>
      </c>
      <c r="AP386" s="7">
        <v>23</v>
      </c>
      <c r="AQ386" s="7">
        <v>24</v>
      </c>
      <c r="AR386" s="7">
        <v>25</v>
      </c>
      <c r="AS386" s="7">
        <v>26</v>
      </c>
      <c r="AT386" s="7">
        <v>27</v>
      </c>
      <c r="AV386" s="7">
        <v>29</v>
      </c>
      <c r="AW386" s="7">
        <v>30</v>
      </c>
      <c r="AX386" s="7">
        <v>31</v>
      </c>
      <c r="AY386" s="7">
        <v>32</v>
      </c>
      <c r="AZ386" s="7">
        <v>33</v>
      </c>
      <c r="BA386" s="7">
        <v>34</v>
      </c>
      <c r="BB386" s="7">
        <v>35</v>
      </c>
      <c r="BC386" s="7">
        <v>36</v>
      </c>
    </row>
    <row r="387" spans="1:55" ht="33.6" customHeight="1">
      <c r="A387" s="83" t="s">
        <v>46</v>
      </c>
      <c r="B387" s="116"/>
      <c r="C387" s="112" t="s">
        <v>431</v>
      </c>
      <c r="D387" s="113"/>
      <c r="E387" s="113"/>
      <c r="F387" s="113"/>
      <c r="G387" s="113"/>
      <c r="H387" s="114"/>
      <c r="I387" s="79" t="str">
        <f t="shared" si="207"/>
        <v>9 MOTOR Y TRANSMISION</v>
      </c>
      <c r="J387" s="79" t="s">
        <v>425</v>
      </c>
      <c r="K387" s="79" t="str">
        <f t="shared" si="208"/>
        <v>g</v>
      </c>
      <c r="L387" s="79" t="str">
        <f t="shared" si="209"/>
        <v>Pérdida de combustible por cualquiera de sus sistemas de almacenamiento o transferencia</v>
      </c>
      <c r="M387" s="9" t="str">
        <f t="shared" si="210"/>
        <v/>
      </c>
      <c r="N387" s="12" t="str">
        <f t="shared" si="205"/>
        <v>P</v>
      </c>
      <c r="O387" s="10">
        <f t="shared" si="206"/>
        <v>0</v>
      </c>
      <c r="P387" s="112"/>
      <c r="Q387" s="113"/>
      <c r="R387" s="113"/>
      <c r="S387" s="114"/>
      <c r="T387" s="7">
        <v>1</v>
      </c>
      <c r="U387" s="7">
        <v>2</v>
      </c>
      <c r="V387" s="7">
        <v>3</v>
      </c>
      <c r="W387" s="7">
        <v>4</v>
      </c>
      <c r="X387" s="7">
        <v>5</v>
      </c>
      <c r="AA387" s="7">
        <v>8</v>
      </c>
      <c r="AB387" s="7">
        <v>9</v>
      </c>
      <c r="AI387" s="7">
        <v>16</v>
      </c>
      <c r="AJ387" s="7">
        <v>17</v>
      </c>
      <c r="AL387" s="7">
        <v>19</v>
      </c>
      <c r="AM387" s="7">
        <v>20</v>
      </c>
      <c r="AO387" s="7">
        <v>22</v>
      </c>
      <c r="AP387" s="7">
        <v>23</v>
      </c>
      <c r="AQ387" s="7">
        <v>24</v>
      </c>
      <c r="AR387" s="7">
        <v>25</v>
      </c>
      <c r="AS387" s="7">
        <v>26</v>
      </c>
      <c r="AT387" s="7">
        <v>27</v>
      </c>
      <c r="AV387" s="7">
        <v>29</v>
      </c>
      <c r="AW387" s="7">
        <v>30</v>
      </c>
      <c r="AX387" s="7">
        <v>31</v>
      </c>
      <c r="AY387" s="7">
        <v>32</v>
      </c>
      <c r="AZ387" s="7">
        <v>33</v>
      </c>
      <c r="BA387" s="7">
        <v>34</v>
      </c>
      <c r="BB387" s="7">
        <v>35</v>
      </c>
      <c r="BC387" s="7">
        <v>36</v>
      </c>
    </row>
    <row r="388" spans="1:55" ht="25.15" customHeight="1">
      <c r="A388" s="83" t="s">
        <v>432</v>
      </c>
      <c r="B388" s="109" t="s">
        <v>433</v>
      </c>
      <c r="C388" s="110"/>
      <c r="D388" s="110"/>
      <c r="E388" s="110"/>
      <c r="F388" s="110"/>
      <c r="G388" s="110"/>
      <c r="H388" s="110"/>
      <c r="I388" s="110"/>
      <c r="J388" s="110"/>
      <c r="K388" s="110"/>
      <c r="L388" s="110"/>
      <c r="M388" s="110"/>
      <c r="N388" s="110"/>
      <c r="O388" s="110"/>
      <c r="P388" s="110"/>
      <c r="Q388" s="110"/>
      <c r="R388" s="110"/>
      <c r="S388" s="111"/>
    </row>
    <row r="389" spans="1:55" ht="25.15" customHeight="1">
      <c r="A389" s="83"/>
      <c r="B389" s="115" t="s">
        <v>25</v>
      </c>
      <c r="C389" s="109" t="s">
        <v>26</v>
      </c>
      <c r="D389" s="110"/>
      <c r="E389" s="110"/>
      <c r="F389" s="110"/>
      <c r="G389" s="110"/>
      <c r="H389" s="111"/>
      <c r="I389" s="76" t="s">
        <v>27</v>
      </c>
      <c r="J389" s="76" t="s">
        <v>28</v>
      </c>
      <c r="K389" s="76" t="s">
        <v>29</v>
      </c>
      <c r="L389" s="76" t="s">
        <v>26</v>
      </c>
      <c r="M389" s="83" t="s">
        <v>30</v>
      </c>
      <c r="N389" s="83" t="s">
        <v>31</v>
      </c>
      <c r="O389" s="74" t="s">
        <v>32</v>
      </c>
      <c r="P389" s="109" t="s">
        <v>32</v>
      </c>
      <c r="Q389" s="110"/>
      <c r="R389" s="110"/>
      <c r="S389" s="111"/>
    </row>
    <row r="390" spans="1:55" ht="37.15" customHeight="1">
      <c r="A390" s="83" t="s">
        <v>33</v>
      </c>
      <c r="B390" s="116"/>
      <c r="C390" s="112" t="s">
        <v>434</v>
      </c>
      <c r="D390" s="113"/>
      <c r="E390" s="113"/>
      <c r="F390" s="113"/>
      <c r="G390" s="113"/>
      <c r="H390" s="114"/>
      <c r="I390" s="79" t="str">
        <f>+$I$376</f>
        <v>9 MOTOR Y TRANSMISION</v>
      </c>
      <c r="J390" s="79" t="s">
        <v>435</v>
      </c>
      <c r="K390" s="79" t="str">
        <f>+A390</f>
        <v>a</v>
      </c>
      <c r="L390" s="79" t="str">
        <f>+C390</f>
        <v>Defectos leves en el estado del sistema de admisión (filtros, depurador, mangueras y otros)</v>
      </c>
      <c r="M390" s="9" t="str">
        <f>+IF(N390="O","DL",IF(N390="P","","N/A"))</f>
        <v/>
      </c>
      <c r="N390" s="12" t="str">
        <f>+IF(OR($T$5=T390,$T$5=U390,$T$5=V390,$T$5=W390,$T$5=X390,$T$5=Y390,$T$5=Z390,$T$5=AA390,$T$5=AB390,$T$5=AC390,$T$5=AD390,$T$5=AE390,$T$5=AF390,$T$5=AG390,$T$5=AH390,$T$5=AI390,$T$5=AJ390,$T$5=AK390,$T$5=AL390,$T$5=AM390,$T$5=AN390,$T$5=AO390,$T$5=AP390,$T$5=AQ390,$T$5=AR390,$T$5=AS390,$T$5=AT390,$T$5=AU390,$T$5=AV390,$T$5=AW390,$T$5=AX390,$T$5=AY390,$T$5=AZ390,$T$5=BA390,$T$5=BB390,$T$5=BC390,$T$5=BD390),"P","¡")</f>
        <v>P</v>
      </c>
      <c r="O390" s="10">
        <f t="shared" ref="O390:O393" si="211">P390</f>
        <v>0</v>
      </c>
      <c r="P390" s="112"/>
      <c r="Q390" s="113"/>
      <c r="R390" s="113"/>
      <c r="S390" s="114"/>
      <c r="T390" s="7">
        <v>1</v>
      </c>
      <c r="U390" s="7">
        <v>2</v>
      </c>
      <c r="V390" s="7">
        <v>3</v>
      </c>
      <c r="W390" s="7">
        <v>4</v>
      </c>
      <c r="X390" s="7">
        <v>5</v>
      </c>
      <c r="AA390" s="7">
        <v>8</v>
      </c>
      <c r="AB390" s="7">
        <v>9</v>
      </c>
      <c r="AI390" s="7">
        <v>16</v>
      </c>
      <c r="AJ390" s="7">
        <v>17</v>
      </c>
      <c r="AL390" s="7">
        <v>19</v>
      </c>
      <c r="AM390" s="7">
        <v>20</v>
      </c>
      <c r="AO390" s="7">
        <v>22</v>
      </c>
      <c r="AP390" s="7">
        <v>23</v>
      </c>
      <c r="AQ390" s="7">
        <v>24</v>
      </c>
      <c r="AR390" s="7">
        <v>25</v>
      </c>
      <c r="AS390" s="7">
        <v>26</v>
      </c>
      <c r="AT390" s="7">
        <v>27</v>
      </c>
      <c r="AV390" s="7">
        <v>29</v>
      </c>
      <c r="AX390" s="7">
        <v>31</v>
      </c>
      <c r="AY390" s="7">
        <v>32</v>
      </c>
      <c r="AZ390" s="7">
        <v>33</v>
      </c>
      <c r="BA390" s="7">
        <v>34</v>
      </c>
      <c r="BB390" s="7">
        <v>35</v>
      </c>
      <c r="BC390" s="7">
        <v>36</v>
      </c>
    </row>
    <row r="391" spans="1:55" ht="37.15" customHeight="1">
      <c r="A391" s="83" t="s">
        <v>36</v>
      </c>
      <c r="B391" s="116"/>
      <c r="C391" s="112" t="s">
        <v>436</v>
      </c>
      <c r="D391" s="113"/>
      <c r="E391" s="113"/>
      <c r="F391" s="113"/>
      <c r="G391" s="113"/>
      <c r="H391" s="114"/>
      <c r="I391" s="79" t="str">
        <f t="shared" ref="I391:I393" si="212">+$I$376</f>
        <v>9 MOTOR Y TRANSMISION</v>
      </c>
      <c r="J391" s="79" t="s">
        <v>435</v>
      </c>
      <c r="K391" s="79" t="str">
        <f t="shared" ref="K391:K393" si="213">+A391</f>
        <v>b</v>
      </c>
      <c r="L391" s="79" t="str">
        <f t="shared" ref="L391:L393" si="214">+C391</f>
        <v>Defectos graves en el estado del sistema de admisión (filtros, depurador, mangueras y otros)</v>
      </c>
      <c r="M391" s="9" t="str">
        <f>+IF(N391="O","DG",IF(N391="P","","N/A"))</f>
        <v/>
      </c>
      <c r="N391" s="12" t="str">
        <f>+IF(OR($T$5=T391,$T$5=U391,$T$5=V391,$T$5=W391,$T$5=X391,$T$5=Y391,$T$5=Z391,$T$5=AA391,$T$5=AB391,$T$5=AC391,$T$5=AD391,$T$5=AE391,$T$5=AF391,$T$5=AG391,$T$5=AH391,$T$5=AI391,$T$5=AJ391,$T$5=AK391,$T$5=AL391,$T$5=AM391,$T$5=AN391,$T$5=AO391,$T$5=AP391,$T$5=AQ391,$T$5=AR391,$T$5=AS391,$T$5=AT391,$T$5=AU391,$T$5=AV391,$T$5=AW391,$T$5=AX391,$T$5=AY391,$T$5=AZ391,$T$5=BA391,$T$5=BB391,$T$5=BC391,$T$5=BD391),"P","¡")</f>
        <v>P</v>
      </c>
      <c r="O391" s="10">
        <f t="shared" si="211"/>
        <v>0</v>
      </c>
      <c r="P391" s="112"/>
      <c r="Q391" s="113"/>
      <c r="R391" s="113"/>
      <c r="S391" s="114"/>
      <c r="T391" s="7">
        <v>1</v>
      </c>
      <c r="U391" s="7">
        <v>2</v>
      </c>
      <c r="V391" s="7">
        <v>3</v>
      </c>
      <c r="W391" s="7">
        <v>4</v>
      </c>
      <c r="X391" s="7">
        <v>5</v>
      </c>
      <c r="AA391" s="7">
        <v>8</v>
      </c>
      <c r="AB391" s="7">
        <v>9</v>
      </c>
      <c r="AI391" s="7">
        <v>16</v>
      </c>
      <c r="AJ391" s="7">
        <v>17</v>
      </c>
      <c r="AL391" s="7">
        <v>19</v>
      </c>
      <c r="AM391" s="7">
        <v>20</v>
      </c>
      <c r="AO391" s="7">
        <v>22</v>
      </c>
      <c r="AP391" s="7">
        <v>23</v>
      </c>
      <c r="AQ391" s="7">
        <v>24</v>
      </c>
      <c r="AR391" s="7">
        <v>25</v>
      </c>
      <c r="AS391" s="7">
        <v>26</v>
      </c>
      <c r="AT391" s="7">
        <v>27</v>
      </c>
      <c r="AV391" s="7">
        <v>29</v>
      </c>
      <c r="AX391" s="7">
        <v>31</v>
      </c>
      <c r="AY391" s="7">
        <v>32</v>
      </c>
      <c r="AZ391" s="7">
        <v>33</v>
      </c>
      <c r="BA391" s="7">
        <v>34</v>
      </c>
      <c r="BB391" s="7">
        <v>35</v>
      </c>
      <c r="BC391" s="7">
        <v>36</v>
      </c>
    </row>
    <row r="392" spans="1:55" ht="37.15" customHeight="1">
      <c r="A392" s="83" t="s">
        <v>38</v>
      </c>
      <c r="B392" s="116"/>
      <c r="C392" s="112" t="s">
        <v>437</v>
      </c>
      <c r="D392" s="113"/>
      <c r="E392" s="113"/>
      <c r="F392" s="113"/>
      <c r="G392" s="113"/>
      <c r="H392" s="114"/>
      <c r="I392" s="79" t="str">
        <f t="shared" si="212"/>
        <v>9 MOTOR Y TRANSMISION</v>
      </c>
      <c r="J392" s="79" t="s">
        <v>435</v>
      </c>
      <c r="K392" s="79" t="str">
        <f t="shared" si="213"/>
        <v>c</v>
      </c>
      <c r="L392" s="79" t="str">
        <f t="shared" si="214"/>
        <v>Defectos en la sujeción de componentes del sistema</v>
      </c>
      <c r="M392" s="9" t="str">
        <f>+IF(N392="O","DL",IF(N392="P","","N/A"))</f>
        <v/>
      </c>
      <c r="N392" s="12" t="str">
        <f>+IF(OR($T$5=T392,$T$5=U392,$T$5=V392,$T$5=W392,$T$5=X392,$T$5=Y392,$T$5=Z392,$T$5=AA392,$T$5=AB392,$T$5=AC392,$T$5=AD392,$T$5=AE392,$T$5=AF392,$T$5=AG392,$T$5=AH392,$T$5=AI392,$T$5=AJ392,$T$5=AK392,$T$5=AL392,$T$5=AM392,$T$5=AN392,$T$5=AO392,$T$5=AP392,$T$5=AQ392,$T$5=AR392,$T$5=AS392,$T$5=AT392,$T$5=AU392,$T$5=AV392,$T$5=AW392,$T$5=AX392,$T$5=AY392,$T$5=AZ392,$T$5=BA392,$T$5=BB392,$T$5=BC392,$T$5=BD392),"P","¡")</f>
        <v>P</v>
      </c>
      <c r="O392" s="10">
        <f t="shared" si="211"/>
        <v>0</v>
      </c>
      <c r="P392" s="112"/>
      <c r="Q392" s="113"/>
      <c r="R392" s="113"/>
      <c r="S392" s="114"/>
      <c r="T392" s="7">
        <v>1</v>
      </c>
      <c r="U392" s="7">
        <v>2</v>
      </c>
      <c r="V392" s="7">
        <v>3</v>
      </c>
      <c r="W392" s="7">
        <v>4</v>
      </c>
      <c r="X392" s="7">
        <v>5</v>
      </c>
      <c r="AA392" s="7">
        <v>8</v>
      </c>
      <c r="AB392" s="7">
        <v>9</v>
      </c>
      <c r="AI392" s="7">
        <v>16</v>
      </c>
      <c r="AJ392" s="7">
        <v>17</v>
      </c>
      <c r="AL392" s="7">
        <v>19</v>
      </c>
      <c r="AM392" s="7">
        <v>20</v>
      </c>
      <c r="AO392" s="7">
        <v>22</v>
      </c>
      <c r="AP392" s="7">
        <v>23</v>
      </c>
      <c r="AQ392" s="7">
        <v>24</v>
      </c>
      <c r="AR392" s="7">
        <v>25</v>
      </c>
      <c r="AS392" s="7">
        <v>26</v>
      </c>
      <c r="AT392" s="7">
        <v>27</v>
      </c>
      <c r="AV392" s="7">
        <v>29</v>
      </c>
      <c r="AX392" s="7">
        <v>31</v>
      </c>
      <c r="AY392" s="7">
        <v>32</v>
      </c>
      <c r="AZ392" s="7">
        <v>33</v>
      </c>
      <c r="BA392" s="7">
        <v>34</v>
      </c>
      <c r="BB392" s="7">
        <v>35</v>
      </c>
      <c r="BC392" s="7">
        <v>36</v>
      </c>
    </row>
    <row r="393" spans="1:55" ht="37.15" customHeight="1">
      <c r="A393" s="83" t="s">
        <v>40</v>
      </c>
      <c r="B393" s="116"/>
      <c r="C393" s="112" t="s">
        <v>438</v>
      </c>
      <c r="D393" s="113"/>
      <c r="E393" s="113"/>
      <c r="F393" s="113"/>
      <c r="G393" s="113"/>
      <c r="H393" s="114"/>
      <c r="I393" s="79" t="str">
        <f t="shared" si="212"/>
        <v>9 MOTOR Y TRANSMISION</v>
      </c>
      <c r="J393" s="79" t="s">
        <v>435</v>
      </c>
      <c r="K393" s="79" t="str">
        <f t="shared" si="213"/>
        <v>d</v>
      </c>
      <c r="L393" s="79" t="str">
        <f t="shared" si="214"/>
        <v>Inexistencia o adaptaciones inadecuadas de componentes del sistema (filtros, mangueras y otros)</v>
      </c>
      <c r="M393" s="9" t="str">
        <f>+IF(N393="O","DG",IF(N393="P","","N/A"))</f>
        <v/>
      </c>
      <c r="N393" s="12" t="str">
        <f>+IF(OR($T$5=T393,$T$5=U393,$T$5=V393,$T$5=W393,$T$5=X393,$T$5=Y393,$T$5=Z393,$T$5=AA393,$T$5=AB393,$T$5=AC393,$T$5=AD393,$T$5=AE393,$T$5=AF393,$T$5=AG393,$T$5=AH393,$T$5=AI393,$T$5=AJ393,$T$5=AK393,$T$5=AL393,$T$5=AM393,$T$5=AN393,$T$5=AO393,$T$5=AP393,$T$5=AQ393,$T$5=AR393,$T$5=AS393,$T$5=AT393,$T$5=AU393,$T$5=AV393,$T$5=AW393,$T$5=AX393,$T$5=AY393,$T$5=AZ393,$T$5=BA393,$T$5=BB393,$T$5=BC393,$T$5=BD393),"P","¡")</f>
        <v>P</v>
      </c>
      <c r="O393" s="10">
        <f t="shared" si="211"/>
        <v>0</v>
      </c>
      <c r="P393" s="112"/>
      <c r="Q393" s="113"/>
      <c r="R393" s="113"/>
      <c r="S393" s="114"/>
      <c r="T393" s="7">
        <v>1</v>
      </c>
      <c r="U393" s="7">
        <v>2</v>
      </c>
      <c r="V393" s="7">
        <v>3</v>
      </c>
      <c r="W393" s="7">
        <v>4</v>
      </c>
      <c r="X393" s="7">
        <v>5</v>
      </c>
      <c r="AA393" s="7">
        <v>8</v>
      </c>
      <c r="AB393" s="7">
        <v>9</v>
      </c>
      <c r="AI393" s="7">
        <v>16</v>
      </c>
      <c r="AJ393" s="7">
        <v>17</v>
      </c>
      <c r="AL393" s="7">
        <v>19</v>
      </c>
      <c r="AM393" s="7">
        <v>20</v>
      </c>
      <c r="AO393" s="7">
        <v>22</v>
      </c>
      <c r="AP393" s="7">
        <v>23</v>
      </c>
      <c r="AQ393" s="7">
        <v>24</v>
      </c>
      <c r="AR393" s="7">
        <v>25</v>
      </c>
      <c r="AS393" s="7">
        <v>26</v>
      </c>
      <c r="AT393" s="7">
        <v>27</v>
      </c>
      <c r="AV393" s="7">
        <v>29</v>
      </c>
      <c r="AX393" s="7">
        <v>31</v>
      </c>
      <c r="AY393" s="7">
        <v>32</v>
      </c>
      <c r="AZ393" s="7">
        <v>33</v>
      </c>
      <c r="BA393" s="7">
        <v>34</v>
      </c>
      <c r="BB393" s="7">
        <v>35</v>
      </c>
      <c r="BC393" s="7">
        <v>36</v>
      </c>
    </row>
    <row r="394" spans="1:55" ht="25.15" customHeight="1">
      <c r="A394" s="83">
        <v>9.4</v>
      </c>
      <c r="B394" s="109" t="s">
        <v>439</v>
      </c>
      <c r="C394" s="110"/>
      <c r="D394" s="110"/>
      <c r="E394" s="110"/>
      <c r="F394" s="110"/>
      <c r="G394" s="110"/>
      <c r="H394" s="110"/>
      <c r="I394" s="110"/>
      <c r="J394" s="110"/>
      <c r="K394" s="110"/>
      <c r="L394" s="110"/>
      <c r="M394" s="110"/>
      <c r="N394" s="110"/>
      <c r="O394" s="110"/>
      <c r="P394" s="110"/>
      <c r="Q394" s="110"/>
      <c r="R394" s="110"/>
      <c r="S394" s="111"/>
    </row>
    <row r="395" spans="1:55" ht="25.15" customHeight="1">
      <c r="A395" s="83"/>
      <c r="B395" s="115" t="s">
        <v>25</v>
      </c>
      <c r="C395" s="109" t="s">
        <v>26</v>
      </c>
      <c r="D395" s="110"/>
      <c r="E395" s="110"/>
      <c r="F395" s="110"/>
      <c r="G395" s="110"/>
      <c r="H395" s="111"/>
      <c r="I395" s="76" t="s">
        <v>27</v>
      </c>
      <c r="J395" s="76" t="s">
        <v>28</v>
      </c>
      <c r="K395" s="76" t="s">
        <v>29</v>
      </c>
      <c r="L395" s="76" t="s">
        <v>26</v>
      </c>
      <c r="M395" s="83" t="s">
        <v>30</v>
      </c>
      <c r="N395" s="83" t="s">
        <v>31</v>
      </c>
      <c r="O395" s="74" t="s">
        <v>32</v>
      </c>
      <c r="P395" s="109" t="s">
        <v>32</v>
      </c>
      <c r="Q395" s="110"/>
      <c r="R395" s="110"/>
      <c r="S395" s="111"/>
    </row>
    <row r="396" spans="1:55" ht="37.15" customHeight="1">
      <c r="A396" s="83" t="s">
        <v>33</v>
      </c>
      <c r="B396" s="116"/>
      <c r="C396" s="112" t="s">
        <v>440</v>
      </c>
      <c r="D396" s="113"/>
      <c r="E396" s="113"/>
      <c r="F396" s="113"/>
      <c r="G396" s="113"/>
      <c r="H396" s="114"/>
      <c r="I396" s="79" t="str">
        <f>+$I$376</f>
        <v>9 MOTOR Y TRANSMISION</v>
      </c>
      <c r="J396" s="79" t="s">
        <v>435</v>
      </c>
      <c r="K396" s="79" t="str">
        <f>+A396</f>
        <v>a</v>
      </c>
      <c r="L396" s="79" t="str">
        <f>+C396</f>
        <v>Defectos leves en el estado del sistema de escape</v>
      </c>
      <c r="M396" s="9" t="str">
        <f>+IF(N396="O","DL",IF(N396="P","","N/A"))</f>
        <v/>
      </c>
      <c r="N396" s="12" t="str">
        <f>+IF(OR($T$5=T396,$T$5=U396,$T$5=V396,$T$5=W396,$T$5=X396,$T$5=Y396,$T$5=Z396,$T$5=AA396,$T$5=AB396,$T$5=AC396,$T$5=AD396,$T$5=AE396,$T$5=AF396,$T$5=AG396,$T$5=AH396,$T$5=AI396,$T$5=AJ396,$T$5=AK396,$T$5=AL396,$T$5=AM396,$T$5=AN396,$T$5=AO396,$T$5=AP396,$T$5=AQ396,$T$5=AR396,$T$5=AS396,$T$5=AT396,$T$5=AU396,$T$5=AV396,$T$5=AW396,$T$5=AX396,$T$5=AY396,$T$5=AZ396,$T$5=BA396,$T$5=BB396,$T$5=BC396,$T$5=BD396),"P","¡")</f>
        <v>P</v>
      </c>
      <c r="O396" s="10">
        <f t="shared" ref="O396:O399" si="215">P396</f>
        <v>0</v>
      </c>
      <c r="P396" s="112"/>
      <c r="Q396" s="113"/>
      <c r="R396" s="113"/>
      <c r="S396" s="114"/>
      <c r="T396" s="7">
        <v>1</v>
      </c>
      <c r="U396" s="7">
        <v>2</v>
      </c>
      <c r="V396" s="7">
        <v>3</v>
      </c>
      <c r="W396" s="7">
        <v>4</v>
      </c>
      <c r="X396" s="7">
        <v>5</v>
      </c>
      <c r="AA396" s="7">
        <v>8</v>
      </c>
      <c r="AB396" s="7">
        <v>9</v>
      </c>
      <c r="AI396" s="7">
        <v>16</v>
      </c>
      <c r="AJ396" s="7">
        <v>17</v>
      </c>
      <c r="AL396" s="7">
        <v>19</v>
      </c>
      <c r="AM396" s="7">
        <v>20</v>
      </c>
      <c r="AO396" s="7">
        <v>22</v>
      </c>
      <c r="AP396" s="7">
        <v>23</v>
      </c>
      <c r="AQ396" s="7">
        <v>24</v>
      </c>
      <c r="AR396" s="7">
        <v>25</v>
      </c>
      <c r="AS396" s="7">
        <v>26</v>
      </c>
      <c r="AT396" s="7">
        <v>27</v>
      </c>
      <c r="AV396" s="7">
        <v>29</v>
      </c>
      <c r="AX396" s="7">
        <v>31</v>
      </c>
      <c r="AY396" s="7">
        <v>32</v>
      </c>
      <c r="AZ396" s="7">
        <v>33</v>
      </c>
      <c r="BA396" s="7">
        <v>34</v>
      </c>
      <c r="BB396" s="7">
        <v>35</v>
      </c>
      <c r="BC396" s="7">
        <v>36</v>
      </c>
    </row>
    <row r="397" spans="1:55" ht="37.15" customHeight="1">
      <c r="A397" s="83" t="s">
        <v>36</v>
      </c>
      <c r="B397" s="116"/>
      <c r="C397" s="112" t="s">
        <v>441</v>
      </c>
      <c r="D397" s="113"/>
      <c r="E397" s="113"/>
      <c r="F397" s="113"/>
      <c r="G397" s="113"/>
      <c r="H397" s="114"/>
      <c r="I397" s="79" t="str">
        <f t="shared" ref="I397:I400" si="216">+$I$376</f>
        <v>9 MOTOR Y TRANSMISION</v>
      </c>
      <c r="J397" s="79" t="s">
        <v>435</v>
      </c>
      <c r="K397" s="79" t="str">
        <f t="shared" ref="K397:K399" si="217">+A397</f>
        <v>b</v>
      </c>
      <c r="L397" s="79" t="str">
        <f t="shared" ref="L397:L399" si="218">+C397</f>
        <v xml:space="preserve">Defectos graves en el estado del sistema de escape o presenta fuga </v>
      </c>
      <c r="M397" s="9" t="str">
        <f>+IF(N397="O","DG",IF(N397="P","","N/A"))</f>
        <v/>
      </c>
      <c r="N397" s="12" t="str">
        <f>+IF(OR($T$5=T397,$T$5=U397,$T$5=V397,$T$5=W397,$T$5=X397,$T$5=Y397,$T$5=Z397,$T$5=AA397,$T$5=AB397,$T$5=AC397,$T$5=AD397,$T$5=AE397,$T$5=AF397,$T$5=AG397,$T$5=AH397,$T$5=AI397,$T$5=AJ397,$T$5=AK397,$T$5=AL397,$T$5=AM397,$T$5=AN397,$T$5=AO397,$T$5=AP397,$T$5=AQ397,$T$5=AR397,$T$5=AS397,$T$5=AT397,$T$5=AU397,$T$5=AV397,$T$5=AW397,$T$5=AX397,$T$5=AY397,$T$5=AZ397,$T$5=BA397,$T$5=BB397,$T$5=BC397,$T$5=BD397),"P","¡")</f>
        <v>P</v>
      </c>
      <c r="O397" s="10">
        <f t="shared" si="215"/>
        <v>0</v>
      </c>
      <c r="P397" s="112"/>
      <c r="Q397" s="113"/>
      <c r="R397" s="113"/>
      <c r="S397" s="114"/>
      <c r="T397" s="7">
        <v>1</v>
      </c>
      <c r="U397" s="7">
        <v>2</v>
      </c>
      <c r="V397" s="7">
        <v>3</v>
      </c>
      <c r="W397" s="7">
        <v>4</v>
      </c>
      <c r="X397" s="7">
        <v>5</v>
      </c>
      <c r="AA397" s="7">
        <v>8</v>
      </c>
      <c r="AB397" s="7">
        <v>9</v>
      </c>
      <c r="AI397" s="7">
        <v>16</v>
      </c>
      <c r="AJ397" s="7">
        <v>17</v>
      </c>
      <c r="AL397" s="7">
        <v>19</v>
      </c>
      <c r="AM397" s="7">
        <v>20</v>
      </c>
      <c r="AO397" s="7">
        <v>22</v>
      </c>
      <c r="AP397" s="7">
        <v>23</v>
      </c>
      <c r="AQ397" s="7">
        <v>24</v>
      </c>
      <c r="AR397" s="7">
        <v>25</v>
      </c>
      <c r="AS397" s="7">
        <v>26</v>
      </c>
      <c r="AT397" s="7">
        <v>27</v>
      </c>
      <c r="AV397" s="7">
        <v>29</v>
      </c>
      <c r="AX397" s="7">
        <v>31</v>
      </c>
      <c r="AY397" s="7">
        <v>32</v>
      </c>
      <c r="AZ397" s="7">
        <v>33</v>
      </c>
      <c r="BA397" s="7">
        <v>34</v>
      </c>
      <c r="BB397" s="7">
        <v>35</v>
      </c>
      <c r="BC397" s="7">
        <v>36</v>
      </c>
    </row>
    <row r="398" spans="1:55" ht="37.15" customHeight="1">
      <c r="A398" s="83" t="s">
        <v>38</v>
      </c>
      <c r="B398" s="116"/>
      <c r="C398" s="112" t="s">
        <v>442</v>
      </c>
      <c r="D398" s="113"/>
      <c r="E398" s="113"/>
      <c r="F398" s="113"/>
      <c r="G398" s="113"/>
      <c r="H398" s="114"/>
      <c r="I398" s="79" t="str">
        <f t="shared" si="216"/>
        <v>9 MOTOR Y TRANSMISION</v>
      </c>
      <c r="J398" s="79" t="s">
        <v>435</v>
      </c>
      <c r="K398" s="79" t="str">
        <f t="shared" si="217"/>
        <v>c</v>
      </c>
      <c r="L398" s="79" t="str">
        <f t="shared" si="218"/>
        <v xml:space="preserve">Defectos en la sujeción del sistema de escape </v>
      </c>
      <c r="M398" s="9" t="str">
        <f>+IF(N398="O","DL",IF(N398="P","","N/A"))</f>
        <v/>
      </c>
      <c r="N398" s="12" t="str">
        <f>+IF(OR($T$5=T398,$T$5=U398,$T$5=V398,$T$5=W398,$T$5=X398,$T$5=Y398,$T$5=Z398,$T$5=AA398,$T$5=AB398,$T$5=AC398,$T$5=AD398,$T$5=AE398,$T$5=AF398,$T$5=AG398,$T$5=AH398,$T$5=AI398,$T$5=AJ398,$T$5=AK398,$T$5=AL398,$T$5=AM398,$T$5=AN398,$T$5=AO398,$T$5=AP398,$T$5=AQ398,$T$5=AR398,$T$5=AS398,$T$5=AT398,$T$5=AU398,$T$5=AV398,$T$5=AW398,$T$5=AX398,$T$5=AY398,$T$5=AZ398,$T$5=BA398,$T$5=BB398,$T$5=BC398,$T$5=BD398),"P","¡")</f>
        <v>P</v>
      </c>
      <c r="O398" s="10">
        <f t="shared" si="215"/>
        <v>0</v>
      </c>
      <c r="P398" s="112"/>
      <c r="Q398" s="113"/>
      <c r="R398" s="113"/>
      <c r="S398" s="114"/>
      <c r="T398" s="7">
        <v>1</v>
      </c>
      <c r="U398" s="7">
        <v>2</v>
      </c>
      <c r="V398" s="7">
        <v>3</v>
      </c>
      <c r="W398" s="7">
        <v>4</v>
      </c>
      <c r="X398" s="7">
        <v>5</v>
      </c>
      <c r="AA398" s="7">
        <v>8</v>
      </c>
      <c r="AB398" s="7">
        <v>9</v>
      </c>
      <c r="AI398" s="7">
        <v>16</v>
      </c>
      <c r="AJ398" s="7">
        <v>17</v>
      </c>
      <c r="AL398" s="7">
        <v>19</v>
      </c>
      <c r="AM398" s="7">
        <v>20</v>
      </c>
      <c r="AO398" s="7">
        <v>22</v>
      </c>
      <c r="AP398" s="7">
        <v>23</v>
      </c>
      <c r="AQ398" s="7">
        <v>24</v>
      </c>
      <c r="AR398" s="7">
        <v>25</v>
      </c>
      <c r="AS398" s="7">
        <v>26</v>
      </c>
      <c r="AT398" s="7">
        <v>27</v>
      </c>
      <c r="AV398" s="7">
        <v>29</v>
      </c>
      <c r="AX398" s="7">
        <v>31</v>
      </c>
      <c r="AY398" s="7">
        <v>32</v>
      </c>
      <c r="AZ398" s="7">
        <v>33</v>
      </c>
      <c r="BA398" s="7">
        <v>34</v>
      </c>
      <c r="BB398" s="7">
        <v>35</v>
      </c>
      <c r="BC398" s="7">
        <v>36</v>
      </c>
    </row>
    <row r="399" spans="1:55" ht="37.15" customHeight="1">
      <c r="A399" s="83" t="s">
        <v>40</v>
      </c>
      <c r="B399" s="116"/>
      <c r="C399" s="112" t="s">
        <v>443</v>
      </c>
      <c r="D399" s="113"/>
      <c r="E399" s="113"/>
      <c r="F399" s="113"/>
      <c r="G399" s="113"/>
      <c r="H399" s="114"/>
      <c r="I399" s="79" t="str">
        <f t="shared" si="216"/>
        <v>9 MOTOR Y TRANSMISION</v>
      </c>
      <c r="J399" s="79" t="s">
        <v>435</v>
      </c>
      <c r="K399" s="79" t="str">
        <f t="shared" si="217"/>
        <v>d</v>
      </c>
      <c r="L399" s="79" t="str">
        <f t="shared" si="218"/>
        <v>Inexistencia del silenciador o de la rejilla de protección u otro dispositivo equivalente</v>
      </c>
      <c r="M399" s="9" t="str">
        <f>+IF(N399="O","DG",IF(N399="P","","N/A"))</f>
        <v/>
      </c>
      <c r="N399" s="12" t="str">
        <f>+IF(OR($T$5=T399,$T$5=U399,$T$5=V399,$T$5=W399,$T$5=X399,$T$5=Y399,$T$5=Z399,$T$5=AA399,$T$5=AB399,$T$5=AC399,$T$5=AD399,$T$5=AE399,$T$5=AF399,$T$5=AG399,$T$5=AH399,$T$5=AI399,$T$5=AJ399,$T$5=AK399,$T$5=AL399,$T$5=AM399,$T$5=AN399,$T$5=AO399,$T$5=AP399,$T$5=AQ399,$T$5=AR399,$T$5=AS399,$T$5=AT399,$T$5=AU399,$T$5=AV399,$T$5=AW399,$T$5=AX399,$T$5=AY399,$T$5=AZ399,$T$5=BA399,$T$5=BB399,$T$5=BC399,$T$5=BD399),"P","¡")</f>
        <v>P</v>
      </c>
      <c r="O399" s="10">
        <f t="shared" si="215"/>
        <v>0</v>
      </c>
      <c r="P399" s="112"/>
      <c r="Q399" s="113"/>
      <c r="R399" s="113"/>
      <c r="S399" s="114"/>
      <c r="T399" s="7">
        <v>1</v>
      </c>
      <c r="U399" s="7">
        <v>2</v>
      </c>
      <c r="V399" s="7">
        <v>3</v>
      </c>
      <c r="W399" s="7">
        <v>4</v>
      </c>
      <c r="X399" s="7">
        <v>5</v>
      </c>
      <c r="AA399" s="7">
        <v>8</v>
      </c>
      <c r="AB399" s="7">
        <v>9</v>
      </c>
      <c r="AI399" s="7">
        <v>16</v>
      </c>
      <c r="AJ399" s="7">
        <v>17</v>
      </c>
      <c r="AL399" s="7">
        <v>19</v>
      </c>
      <c r="AM399" s="7">
        <v>20</v>
      </c>
      <c r="AO399" s="7">
        <v>22</v>
      </c>
      <c r="AP399" s="7">
        <v>23</v>
      </c>
      <c r="AQ399" s="7">
        <v>24</v>
      </c>
      <c r="AR399" s="7">
        <v>25</v>
      </c>
      <c r="AS399" s="7">
        <v>26</v>
      </c>
      <c r="AT399" s="7">
        <v>27</v>
      </c>
      <c r="AV399" s="7">
        <v>29</v>
      </c>
      <c r="AX399" s="7">
        <v>31</v>
      </c>
      <c r="AY399" s="7">
        <v>32</v>
      </c>
      <c r="AZ399" s="7">
        <v>33</v>
      </c>
      <c r="BA399" s="7">
        <v>34</v>
      </c>
      <c r="BB399" s="7">
        <v>35</v>
      </c>
      <c r="BC399" s="7">
        <v>36</v>
      </c>
    </row>
    <row r="400" spans="1:55" ht="37.15" customHeight="1">
      <c r="A400" s="83" t="s">
        <v>42</v>
      </c>
      <c r="B400" s="117"/>
      <c r="C400" s="112" t="s">
        <v>444</v>
      </c>
      <c r="D400" s="113"/>
      <c r="E400" s="113"/>
      <c r="F400" s="113"/>
      <c r="G400" s="113"/>
      <c r="H400" s="114"/>
      <c r="I400" s="79" t="str">
        <f t="shared" si="216"/>
        <v>9 MOTOR Y TRANSMISION</v>
      </c>
      <c r="J400" s="79" t="s">
        <v>435</v>
      </c>
      <c r="K400" s="79" t="str">
        <f t="shared" ref="K400" si="219">+A400</f>
        <v>e</v>
      </c>
      <c r="L400" s="79" t="str">
        <f t="shared" ref="L400" si="220">+C400</f>
        <v>Modificaciones inadecuadas del tubo de escape, inexistencia, desacoplada o ubicación no cumple con lo regulado</v>
      </c>
      <c r="M400" s="9" t="str">
        <f>+IF(N400="O","DG",IF(N400="P","","N/A"))</f>
        <v/>
      </c>
      <c r="N400" s="12" t="str">
        <f>+IF(OR($T$5=T400,$T$5=U400,$T$5=V400,$T$5=W400,$T$5=X400,$T$5=Y400,$T$5=Z400,$T$5=AA400,$T$5=AB400,$T$5=AC400,$T$5=AD400,$T$5=AE400,$T$5=AF400,$T$5=AG400,$T$5=AH400,$T$5=AI400,$T$5=AJ400,$T$5=AK400,$T$5=AL400,$T$5=AM400,$T$5=AN400,$T$5=AO400,$T$5=AP400,$T$5=AQ400,$T$5=AR400,$T$5=AS400,$T$5=AT400,$T$5=AU400,$T$5=AV400,$T$5=AW400,$T$5=AX400,$T$5=AY400,$T$5=AZ400,$T$5=BA400,$T$5=BB400,$T$5=BC400,$T$5=BD400),"P","¡")</f>
        <v>P</v>
      </c>
      <c r="O400" s="10">
        <f t="shared" ref="O400" si="221">P400</f>
        <v>0</v>
      </c>
      <c r="P400" s="112"/>
      <c r="Q400" s="113"/>
      <c r="R400" s="113"/>
      <c r="S400" s="114"/>
      <c r="T400" s="7">
        <v>1</v>
      </c>
      <c r="U400" s="7">
        <v>2</v>
      </c>
      <c r="V400" s="7">
        <v>3</v>
      </c>
      <c r="W400" s="7">
        <v>4</v>
      </c>
      <c r="X400" s="7">
        <v>5</v>
      </c>
      <c r="AA400" s="7">
        <v>8</v>
      </c>
      <c r="AB400" s="7">
        <v>9</v>
      </c>
      <c r="AI400" s="7">
        <v>16</v>
      </c>
      <c r="AJ400" s="7">
        <v>17</v>
      </c>
      <c r="AL400" s="7">
        <v>19</v>
      </c>
      <c r="AM400" s="7">
        <v>20</v>
      </c>
      <c r="AO400" s="7">
        <v>22</v>
      </c>
      <c r="AP400" s="7">
        <v>23</v>
      </c>
      <c r="AQ400" s="7">
        <v>24</v>
      </c>
      <c r="AR400" s="7">
        <v>25</v>
      </c>
      <c r="AS400" s="7">
        <v>26</v>
      </c>
      <c r="AT400" s="7">
        <v>27</v>
      </c>
      <c r="AV400" s="7">
        <v>29</v>
      </c>
      <c r="AX400" s="7">
        <v>31</v>
      </c>
      <c r="AY400" s="7">
        <v>32</v>
      </c>
      <c r="AZ400" s="7">
        <v>33</v>
      </c>
      <c r="BA400" s="7">
        <v>34</v>
      </c>
      <c r="BB400" s="7">
        <v>35</v>
      </c>
      <c r="BC400" s="7">
        <v>36</v>
      </c>
    </row>
    <row r="401" spans="1:55" ht="25.15" customHeight="1">
      <c r="A401" s="83">
        <v>9.5</v>
      </c>
      <c r="B401" s="109" t="s">
        <v>445</v>
      </c>
      <c r="C401" s="110"/>
      <c r="D401" s="110"/>
      <c r="E401" s="110"/>
      <c r="F401" s="110"/>
      <c r="G401" s="110"/>
      <c r="H401" s="110"/>
      <c r="I401" s="110"/>
      <c r="J401" s="110"/>
      <c r="K401" s="110"/>
      <c r="L401" s="110"/>
      <c r="M401" s="110"/>
      <c r="N401" s="110"/>
      <c r="O401" s="110"/>
      <c r="P401" s="110"/>
      <c r="Q401" s="110"/>
      <c r="R401" s="110"/>
      <c r="S401" s="111"/>
    </row>
    <row r="402" spans="1:55" ht="25.15" customHeight="1">
      <c r="A402" s="83"/>
      <c r="B402" s="115" t="s">
        <v>25</v>
      </c>
      <c r="C402" s="109" t="s">
        <v>26</v>
      </c>
      <c r="D402" s="110"/>
      <c r="E402" s="110"/>
      <c r="F402" s="110"/>
      <c r="G402" s="110"/>
      <c r="H402" s="111"/>
      <c r="I402" s="76" t="s">
        <v>27</v>
      </c>
      <c r="J402" s="76" t="s">
        <v>28</v>
      </c>
      <c r="K402" s="76" t="s">
        <v>29</v>
      </c>
      <c r="L402" s="76" t="s">
        <v>26</v>
      </c>
      <c r="M402" s="83" t="s">
        <v>30</v>
      </c>
      <c r="N402" s="83" t="s">
        <v>31</v>
      </c>
      <c r="O402" s="74" t="s">
        <v>32</v>
      </c>
      <c r="P402" s="109" t="s">
        <v>32</v>
      </c>
      <c r="Q402" s="110"/>
      <c r="R402" s="110"/>
      <c r="S402" s="111"/>
    </row>
    <row r="403" spans="1:55" ht="35.450000000000003" customHeight="1">
      <c r="A403" s="83" t="s">
        <v>33</v>
      </c>
      <c r="B403" s="116"/>
      <c r="C403" s="112" t="s">
        <v>446</v>
      </c>
      <c r="D403" s="113"/>
      <c r="E403" s="113"/>
      <c r="F403" s="113"/>
      <c r="G403" s="113"/>
      <c r="H403" s="114"/>
      <c r="I403" s="79" t="str">
        <f>+$I$399</f>
        <v>9 MOTOR Y TRANSMISION</v>
      </c>
      <c r="J403" s="79" t="s">
        <v>447</v>
      </c>
      <c r="K403" s="79" t="str">
        <f>+A403</f>
        <v>a</v>
      </c>
      <c r="L403" s="79" t="str">
        <f>+C403</f>
        <v>Humedecimiento en elementos de la transmisión (caja de cambios y/o diferencial) sin goteo</v>
      </c>
      <c r="M403" s="9" t="str">
        <f>+IF(N403="O","DL",IF(N403="P","","N/A"))</f>
        <v>N/A</v>
      </c>
      <c r="N403" s="12" t="str">
        <f>+IF(OR($T$5=T403,$T$5=U403,$T$5=V403,$T$5=W403,$T$5=X403,$T$5=Y403,$T$5=Z403,$T$5=AA403,$T$5=AB403,$T$5=AC403,$T$5=AD403,$T$5=AE403,$T$5=AF403,$T$5=AG403,$T$5=AH403,$T$5=AI403,$T$5=AJ403,$T$5=AK403,$T$5=AL403,$T$5=AM403,$T$5=AN403,$T$5=AO403,$T$5=AP403,$T$5=AQ404,$T$5=AR403,$T$5=AS403,$T$5=AT403,$T$5=AU403,$T$5=AV403,$T$5=AW403,$T$5=AX403,$T$5=AY403,$T$5=AZ403,$T$5=BA403,$T$5=BB403,$T$5=BC403,$T$5=BD403),"P","¡")</f>
        <v>¡</v>
      </c>
      <c r="O403" s="10">
        <f t="shared" ref="O403:O412" si="222">P403</f>
        <v>0</v>
      </c>
      <c r="P403" s="112"/>
      <c r="Q403" s="113"/>
      <c r="R403" s="113"/>
      <c r="S403" s="114"/>
      <c r="U403" s="7">
        <v>2</v>
      </c>
      <c r="W403" s="7">
        <v>4</v>
      </c>
      <c r="X403" s="7">
        <v>5</v>
      </c>
      <c r="AA403" s="7">
        <v>8</v>
      </c>
      <c r="AB403" s="7">
        <v>9</v>
      </c>
      <c r="AD403" s="7">
        <v>11</v>
      </c>
      <c r="AE403" s="7">
        <v>12</v>
      </c>
      <c r="AI403" s="7">
        <v>16</v>
      </c>
      <c r="AJ403" s="7">
        <v>17</v>
      </c>
      <c r="AL403" s="7">
        <v>19</v>
      </c>
      <c r="AO403" s="7">
        <v>22</v>
      </c>
      <c r="AP403" s="7">
        <v>23</v>
      </c>
      <c r="AQ403" s="7">
        <v>24</v>
      </c>
      <c r="AR403" s="7">
        <v>25</v>
      </c>
      <c r="AS403" s="7">
        <v>26</v>
      </c>
      <c r="AT403" s="7">
        <v>27</v>
      </c>
      <c r="AU403" s="7">
        <v>28</v>
      </c>
      <c r="AY403" s="7">
        <v>32</v>
      </c>
      <c r="AZ403" s="7">
        <v>33</v>
      </c>
      <c r="BA403" s="7">
        <v>34</v>
      </c>
      <c r="BB403" s="7">
        <v>35</v>
      </c>
      <c r="BC403" s="7">
        <v>36</v>
      </c>
    </row>
    <row r="404" spans="1:55" ht="35.450000000000003" customHeight="1">
      <c r="A404" s="83" t="s">
        <v>36</v>
      </c>
      <c r="B404" s="116"/>
      <c r="C404" s="112" t="s">
        <v>448</v>
      </c>
      <c r="D404" s="113"/>
      <c r="E404" s="113"/>
      <c r="F404" s="113"/>
      <c r="G404" s="113"/>
      <c r="H404" s="114"/>
      <c r="I404" s="79" t="str">
        <f t="shared" ref="I404:I415" si="223">+$I$399</f>
        <v>9 MOTOR Y TRANSMISION</v>
      </c>
      <c r="J404" s="79" t="s">
        <v>447</v>
      </c>
      <c r="K404" s="79" t="str">
        <f t="shared" ref="K404:K412" si="224">+A404</f>
        <v>b</v>
      </c>
      <c r="L404" s="79" t="str">
        <f t="shared" ref="L404:L412" si="225">+C404</f>
        <v>Fugas en los elementos de transmisión (caja de cambios y/o diferencial)</v>
      </c>
      <c r="M404" s="9" t="str">
        <f>+IF(N404="O","DG",IF(N404="P","","N/A"))</f>
        <v>N/A</v>
      </c>
      <c r="N404" s="12" t="str">
        <f>+IF(OR($T$5=T404,$T$5=U404,$T$5=V404,$T$5=W404,$T$5=X404,$T$5=Y404,$T$5=Z404,$T$5=AA404,$T$5=AB404,$T$5=AC404,$T$5=AD404,$T$5=AE404,$T$5=AF404,$T$5=AG404,$T$5=AH404,$T$5=AI404,$T$5=AJ404,$T$5=AK404,$T$5=AL404,$T$5=AM404,$T$5=AN404,$T$5=AO404,$T$5=AP404,$T$5=AQ405,$T$5=AR404,$T$5=AS404,$T$5=AT404,$T$5=AU404,$T$5=AV404,$T$5=AW404,$T$5=AX404,$T$5=AY404,$T$5=AZ404,$T$5=BA404,$T$5=BB404,$T$5=BC404,$T$5=BD404),"P","¡")</f>
        <v>¡</v>
      </c>
      <c r="O404" s="10">
        <f t="shared" si="222"/>
        <v>0</v>
      </c>
      <c r="P404" s="112"/>
      <c r="Q404" s="113"/>
      <c r="R404" s="113"/>
      <c r="S404" s="114"/>
      <c r="U404" s="7">
        <v>2</v>
      </c>
      <c r="W404" s="7">
        <v>4</v>
      </c>
      <c r="X404" s="7">
        <v>5</v>
      </c>
      <c r="AA404" s="7">
        <v>8</v>
      </c>
      <c r="AB404" s="7">
        <v>9</v>
      </c>
      <c r="AD404" s="7">
        <v>11</v>
      </c>
      <c r="AE404" s="7">
        <v>12</v>
      </c>
      <c r="AI404" s="7">
        <v>16</v>
      </c>
      <c r="AJ404" s="7">
        <v>17</v>
      </c>
      <c r="AL404" s="7">
        <v>19</v>
      </c>
      <c r="AO404" s="7">
        <v>22</v>
      </c>
      <c r="AP404" s="7">
        <v>23</v>
      </c>
      <c r="AQ404" s="7">
        <v>24</v>
      </c>
      <c r="AR404" s="7">
        <v>25</v>
      </c>
      <c r="AS404" s="7">
        <v>26</v>
      </c>
      <c r="AT404" s="7">
        <v>27</v>
      </c>
      <c r="AU404" s="7">
        <v>28</v>
      </c>
      <c r="AY404" s="7">
        <v>32</v>
      </c>
      <c r="AZ404" s="7">
        <v>33</v>
      </c>
      <c r="BA404" s="7">
        <v>34</v>
      </c>
      <c r="BB404" s="7">
        <v>35</v>
      </c>
      <c r="BC404" s="7">
        <v>36</v>
      </c>
    </row>
    <row r="405" spans="1:55" ht="35.450000000000003" customHeight="1">
      <c r="A405" s="83" t="s">
        <v>38</v>
      </c>
      <c r="B405" s="116"/>
      <c r="C405" s="112" t="s">
        <v>449</v>
      </c>
      <c r="D405" s="113"/>
      <c r="E405" s="113"/>
      <c r="F405" s="113"/>
      <c r="G405" s="113"/>
      <c r="H405" s="114"/>
      <c r="I405" s="79" t="str">
        <f t="shared" si="223"/>
        <v>9 MOTOR Y TRANSMISION</v>
      </c>
      <c r="J405" s="79" t="s">
        <v>447</v>
      </c>
      <c r="K405" s="79" t="str">
        <f t="shared" si="224"/>
        <v>c</v>
      </c>
      <c r="L405" s="79" t="str">
        <f t="shared" si="225"/>
        <v>Defectos de estado o inexistencia de los guardapolvos de los ejes o semiejes</v>
      </c>
      <c r="M405" s="9" t="str">
        <f>+IF(N405="O","DL",IF(N405="P","","N/A"))</f>
        <v>N/A</v>
      </c>
      <c r="N405" s="12" t="str">
        <f t="shared" ref="N405:N415" si="226">+IF(OR($T$5=T405,$T$5=U405,$T$5=V405,$T$5=W405,$T$5=X405,$T$5=Y405,$T$5=Z405,$T$5=AA405,$T$5=AB405,$T$5=AC405,$T$5=AD405,$T$5=AE405,$T$5=AF405,$T$5=AG405,$T$5=AH405,$T$5=AI405,$T$5=AJ405,$T$5=AK405,$T$5=AL405,$T$5=AM405,$T$5=AN405,$T$5=AO405,$T$5=AP405,$T$5=AQ405,$T$5=AR405,$T$5=AS405,$T$5=AT405,$T$5=AU405,$T$5=AV405,$T$5=AW405,$T$5=AX405,$T$5=AY405,$T$5=AZ405,$T$5=BA405,$T$5=BB405,$T$5=BC405,$T$5=BD405),"P","¡")</f>
        <v>¡</v>
      </c>
      <c r="O405" s="10">
        <f t="shared" si="222"/>
        <v>0</v>
      </c>
      <c r="P405" s="112"/>
      <c r="Q405" s="113"/>
      <c r="R405" s="113"/>
      <c r="S405" s="114"/>
      <c r="U405" s="7">
        <v>2</v>
      </c>
      <c r="W405" s="7">
        <v>4</v>
      </c>
      <c r="X405" s="7">
        <v>5</v>
      </c>
      <c r="AA405" s="7">
        <v>8</v>
      </c>
      <c r="AB405" s="7">
        <v>9</v>
      </c>
      <c r="AD405" s="7">
        <v>11</v>
      </c>
      <c r="AE405" s="7">
        <v>12</v>
      </c>
      <c r="AI405" s="7">
        <v>16</v>
      </c>
      <c r="AJ405" s="7">
        <v>17</v>
      </c>
      <c r="AL405" s="7">
        <v>19</v>
      </c>
      <c r="AO405" s="7">
        <v>22</v>
      </c>
      <c r="AP405" s="7">
        <v>23</v>
      </c>
      <c r="AQ405" s="7">
        <v>24</v>
      </c>
      <c r="AR405" s="7">
        <v>25</v>
      </c>
      <c r="AS405" s="7">
        <v>26</v>
      </c>
      <c r="AT405" s="7">
        <v>27</v>
      </c>
      <c r="AU405" s="7">
        <v>28</v>
      </c>
      <c r="AY405" s="7">
        <v>32</v>
      </c>
      <c r="AZ405" s="7">
        <v>33</v>
      </c>
      <c r="BA405" s="7">
        <v>34</v>
      </c>
      <c r="BB405" s="7">
        <v>35</v>
      </c>
      <c r="BC405" s="7">
        <v>36</v>
      </c>
    </row>
    <row r="406" spans="1:55" ht="39.950000000000003" customHeight="1">
      <c r="A406" s="83" t="s">
        <v>40</v>
      </c>
      <c r="B406" s="116"/>
      <c r="C406" s="112" t="s">
        <v>450</v>
      </c>
      <c r="D406" s="113"/>
      <c r="E406" s="113"/>
      <c r="F406" s="113"/>
      <c r="G406" s="113"/>
      <c r="H406" s="114"/>
      <c r="I406" s="79" t="str">
        <f t="shared" si="223"/>
        <v>9 MOTOR Y TRANSMISION</v>
      </c>
      <c r="J406" s="79" t="s">
        <v>447</v>
      </c>
      <c r="K406" s="79" t="str">
        <f t="shared" si="224"/>
        <v>d</v>
      </c>
      <c r="L406" s="79" t="str">
        <f t="shared" si="225"/>
        <v>Existencia de holguras leves en los elementos de la transmisión (crucetas de la barra de transmisión, soportes de la barra, ejes y semiejes)</v>
      </c>
      <c r="M406" s="9" t="str">
        <f>+IF(N406="O","DL",IF(N406="P","","N/A"))</f>
        <v>N/A</v>
      </c>
      <c r="N406" s="12" t="str">
        <f t="shared" si="226"/>
        <v>¡</v>
      </c>
      <c r="O406" s="10">
        <f t="shared" si="222"/>
        <v>0</v>
      </c>
      <c r="P406" s="112"/>
      <c r="Q406" s="113"/>
      <c r="R406" s="113"/>
      <c r="S406" s="114"/>
      <c r="U406" s="7">
        <v>2</v>
      </c>
      <c r="W406" s="7">
        <v>4</v>
      </c>
      <c r="X406" s="7">
        <v>5</v>
      </c>
      <c r="AA406" s="7">
        <v>8</v>
      </c>
      <c r="AB406" s="7">
        <v>9</v>
      </c>
      <c r="AD406" s="7">
        <v>11</v>
      </c>
      <c r="AE406" s="7">
        <v>12</v>
      </c>
      <c r="AI406" s="7">
        <v>16</v>
      </c>
      <c r="AJ406" s="7">
        <v>17</v>
      </c>
      <c r="AL406" s="7">
        <v>19</v>
      </c>
      <c r="AO406" s="7">
        <v>22</v>
      </c>
      <c r="AP406" s="7">
        <v>23</v>
      </c>
      <c r="AQ406" s="7">
        <v>24</v>
      </c>
      <c r="AR406" s="7">
        <v>25</v>
      </c>
      <c r="AS406" s="7">
        <v>26</v>
      </c>
      <c r="AT406" s="7">
        <v>27</v>
      </c>
      <c r="AU406" s="7">
        <v>28</v>
      </c>
      <c r="AY406" s="7">
        <v>32</v>
      </c>
      <c r="AZ406" s="7">
        <v>33</v>
      </c>
      <c r="BA406" s="7">
        <v>34</v>
      </c>
      <c r="BB406" s="7">
        <v>35</v>
      </c>
      <c r="BC406" s="7">
        <v>36</v>
      </c>
    </row>
    <row r="407" spans="1:55" ht="39.950000000000003" customHeight="1">
      <c r="A407" s="83" t="s">
        <v>42</v>
      </c>
      <c r="B407" s="116"/>
      <c r="C407" s="112" t="s">
        <v>451</v>
      </c>
      <c r="D407" s="113"/>
      <c r="E407" s="113"/>
      <c r="F407" s="113"/>
      <c r="G407" s="113"/>
      <c r="H407" s="114"/>
      <c r="I407" s="79" t="str">
        <f t="shared" si="223"/>
        <v>9 MOTOR Y TRANSMISION</v>
      </c>
      <c r="J407" s="79" t="s">
        <v>447</v>
      </c>
      <c r="K407" s="79" t="str">
        <f t="shared" si="224"/>
        <v>e</v>
      </c>
      <c r="L407" s="79" t="str">
        <f t="shared" si="225"/>
        <v>Existencia de holguras excesivas en los elementos de la transmisión (crucetas de la barra de transmisión, soportes de la barra, ejes y semiejes)</v>
      </c>
      <c r="M407" s="9" t="str">
        <f t="shared" ref="M407:M410" si="227">+IF(N407="O","DG",IF(N407="P","","N/A"))</f>
        <v>N/A</v>
      </c>
      <c r="N407" s="12" t="str">
        <f t="shared" si="226"/>
        <v>¡</v>
      </c>
      <c r="O407" s="10">
        <f t="shared" si="222"/>
        <v>0</v>
      </c>
      <c r="P407" s="112"/>
      <c r="Q407" s="113"/>
      <c r="R407" s="113"/>
      <c r="S407" s="114"/>
      <c r="U407" s="7">
        <v>2</v>
      </c>
      <c r="W407" s="7">
        <v>4</v>
      </c>
      <c r="X407" s="7">
        <v>5</v>
      </c>
      <c r="AA407" s="7">
        <v>8</v>
      </c>
      <c r="AB407" s="7">
        <v>9</v>
      </c>
      <c r="AD407" s="7">
        <v>11</v>
      </c>
      <c r="AE407" s="7">
        <v>12</v>
      </c>
      <c r="AI407" s="7">
        <v>16</v>
      </c>
      <c r="AJ407" s="7">
        <v>17</v>
      </c>
      <c r="AL407" s="7">
        <v>19</v>
      </c>
      <c r="AO407" s="7">
        <v>22</v>
      </c>
      <c r="AP407" s="7">
        <v>23</v>
      </c>
      <c r="AQ407" s="7">
        <v>24</v>
      </c>
      <c r="AR407" s="7">
        <v>25</v>
      </c>
      <c r="AS407" s="7">
        <v>26</v>
      </c>
      <c r="AT407" s="7">
        <v>27</v>
      </c>
      <c r="AU407" s="7">
        <v>28</v>
      </c>
      <c r="AY407" s="7">
        <v>32</v>
      </c>
      <c r="AZ407" s="7">
        <v>33</v>
      </c>
      <c r="BA407" s="7">
        <v>34</v>
      </c>
      <c r="BB407" s="7">
        <v>35</v>
      </c>
      <c r="BC407" s="7">
        <v>36</v>
      </c>
    </row>
    <row r="408" spans="1:55" ht="33" customHeight="1">
      <c r="A408" s="83" t="s">
        <v>44</v>
      </c>
      <c r="B408" s="116"/>
      <c r="C408" s="112" t="s">
        <v>452</v>
      </c>
      <c r="D408" s="113"/>
      <c r="E408" s="113"/>
      <c r="F408" s="113"/>
      <c r="G408" s="113"/>
      <c r="H408" s="114"/>
      <c r="I408" s="79" t="str">
        <f t="shared" si="223"/>
        <v>9 MOTOR Y TRANSMISION</v>
      </c>
      <c r="J408" s="79" t="s">
        <v>447</v>
      </c>
      <c r="K408" s="79" t="str">
        <f t="shared" ref="K408:K409" si="228">+A408</f>
        <v>f</v>
      </c>
      <c r="L408" s="79" t="str">
        <f t="shared" ref="L408:L409" si="229">+C408</f>
        <v>Ruidos anormales o bajo nivel de aceite en caja de cambios o diferenciales</v>
      </c>
      <c r="M408" s="9" t="str">
        <f t="shared" ref="M408:M409" si="230">+IF(N408="O","DG",IF(N408="P","","N/A"))</f>
        <v>N/A</v>
      </c>
      <c r="N408" s="12" t="str">
        <f t="shared" ref="N408:N409" si="231">+IF(OR($T$5=T408,$T$5=U408,$T$5=V408,$T$5=W408,$T$5=X408,$T$5=Y408,$T$5=Z408,$T$5=AA408,$T$5=AB408,$T$5=AC408,$T$5=AD408,$T$5=AE408,$T$5=AF408,$T$5=AG408,$T$5=AH408,$T$5=AI408,$T$5=AJ408,$T$5=AK408,$T$5=AL408,$T$5=AM408,$T$5=AN408,$T$5=AO408,$T$5=AP408,$T$5=AQ408,$T$5=AR408,$T$5=AS408,$T$5=AT408,$T$5=AU408,$T$5=AV408,$T$5=AW408,$T$5=AX408,$T$5=AY408,$T$5=AZ408,$T$5=BA408,$T$5=BB408,$T$5=BC408,$T$5=BD408),"P","¡")</f>
        <v>¡</v>
      </c>
      <c r="O408" s="10">
        <f t="shared" ref="O408:O409" si="232">P408</f>
        <v>0</v>
      </c>
      <c r="P408" s="112"/>
      <c r="Q408" s="113"/>
      <c r="R408" s="113"/>
      <c r="S408" s="114"/>
      <c r="U408" s="7">
        <v>2</v>
      </c>
      <c r="W408" s="7">
        <v>4</v>
      </c>
      <c r="X408" s="7">
        <v>5</v>
      </c>
      <c r="AA408" s="7">
        <v>8</v>
      </c>
      <c r="AB408" s="7">
        <v>9</v>
      </c>
      <c r="AD408" s="7">
        <v>11</v>
      </c>
      <c r="AE408" s="7">
        <v>12</v>
      </c>
      <c r="AI408" s="7">
        <v>16</v>
      </c>
      <c r="AJ408" s="7">
        <v>17</v>
      </c>
      <c r="AL408" s="7">
        <v>19</v>
      </c>
      <c r="AO408" s="7">
        <v>22</v>
      </c>
      <c r="AP408" s="7">
        <v>23</v>
      </c>
      <c r="AQ408" s="7">
        <v>24</v>
      </c>
      <c r="AR408" s="7">
        <v>25</v>
      </c>
      <c r="AS408" s="7">
        <v>26</v>
      </c>
      <c r="AT408" s="7">
        <v>27</v>
      </c>
      <c r="AU408" s="7">
        <v>28</v>
      </c>
      <c r="AY408" s="7">
        <v>32</v>
      </c>
      <c r="AZ408" s="7">
        <v>33</v>
      </c>
      <c r="BA408" s="7">
        <v>34</v>
      </c>
      <c r="BB408" s="7">
        <v>35</v>
      </c>
      <c r="BC408" s="7">
        <v>36</v>
      </c>
    </row>
    <row r="409" spans="1:55" ht="33" customHeight="1">
      <c r="A409" s="83" t="s">
        <v>46</v>
      </c>
      <c r="B409" s="116"/>
      <c r="C409" s="112" t="s">
        <v>453</v>
      </c>
      <c r="D409" s="113"/>
      <c r="E409" s="113"/>
      <c r="F409" s="113"/>
      <c r="G409" s="113"/>
      <c r="H409" s="114"/>
      <c r="I409" s="79" t="str">
        <f t="shared" si="223"/>
        <v>9 MOTOR Y TRANSMISION</v>
      </c>
      <c r="J409" s="79" t="s">
        <v>447</v>
      </c>
      <c r="K409" s="79" t="str">
        <f t="shared" si="228"/>
        <v>g</v>
      </c>
      <c r="L409" s="79" t="str">
        <f t="shared" si="229"/>
        <v>Embrague no funciona correctamente (si aplica)</v>
      </c>
      <c r="M409" s="9" t="str">
        <f t="shared" si="230"/>
        <v>N/A</v>
      </c>
      <c r="N409" s="12" t="str">
        <f t="shared" si="231"/>
        <v>¡</v>
      </c>
      <c r="O409" s="10">
        <f t="shared" si="232"/>
        <v>0</v>
      </c>
      <c r="P409" s="112"/>
      <c r="Q409" s="113"/>
      <c r="R409" s="113"/>
      <c r="S409" s="114"/>
      <c r="U409" s="7">
        <v>2</v>
      </c>
      <c r="W409" s="7">
        <v>4</v>
      </c>
      <c r="X409" s="7">
        <v>5</v>
      </c>
      <c r="AA409" s="7">
        <v>8</v>
      </c>
      <c r="AB409" s="7">
        <v>9</v>
      </c>
      <c r="AD409" s="7">
        <v>11</v>
      </c>
      <c r="AE409" s="7">
        <v>12</v>
      </c>
      <c r="AI409" s="7">
        <v>16</v>
      </c>
      <c r="AJ409" s="7">
        <v>17</v>
      </c>
      <c r="AL409" s="7">
        <v>19</v>
      </c>
      <c r="AO409" s="7">
        <v>22</v>
      </c>
      <c r="AP409" s="7">
        <v>23</v>
      </c>
      <c r="AQ409" s="7">
        <v>24</v>
      </c>
      <c r="AR409" s="7">
        <v>25</v>
      </c>
      <c r="AS409" s="7">
        <v>26</v>
      </c>
      <c r="AT409" s="7">
        <v>27</v>
      </c>
      <c r="AU409" s="7">
        <v>28</v>
      </c>
      <c r="AY409" s="7">
        <v>32</v>
      </c>
      <c r="AZ409" s="7">
        <v>33</v>
      </c>
      <c r="BA409" s="7">
        <v>34</v>
      </c>
      <c r="BB409" s="7">
        <v>35</v>
      </c>
      <c r="BC409" s="7">
        <v>36</v>
      </c>
    </row>
    <row r="410" spans="1:55" ht="33" customHeight="1">
      <c r="A410" s="83" t="s">
        <v>48</v>
      </c>
      <c r="B410" s="116"/>
      <c r="C410" s="112" t="s">
        <v>454</v>
      </c>
      <c r="D410" s="113"/>
      <c r="E410" s="113"/>
      <c r="F410" s="113"/>
      <c r="G410" s="113"/>
      <c r="H410" s="114"/>
      <c r="I410" s="79" t="str">
        <f t="shared" si="223"/>
        <v>9 MOTOR Y TRANSMISION</v>
      </c>
      <c r="J410" s="79" t="s">
        <v>447</v>
      </c>
      <c r="K410" s="79" t="str">
        <f t="shared" si="224"/>
        <v>h</v>
      </c>
      <c r="L410" s="79" t="str">
        <f t="shared" si="225"/>
        <v>Defectos en los soportes de la transmisión con riesgo de desprendimiento</v>
      </c>
      <c r="M410" s="9" t="str">
        <f t="shared" si="227"/>
        <v>N/A</v>
      </c>
      <c r="N410" s="12" t="str">
        <f t="shared" si="226"/>
        <v>¡</v>
      </c>
      <c r="O410" s="10">
        <f t="shared" si="222"/>
        <v>0</v>
      </c>
      <c r="P410" s="112"/>
      <c r="Q410" s="113"/>
      <c r="R410" s="113"/>
      <c r="S410" s="114"/>
      <c r="U410" s="7">
        <v>2</v>
      </c>
      <c r="W410" s="7">
        <v>4</v>
      </c>
      <c r="X410" s="7">
        <v>5</v>
      </c>
      <c r="AA410" s="7">
        <v>8</v>
      </c>
      <c r="AB410" s="7">
        <v>9</v>
      </c>
      <c r="AD410" s="7">
        <v>11</v>
      </c>
      <c r="AE410" s="7">
        <v>12</v>
      </c>
      <c r="AI410" s="7">
        <v>16</v>
      </c>
      <c r="AJ410" s="7">
        <v>17</v>
      </c>
      <c r="AL410" s="7">
        <v>19</v>
      </c>
      <c r="AO410" s="7">
        <v>22</v>
      </c>
      <c r="AP410" s="7">
        <v>23</v>
      </c>
      <c r="AQ410" s="7">
        <v>24</v>
      </c>
      <c r="AR410" s="7">
        <v>25</v>
      </c>
      <c r="AS410" s="7">
        <v>26</v>
      </c>
      <c r="AT410" s="7">
        <v>27</v>
      </c>
      <c r="AU410" s="7">
        <v>28</v>
      </c>
      <c r="AY410" s="7">
        <v>32</v>
      </c>
      <c r="AZ410" s="7">
        <v>33</v>
      </c>
      <c r="BA410" s="7">
        <v>34</v>
      </c>
      <c r="BB410" s="7">
        <v>35</v>
      </c>
      <c r="BC410" s="7">
        <v>36</v>
      </c>
    </row>
    <row r="411" spans="1:55" ht="31.15" customHeight="1">
      <c r="A411" s="83" t="s">
        <v>50</v>
      </c>
      <c r="B411" s="116"/>
      <c r="C411" s="112" t="s">
        <v>455</v>
      </c>
      <c r="D411" s="113"/>
      <c r="E411" s="113"/>
      <c r="F411" s="113"/>
      <c r="G411" s="113"/>
      <c r="H411" s="114"/>
      <c r="I411" s="79" t="str">
        <f t="shared" si="223"/>
        <v>9 MOTOR Y TRANSMISION</v>
      </c>
      <c r="J411" s="79" t="s">
        <v>447</v>
      </c>
      <c r="K411" s="79" t="str">
        <f t="shared" si="224"/>
        <v>i</v>
      </c>
      <c r="L411" s="79" t="str">
        <f t="shared" si="225"/>
        <v>Defectos en los soportes de la transmisión</v>
      </c>
      <c r="M411" s="9" t="str">
        <f>+IF(N411="O","DL",IF(N411="P","","N/A"))</f>
        <v>N/A</v>
      </c>
      <c r="N411" s="12" t="str">
        <f t="shared" si="226"/>
        <v>¡</v>
      </c>
      <c r="O411" s="10">
        <f t="shared" si="222"/>
        <v>0</v>
      </c>
      <c r="P411" s="112"/>
      <c r="Q411" s="113"/>
      <c r="R411" s="113"/>
      <c r="S411" s="114"/>
      <c r="U411" s="7">
        <v>2</v>
      </c>
      <c r="W411" s="7">
        <v>4</v>
      </c>
      <c r="X411" s="7">
        <v>5</v>
      </c>
      <c r="AA411" s="7">
        <v>8</v>
      </c>
      <c r="AB411" s="7">
        <v>9</v>
      </c>
      <c r="AD411" s="7">
        <v>11</v>
      </c>
      <c r="AE411" s="7">
        <v>12</v>
      </c>
      <c r="AI411" s="7">
        <v>16</v>
      </c>
      <c r="AJ411" s="7">
        <v>17</v>
      </c>
      <c r="AL411" s="7">
        <v>19</v>
      </c>
      <c r="AO411" s="7">
        <v>22</v>
      </c>
      <c r="AP411" s="7">
        <v>23</v>
      </c>
      <c r="AQ411" s="7">
        <v>24</v>
      </c>
      <c r="AR411" s="7">
        <v>25</v>
      </c>
      <c r="AS411" s="7">
        <v>26</v>
      </c>
      <c r="AT411" s="7">
        <v>27</v>
      </c>
      <c r="AU411" s="7">
        <v>28</v>
      </c>
      <c r="AY411" s="7">
        <v>32</v>
      </c>
      <c r="AZ411" s="7">
        <v>33</v>
      </c>
      <c r="BA411" s="7">
        <v>34</v>
      </c>
      <c r="BB411" s="7">
        <v>35</v>
      </c>
      <c r="BC411" s="7">
        <v>36</v>
      </c>
    </row>
    <row r="412" spans="1:55" ht="34.9" customHeight="1">
      <c r="A412" s="83" t="s">
        <v>52</v>
      </c>
      <c r="B412" s="116"/>
      <c r="C412" s="112" t="s">
        <v>456</v>
      </c>
      <c r="D412" s="113"/>
      <c r="E412" s="113"/>
      <c r="F412" s="113"/>
      <c r="G412" s="113"/>
      <c r="H412" s="114"/>
      <c r="I412" s="79" t="str">
        <f t="shared" si="223"/>
        <v>9 MOTOR Y TRANSMISION</v>
      </c>
      <c r="J412" s="79" t="s">
        <v>447</v>
      </c>
      <c r="K412" s="79" t="str">
        <f t="shared" si="224"/>
        <v>j</v>
      </c>
      <c r="L412" s="79" t="str">
        <f t="shared" si="225"/>
        <v>Defectos en carcasas (caja de cambios y/o diferencial) húmedas y/o secas</v>
      </c>
      <c r="M412" s="9" t="str">
        <f>+IF(N412="O","DG",IF(N412="P","","N/A"))</f>
        <v>N/A</v>
      </c>
      <c r="N412" s="12" t="str">
        <f t="shared" si="226"/>
        <v>¡</v>
      </c>
      <c r="O412" s="10">
        <f t="shared" si="222"/>
        <v>0</v>
      </c>
      <c r="P412" s="112"/>
      <c r="Q412" s="113"/>
      <c r="R412" s="113"/>
      <c r="S412" s="114"/>
      <c r="U412" s="7">
        <v>2</v>
      </c>
      <c r="W412" s="7">
        <v>4</v>
      </c>
      <c r="X412" s="7">
        <v>5</v>
      </c>
      <c r="AA412" s="7">
        <v>8</v>
      </c>
      <c r="AB412" s="7">
        <v>9</v>
      </c>
      <c r="AD412" s="7">
        <v>11</v>
      </c>
      <c r="AE412" s="7">
        <v>12</v>
      </c>
      <c r="AI412" s="7">
        <v>16</v>
      </c>
      <c r="AJ412" s="7">
        <v>17</v>
      </c>
      <c r="AL412" s="7">
        <v>19</v>
      </c>
      <c r="AO412" s="7">
        <v>22</v>
      </c>
      <c r="AP412" s="7">
        <v>23</v>
      </c>
      <c r="AQ412" s="7">
        <v>24</v>
      </c>
      <c r="AR412" s="7">
        <v>25</v>
      </c>
      <c r="AS412" s="7">
        <v>26</v>
      </c>
      <c r="AT412" s="7">
        <v>27</v>
      </c>
      <c r="AU412" s="7">
        <v>28</v>
      </c>
      <c r="AY412" s="7">
        <v>32</v>
      </c>
      <c r="AZ412" s="7">
        <v>33</v>
      </c>
      <c r="BA412" s="7">
        <v>34</v>
      </c>
      <c r="BB412" s="7">
        <v>35</v>
      </c>
      <c r="BC412" s="7">
        <v>36</v>
      </c>
    </row>
    <row r="413" spans="1:55" ht="33" customHeight="1">
      <c r="A413" s="83" t="s">
        <v>54</v>
      </c>
      <c r="B413" s="116"/>
      <c r="C413" s="112" t="s">
        <v>457</v>
      </c>
      <c r="D413" s="113"/>
      <c r="E413" s="113"/>
      <c r="F413" s="113"/>
      <c r="G413" s="113"/>
      <c r="H413" s="114"/>
      <c r="I413" s="79" t="str">
        <f t="shared" si="223"/>
        <v>9 MOTOR Y TRANSMISION</v>
      </c>
      <c r="J413" s="79" t="s">
        <v>447</v>
      </c>
      <c r="K413" s="79" t="str">
        <f t="shared" ref="K413" si="233">+A413</f>
        <v>k</v>
      </c>
      <c r="L413" s="79" t="str">
        <f t="shared" ref="L413" si="234">+C413</f>
        <v>Modificaciones, deformaciones o mal estado de palanca o componentes de accionamiento de los cambios</v>
      </c>
      <c r="M413" s="9" t="str">
        <f t="shared" ref="M413" si="235">+IF(N413="O","DG",IF(N413="P","","N/A"))</f>
        <v>N/A</v>
      </c>
      <c r="N413" s="12" t="str">
        <f t="shared" si="226"/>
        <v>¡</v>
      </c>
      <c r="O413" s="10">
        <f t="shared" ref="O413" si="236">P413</f>
        <v>0</v>
      </c>
      <c r="P413" s="112"/>
      <c r="Q413" s="113"/>
      <c r="R413" s="113"/>
      <c r="S413" s="114"/>
      <c r="U413" s="7">
        <v>2</v>
      </c>
      <c r="W413" s="7">
        <v>4</v>
      </c>
      <c r="X413" s="7">
        <v>5</v>
      </c>
      <c r="AA413" s="7">
        <v>8</v>
      </c>
      <c r="AB413" s="7">
        <v>9</v>
      </c>
      <c r="AD413" s="7">
        <v>11</v>
      </c>
      <c r="AE413" s="7">
        <v>12</v>
      </c>
      <c r="AI413" s="7">
        <v>16</v>
      </c>
      <c r="AJ413" s="7">
        <v>17</v>
      </c>
      <c r="AL413" s="7">
        <v>19</v>
      </c>
      <c r="AO413" s="7">
        <v>22</v>
      </c>
      <c r="AP413" s="7">
        <v>23</v>
      </c>
      <c r="AQ413" s="7">
        <v>24</v>
      </c>
      <c r="AR413" s="7">
        <v>25</v>
      </c>
      <c r="AS413" s="7">
        <v>26</v>
      </c>
      <c r="AT413" s="7">
        <v>27</v>
      </c>
      <c r="AU413" s="7">
        <v>28</v>
      </c>
      <c r="AY413" s="7">
        <v>32</v>
      </c>
      <c r="AZ413" s="7">
        <v>33</v>
      </c>
      <c r="BA413" s="7">
        <v>34</v>
      </c>
      <c r="BB413" s="7">
        <v>35</v>
      </c>
      <c r="BC413" s="7">
        <v>36</v>
      </c>
    </row>
    <row r="414" spans="1:55" ht="33" customHeight="1">
      <c r="A414" s="83" t="s">
        <v>56</v>
      </c>
      <c r="B414" s="116"/>
      <c r="C414" s="112" t="s">
        <v>458</v>
      </c>
      <c r="D414" s="113"/>
      <c r="E414" s="113"/>
      <c r="F414" s="113"/>
      <c r="G414" s="113"/>
      <c r="H414" s="114"/>
      <c r="I414" s="79" t="str">
        <f t="shared" si="223"/>
        <v>9 MOTOR Y TRANSMISION</v>
      </c>
      <c r="J414" s="79" t="s">
        <v>447</v>
      </c>
      <c r="K414" s="79" t="str">
        <f t="shared" ref="K414:K415" si="237">+A414</f>
        <v>l</v>
      </c>
      <c r="L414" s="79" t="str">
        <f t="shared" ref="L414:L415" si="238">+C414</f>
        <v>Inexistencia, inoperatividad o desacoplo de algún componente de la transmisión</v>
      </c>
      <c r="M414" s="9" t="str">
        <f t="shared" ref="M414:M415" si="239">+IF(N414="O","DG",IF(N414="P","","N/A"))</f>
        <v>N/A</v>
      </c>
      <c r="N414" s="12" t="str">
        <f t="shared" si="226"/>
        <v>¡</v>
      </c>
      <c r="O414" s="10">
        <f t="shared" ref="O414:O415" si="240">P414</f>
        <v>0</v>
      </c>
      <c r="P414" s="112"/>
      <c r="Q414" s="113"/>
      <c r="R414" s="113"/>
      <c r="S414" s="114"/>
      <c r="U414" s="7">
        <v>2</v>
      </c>
      <c r="W414" s="7">
        <v>4</v>
      </c>
      <c r="X414" s="7">
        <v>5</v>
      </c>
      <c r="AA414" s="7">
        <v>8</v>
      </c>
      <c r="AB414" s="7">
        <v>9</v>
      </c>
      <c r="AD414" s="7">
        <v>11</v>
      </c>
      <c r="AE414" s="7">
        <v>12</v>
      </c>
      <c r="AI414" s="7">
        <v>16</v>
      </c>
      <c r="AJ414" s="7">
        <v>17</v>
      </c>
      <c r="AL414" s="7">
        <v>19</v>
      </c>
      <c r="AO414" s="7">
        <v>22</v>
      </c>
      <c r="AP414" s="7">
        <v>23</v>
      </c>
      <c r="AQ414" s="7">
        <v>24</v>
      </c>
      <c r="AR414" s="7">
        <v>25</v>
      </c>
      <c r="AS414" s="7">
        <v>26</v>
      </c>
      <c r="AT414" s="7">
        <v>27</v>
      </c>
      <c r="AU414" s="7">
        <v>28</v>
      </c>
      <c r="AY414" s="7">
        <v>32</v>
      </c>
      <c r="AZ414" s="7">
        <v>33</v>
      </c>
      <c r="BA414" s="7">
        <v>34</v>
      </c>
      <c r="BB414" s="7">
        <v>35</v>
      </c>
      <c r="BC414" s="7">
        <v>36</v>
      </c>
    </row>
    <row r="415" spans="1:55" ht="33" customHeight="1">
      <c r="A415" s="83" t="s">
        <v>58</v>
      </c>
      <c r="B415" s="117"/>
      <c r="C415" s="112" t="s">
        <v>459</v>
      </c>
      <c r="D415" s="113"/>
      <c r="E415" s="113"/>
      <c r="F415" s="113"/>
      <c r="G415" s="113"/>
      <c r="H415" s="114"/>
      <c r="I415" s="79" t="str">
        <f t="shared" si="223"/>
        <v>9 MOTOR Y TRANSMISION</v>
      </c>
      <c r="J415" s="79" t="s">
        <v>447</v>
      </c>
      <c r="K415" s="79" t="str">
        <f t="shared" si="237"/>
        <v>m</v>
      </c>
      <c r="L415" s="79" t="str">
        <f t="shared" si="238"/>
        <v>Mal estado, mal fijación y/o modificaciones de las barras de transmisión</v>
      </c>
      <c r="M415" s="9" t="str">
        <f t="shared" si="239"/>
        <v>N/A</v>
      </c>
      <c r="N415" s="12" t="str">
        <f t="shared" si="226"/>
        <v>¡</v>
      </c>
      <c r="O415" s="10">
        <f t="shared" si="240"/>
        <v>0</v>
      </c>
      <c r="P415" s="112"/>
      <c r="Q415" s="113"/>
      <c r="R415" s="113"/>
      <c r="S415" s="114"/>
      <c r="U415" s="7">
        <v>2</v>
      </c>
      <c r="W415" s="7">
        <v>4</v>
      </c>
      <c r="X415" s="7">
        <v>5</v>
      </c>
      <c r="AA415" s="7">
        <v>8</v>
      </c>
      <c r="AB415" s="7">
        <v>9</v>
      </c>
      <c r="AD415" s="7">
        <v>11</v>
      </c>
      <c r="AE415" s="7">
        <v>12</v>
      </c>
      <c r="AI415" s="7">
        <v>16</v>
      </c>
      <c r="AJ415" s="7">
        <v>17</v>
      </c>
      <c r="AL415" s="7">
        <v>19</v>
      </c>
      <c r="AO415" s="7">
        <v>22</v>
      </c>
      <c r="AP415" s="7">
        <v>23</v>
      </c>
      <c r="AQ415" s="7">
        <v>24</v>
      </c>
      <c r="AR415" s="7">
        <v>25</v>
      </c>
      <c r="AS415" s="7">
        <v>26</v>
      </c>
      <c r="AT415" s="7">
        <v>27</v>
      </c>
      <c r="AU415" s="7">
        <v>28</v>
      </c>
      <c r="AY415" s="7">
        <v>32</v>
      </c>
      <c r="AZ415" s="7">
        <v>33</v>
      </c>
      <c r="BA415" s="7">
        <v>34</v>
      </c>
      <c r="BB415" s="7">
        <v>35</v>
      </c>
      <c r="BC415" s="7">
        <v>36</v>
      </c>
    </row>
    <row r="416" spans="1:55" ht="27.6" customHeight="1">
      <c r="A416" s="103" t="e" vm="1">
        <v>#VALUE!</v>
      </c>
      <c r="B416" s="104"/>
      <c r="C416" s="118" t="s">
        <v>0</v>
      </c>
      <c r="D416" s="119"/>
      <c r="E416" s="119"/>
      <c r="F416" s="119"/>
      <c r="G416" s="119"/>
      <c r="H416" s="119"/>
      <c r="I416" s="119"/>
      <c r="J416" s="119"/>
      <c r="K416" s="119"/>
      <c r="L416" s="119"/>
      <c r="M416" s="119"/>
      <c r="N416" s="119"/>
      <c r="O416" s="119"/>
      <c r="P416" s="119"/>
      <c r="Q416" s="119"/>
      <c r="R416" s="120"/>
      <c r="S416" s="81" t="s">
        <v>1</v>
      </c>
    </row>
    <row r="417" spans="1:19" ht="27.6" customHeight="1">
      <c r="A417" s="105"/>
      <c r="B417" s="106"/>
      <c r="C417" s="137" t="s">
        <v>2</v>
      </c>
      <c r="D417" s="138"/>
      <c r="E417" s="138"/>
      <c r="F417" s="138"/>
      <c r="G417" s="138"/>
      <c r="H417" s="138"/>
      <c r="I417" s="138"/>
      <c r="J417" s="138"/>
      <c r="K417" s="138"/>
      <c r="L417" s="138"/>
      <c r="M417" s="138"/>
      <c r="N417" s="138"/>
      <c r="O417" s="138"/>
      <c r="P417" s="138"/>
      <c r="Q417" s="138"/>
      <c r="R417" s="144"/>
      <c r="S417" s="81" t="s">
        <v>3</v>
      </c>
    </row>
    <row r="418" spans="1:19" ht="27.6" customHeight="1">
      <c r="A418" s="107"/>
      <c r="B418" s="108"/>
      <c r="C418" s="129"/>
      <c r="D418" s="135"/>
      <c r="E418" s="135"/>
      <c r="F418" s="135"/>
      <c r="G418" s="135"/>
      <c r="H418" s="135"/>
      <c r="I418" s="135"/>
      <c r="J418" s="135"/>
      <c r="K418" s="135"/>
      <c r="L418" s="135"/>
      <c r="M418" s="135"/>
      <c r="N418" s="135"/>
      <c r="O418" s="135"/>
      <c r="P418" s="135"/>
      <c r="Q418" s="135"/>
      <c r="R418" s="122"/>
      <c r="S418" s="6" t="s">
        <v>460</v>
      </c>
    </row>
    <row r="419" spans="1:19" ht="25.15" customHeight="1">
      <c r="A419" s="83">
        <v>9.6</v>
      </c>
      <c r="B419" s="109" t="s">
        <v>461</v>
      </c>
      <c r="C419" s="110"/>
      <c r="D419" s="110"/>
      <c r="E419" s="110"/>
      <c r="F419" s="110"/>
      <c r="G419" s="110"/>
      <c r="H419" s="110"/>
      <c r="I419" s="110"/>
      <c r="J419" s="110"/>
      <c r="K419" s="110"/>
      <c r="L419" s="110"/>
      <c r="M419" s="110"/>
      <c r="N419" s="110"/>
      <c r="O419" s="110"/>
      <c r="P419" s="110"/>
      <c r="Q419" s="110"/>
      <c r="R419" s="110"/>
      <c r="S419" s="111"/>
    </row>
    <row r="420" spans="1:19" ht="25.15" customHeight="1">
      <c r="A420" s="83"/>
      <c r="B420" s="115" t="s">
        <v>25</v>
      </c>
      <c r="C420" s="109" t="s">
        <v>26</v>
      </c>
      <c r="D420" s="110"/>
      <c r="E420" s="110"/>
      <c r="F420" s="110"/>
      <c r="G420" s="110"/>
      <c r="H420" s="111"/>
      <c r="I420" s="76" t="s">
        <v>27</v>
      </c>
      <c r="J420" s="76" t="s">
        <v>28</v>
      </c>
      <c r="K420" s="76" t="s">
        <v>29</v>
      </c>
      <c r="L420" s="76" t="s">
        <v>26</v>
      </c>
      <c r="M420" s="83" t="s">
        <v>30</v>
      </c>
      <c r="N420" s="83" t="s">
        <v>31</v>
      </c>
      <c r="O420" s="74" t="s">
        <v>32</v>
      </c>
      <c r="P420" s="109" t="s">
        <v>32</v>
      </c>
      <c r="Q420" s="110"/>
      <c r="R420" s="110"/>
      <c r="S420" s="111"/>
    </row>
    <row r="421" spans="1:19" ht="32.450000000000003" customHeight="1">
      <c r="A421" s="83" t="s">
        <v>33</v>
      </c>
      <c r="B421" s="116"/>
      <c r="C421" s="112" t="s">
        <v>462</v>
      </c>
      <c r="D421" s="113"/>
      <c r="E421" s="113"/>
      <c r="F421" s="113"/>
      <c r="G421" s="113"/>
      <c r="H421" s="114"/>
      <c r="I421" s="79" t="str">
        <f>+$I$412</f>
        <v>9 MOTOR Y TRANSMISION</v>
      </c>
      <c r="J421" s="79" t="s">
        <v>463</v>
      </c>
      <c r="K421" s="79" t="str">
        <f>+A421</f>
        <v>a</v>
      </c>
      <c r="L421" s="79" t="str">
        <f>+C421</f>
        <v>Defectos de estado del depósito, tuberías, uniones y/o componentes del equipo de gasificación</v>
      </c>
      <c r="M421" s="9" t="str">
        <f>+IF(N421="O","DG",IF(N421="P","","N/A"))</f>
        <v>N/A</v>
      </c>
      <c r="N421" s="12" t="str">
        <f t="shared" ref="N421:N429" si="241">+IF(OR($T$5=T421,$T$5=U421,$T$5=V421,$T$5=W421,$T$5=X421,$T$5=Y421,$T$5=Z421,$T$5=AA421,$T$5=AB421,$T$5=AC421,$T$5=AD421,$T$5=AE421,$T$5=AF421,$T$5=AG421,$T$5=AH421,$T$5=AI421,$T$5=AJ421,$T$5=AK421,$T$5=AL421,$T$5=AM421,$T$5=AN421,$T$5=AO421,$T$5=AP421,$T$5=AQ421,$T$5=AR421,$T$5=AS421,$T$5=AT421,$T$5=AU421,$T$5=AV421,$T$5=AW421,$T$5=AX421,$T$5=AY421,$T$5=AZ421,$T$5=BA421,$T$5=BB421,$T$5=BC421,$T$5=BD421),"P","¡")</f>
        <v>¡</v>
      </c>
      <c r="O421" s="10">
        <f t="shared" ref="O421:O429" si="242">P421</f>
        <v>0</v>
      </c>
      <c r="P421" s="112"/>
      <c r="Q421" s="113"/>
      <c r="R421" s="113"/>
      <c r="S421" s="114"/>
    </row>
    <row r="422" spans="1:19" ht="32.450000000000003" customHeight="1">
      <c r="A422" s="83" t="s">
        <v>36</v>
      </c>
      <c r="B422" s="116"/>
      <c r="C422" s="112" t="s">
        <v>464</v>
      </c>
      <c r="D422" s="113"/>
      <c r="E422" s="113"/>
      <c r="F422" s="113"/>
      <c r="G422" s="113"/>
      <c r="H422" s="114"/>
      <c r="I422" s="79" t="str">
        <f t="shared" ref="I422:I430" si="243">+$I$412</f>
        <v>9 MOTOR Y TRANSMISION</v>
      </c>
      <c r="J422" s="79" t="s">
        <v>463</v>
      </c>
      <c r="K422" s="79" t="str">
        <f t="shared" ref="K422:K429" si="244">+A422</f>
        <v>b</v>
      </c>
      <c r="L422" s="79" t="str">
        <f t="shared" ref="L422:L429" si="245">+C422</f>
        <v>Fugas en el depósito, tuberías, uniones y/o componentes del equipo de gasificación</v>
      </c>
      <c r="M422" s="9" t="str">
        <f>+IF(N422="O","DG",IF(N422="P","","N/A"))</f>
        <v>N/A</v>
      </c>
      <c r="N422" s="12" t="str">
        <f t="shared" si="241"/>
        <v>¡</v>
      </c>
      <c r="O422" s="10">
        <f t="shared" si="242"/>
        <v>0</v>
      </c>
      <c r="P422" s="112"/>
      <c r="Q422" s="113"/>
      <c r="R422" s="113"/>
      <c r="S422" s="114"/>
    </row>
    <row r="423" spans="1:19" ht="32.450000000000003" customHeight="1">
      <c r="A423" s="83" t="s">
        <v>38</v>
      </c>
      <c r="B423" s="116"/>
      <c r="C423" s="112" t="s">
        <v>465</v>
      </c>
      <c r="D423" s="113"/>
      <c r="E423" s="113"/>
      <c r="F423" s="113"/>
      <c r="G423" s="113"/>
      <c r="H423" s="114"/>
      <c r="I423" s="79" t="str">
        <f t="shared" si="243"/>
        <v>9 MOTOR Y TRANSMISION</v>
      </c>
      <c r="J423" s="79" t="s">
        <v>463</v>
      </c>
      <c r="K423" s="79" t="str">
        <f t="shared" si="244"/>
        <v>c</v>
      </c>
      <c r="L423" s="79" t="str">
        <f t="shared" si="245"/>
        <v>Fijación del depósito defectuosa</v>
      </c>
      <c r="M423" s="9" t="str">
        <f>+IF(N423="O","DL",IF(N423="P","","N/A"))</f>
        <v>N/A</v>
      </c>
      <c r="N423" s="12" t="str">
        <f t="shared" si="241"/>
        <v>¡</v>
      </c>
      <c r="O423" s="10">
        <f t="shared" si="242"/>
        <v>0</v>
      </c>
      <c r="P423" s="112"/>
      <c r="Q423" s="113"/>
      <c r="R423" s="113"/>
      <c r="S423" s="114"/>
    </row>
    <row r="424" spans="1:19" ht="32.450000000000003" customHeight="1">
      <c r="A424" s="83" t="s">
        <v>40</v>
      </c>
      <c r="B424" s="116"/>
      <c r="C424" s="112" t="s">
        <v>466</v>
      </c>
      <c r="D424" s="113"/>
      <c r="E424" s="113"/>
      <c r="F424" s="113"/>
      <c r="G424" s="113"/>
      <c r="H424" s="114"/>
      <c r="I424" s="79" t="str">
        <f t="shared" si="243"/>
        <v>9 MOTOR Y TRANSMISION</v>
      </c>
      <c r="J424" s="79" t="s">
        <v>463</v>
      </c>
      <c r="K424" s="79" t="str">
        <f t="shared" si="244"/>
        <v>d</v>
      </c>
      <c r="L424" s="79" t="str">
        <f t="shared" si="245"/>
        <v>Fijación del depósito defectuosa con peligro de desprendimiento</v>
      </c>
      <c r="M424" s="9" t="str">
        <f>+IF(N424="O","DG",IF(N424="P","","N/A"))</f>
        <v>N/A</v>
      </c>
      <c r="N424" s="12" t="str">
        <f t="shared" si="241"/>
        <v>¡</v>
      </c>
      <c r="O424" s="10">
        <f t="shared" si="242"/>
        <v>0</v>
      </c>
      <c r="P424" s="112"/>
      <c r="Q424" s="113"/>
      <c r="R424" s="113"/>
      <c r="S424" s="114"/>
    </row>
    <row r="425" spans="1:19" ht="32.450000000000003" customHeight="1">
      <c r="A425" s="83" t="s">
        <v>42</v>
      </c>
      <c r="B425" s="116"/>
      <c r="C425" s="112" t="s">
        <v>467</v>
      </c>
      <c r="D425" s="113"/>
      <c r="E425" s="113"/>
      <c r="F425" s="113"/>
      <c r="G425" s="113"/>
      <c r="H425" s="114"/>
      <c r="I425" s="79" t="str">
        <f t="shared" si="243"/>
        <v>9 MOTOR Y TRANSMISION</v>
      </c>
      <c r="J425" s="79" t="s">
        <v>463</v>
      </c>
      <c r="K425" s="79" t="str">
        <f t="shared" si="244"/>
        <v>e</v>
      </c>
      <c r="L425" s="79" t="str">
        <f t="shared" si="245"/>
        <v>Componentes eléctricos no aislados en las cercanías del depósito o las tuberías</v>
      </c>
      <c r="M425" s="9" t="str">
        <f>+IF(N425="O","DG",IF(N425="P","","N/A"))</f>
        <v>N/A</v>
      </c>
      <c r="N425" s="12" t="str">
        <f t="shared" si="241"/>
        <v>¡</v>
      </c>
      <c r="O425" s="10">
        <f t="shared" si="242"/>
        <v>0</v>
      </c>
      <c r="P425" s="112"/>
      <c r="Q425" s="113"/>
      <c r="R425" s="113"/>
      <c r="S425" s="114"/>
    </row>
    <row r="426" spans="1:19" ht="32.450000000000003" customHeight="1">
      <c r="A426" s="83" t="s">
        <v>44</v>
      </c>
      <c r="B426" s="116"/>
      <c r="C426" s="112" t="s">
        <v>468</v>
      </c>
      <c r="D426" s="113"/>
      <c r="E426" s="113"/>
      <c r="F426" s="113"/>
      <c r="G426" s="113"/>
      <c r="H426" s="114"/>
      <c r="I426" s="79" t="str">
        <f t="shared" si="243"/>
        <v>9 MOTOR Y TRANSMISION</v>
      </c>
      <c r="J426" s="79" t="s">
        <v>463</v>
      </c>
      <c r="K426" s="79" t="str">
        <f t="shared" si="244"/>
        <v>f</v>
      </c>
      <c r="L426" s="79" t="str">
        <f t="shared" si="245"/>
        <v>Fijación del equipo de gasificación defectuosa</v>
      </c>
      <c r="M426" s="9" t="str">
        <f>+IF(N426="O","DL",IF(N426="P","","N/A"))</f>
        <v>N/A</v>
      </c>
      <c r="N426" s="12" t="str">
        <f t="shared" si="241"/>
        <v>¡</v>
      </c>
      <c r="O426" s="10">
        <f t="shared" si="242"/>
        <v>0</v>
      </c>
      <c r="P426" s="112"/>
      <c r="Q426" s="113"/>
      <c r="R426" s="113"/>
      <c r="S426" s="114"/>
    </row>
    <row r="427" spans="1:19" ht="32.450000000000003" customHeight="1">
      <c r="A427" s="83" t="s">
        <v>46</v>
      </c>
      <c r="B427" s="116"/>
      <c r="C427" s="112" t="s">
        <v>469</v>
      </c>
      <c r="D427" s="113"/>
      <c r="E427" s="113"/>
      <c r="F427" s="113"/>
      <c r="G427" s="113"/>
      <c r="H427" s="114"/>
      <c r="I427" s="79" t="str">
        <f t="shared" si="243"/>
        <v>9 MOTOR Y TRANSMISION</v>
      </c>
      <c r="J427" s="79" t="s">
        <v>463</v>
      </c>
      <c r="K427" s="79" t="str">
        <f t="shared" si="244"/>
        <v>g</v>
      </c>
      <c r="L427" s="79" t="str">
        <f t="shared" si="245"/>
        <v>Fijación del equipo de gasificación defectuosa con peligro de
desprendimiento</v>
      </c>
      <c r="M427" s="9" t="str">
        <f>+IF(N427="O","DG",IF(N427="P","","N/A"))</f>
        <v>N/A</v>
      </c>
      <c r="N427" s="12" t="str">
        <f t="shared" si="241"/>
        <v>¡</v>
      </c>
      <c r="O427" s="10">
        <f t="shared" si="242"/>
        <v>0</v>
      </c>
      <c r="P427" s="112"/>
      <c r="Q427" s="113"/>
      <c r="R427" s="113"/>
      <c r="S427" s="114"/>
    </row>
    <row r="428" spans="1:19" ht="32.450000000000003" customHeight="1">
      <c r="A428" s="83" t="s">
        <v>48</v>
      </c>
      <c r="B428" s="116"/>
      <c r="C428" s="112" t="s">
        <v>470</v>
      </c>
      <c r="D428" s="113"/>
      <c r="E428" s="113"/>
      <c r="F428" s="113"/>
      <c r="G428" s="113"/>
      <c r="H428" s="114"/>
      <c r="I428" s="79" t="str">
        <f t="shared" si="243"/>
        <v>9 MOTOR Y TRANSMISION</v>
      </c>
      <c r="J428" s="79" t="s">
        <v>463</v>
      </c>
      <c r="K428" s="79" t="str">
        <f t="shared" si="244"/>
        <v>h</v>
      </c>
      <c r="L428" s="79" t="str">
        <f t="shared" si="245"/>
        <v>Defectos de estado de racores y/o terminales</v>
      </c>
      <c r="M428" s="9" t="str">
        <f>+IF(N428="O","DL",IF(N428="P","","N/A"))</f>
        <v>N/A</v>
      </c>
      <c r="N428" s="12" t="str">
        <f t="shared" si="241"/>
        <v>¡</v>
      </c>
      <c r="O428" s="10">
        <f t="shared" si="242"/>
        <v>0</v>
      </c>
      <c r="P428" s="112"/>
      <c r="Q428" s="113"/>
      <c r="R428" s="113"/>
      <c r="S428" s="114"/>
    </row>
    <row r="429" spans="1:19" ht="32.450000000000003" customHeight="1">
      <c r="A429" s="83" t="s">
        <v>50</v>
      </c>
      <c r="B429" s="116"/>
      <c r="C429" s="112" t="s">
        <v>471</v>
      </c>
      <c r="D429" s="113"/>
      <c r="E429" s="113"/>
      <c r="F429" s="113"/>
      <c r="G429" s="113"/>
      <c r="H429" s="114"/>
      <c r="I429" s="79" t="str">
        <f t="shared" si="243"/>
        <v>9 MOTOR Y TRANSMISION</v>
      </c>
      <c r="J429" s="79" t="s">
        <v>463</v>
      </c>
      <c r="K429" s="79" t="str">
        <f t="shared" si="244"/>
        <v>i</v>
      </c>
      <c r="L429" s="79" t="str">
        <f t="shared" si="245"/>
        <v xml:space="preserve">Tuberías de presión sometidas a vibraciones </v>
      </c>
      <c r="M429" s="9" t="str">
        <f>+IF(N429="O","DL",IF(N429="P","","N/A"))</f>
        <v>N/A</v>
      </c>
      <c r="N429" s="12" t="str">
        <f t="shared" si="241"/>
        <v>¡</v>
      </c>
      <c r="O429" s="10">
        <f t="shared" si="242"/>
        <v>0</v>
      </c>
      <c r="P429" s="112"/>
      <c r="Q429" s="113"/>
      <c r="R429" s="113"/>
      <c r="S429" s="114"/>
    </row>
    <row r="430" spans="1:19" ht="32.450000000000003" customHeight="1">
      <c r="A430" s="83" t="s">
        <v>52</v>
      </c>
      <c r="B430" s="117"/>
      <c r="C430" s="112" t="s">
        <v>472</v>
      </c>
      <c r="D430" s="113"/>
      <c r="E430" s="113"/>
      <c r="F430" s="113"/>
      <c r="G430" s="113"/>
      <c r="H430" s="114"/>
      <c r="I430" s="79" t="str">
        <f t="shared" si="243"/>
        <v>9 MOTOR Y TRANSMISION</v>
      </c>
      <c r="J430" s="79" t="s">
        <v>463</v>
      </c>
      <c r="K430" s="79" t="str">
        <f t="shared" ref="K430" si="246">+A430</f>
        <v>j</v>
      </c>
      <c r="L430" s="79" t="str">
        <f t="shared" ref="L430" si="247">+C430</f>
        <v>No presenta o no cumple con el certificado de instalación y otros requisitos</v>
      </c>
      <c r="M430" s="9" t="str">
        <f>+IF(N430="O","DG",IF(N430="P","","N/A"))</f>
        <v>N/A</v>
      </c>
      <c r="N430" s="12" t="str">
        <f t="shared" ref="N430" si="248">+IF(OR($T$5=T430,$T$5=U430,$T$5=V430,$T$5=W430,$T$5=X430,$T$5=Y430,$T$5=Z430,$T$5=AA430,$T$5=AB430,$T$5=AC430,$T$5=AD430,$T$5=AE430,$T$5=AF430,$T$5=AG430,$T$5=AH430,$T$5=AI430,$T$5=AJ430,$T$5=AK430,$T$5=AL430,$T$5=AM430,$T$5=AN430,$T$5=AO430,$T$5=AP430,$T$5=AQ430,$T$5=AR430,$T$5=AS430,$T$5=AT430,$T$5=AU430,$T$5=AV430,$T$5=AW430,$T$5=AX430,$T$5=AY430,$T$5=AZ430,$T$5=BA430,$T$5=BB430,$T$5=BC430,$T$5=BD430),"P","¡")</f>
        <v>¡</v>
      </c>
      <c r="O430" s="10">
        <f t="shared" ref="O430" si="249">P430</f>
        <v>0</v>
      </c>
      <c r="P430" s="112"/>
      <c r="Q430" s="113"/>
      <c r="R430" s="113"/>
      <c r="S430" s="114"/>
    </row>
    <row r="431" spans="1:19" ht="25.15" customHeight="1">
      <c r="A431" s="83">
        <v>10</v>
      </c>
      <c r="B431" s="109" t="s">
        <v>473</v>
      </c>
      <c r="C431" s="110"/>
      <c r="D431" s="110"/>
      <c r="E431" s="110"/>
      <c r="F431" s="110"/>
      <c r="G431" s="110"/>
      <c r="H431" s="110"/>
      <c r="I431" s="110"/>
      <c r="J431" s="110"/>
      <c r="K431" s="110"/>
      <c r="L431" s="110"/>
      <c r="M431" s="110"/>
      <c r="N431" s="110"/>
      <c r="O431" s="110"/>
      <c r="P431" s="110"/>
      <c r="Q431" s="110"/>
      <c r="R431" s="110"/>
      <c r="S431" s="111"/>
    </row>
    <row r="432" spans="1:19" ht="25.15" customHeight="1">
      <c r="A432" s="83"/>
      <c r="B432" s="115" t="s">
        <v>25</v>
      </c>
      <c r="C432" s="109" t="s">
        <v>26</v>
      </c>
      <c r="D432" s="110"/>
      <c r="E432" s="110"/>
      <c r="F432" s="110"/>
      <c r="G432" s="110"/>
      <c r="H432" s="111"/>
      <c r="I432" s="76" t="s">
        <v>27</v>
      </c>
      <c r="J432" s="76" t="s">
        <v>28</v>
      </c>
      <c r="K432" s="76" t="s">
        <v>29</v>
      </c>
      <c r="L432" s="76" t="s">
        <v>26</v>
      </c>
      <c r="M432" s="83" t="s">
        <v>30</v>
      </c>
      <c r="N432" s="83" t="s">
        <v>31</v>
      </c>
      <c r="O432" s="74" t="s">
        <v>32</v>
      </c>
      <c r="P432" s="109" t="s">
        <v>32</v>
      </c>
      <c r="Q432" s="110"/>
      <c r="R432" s="110"/>
      <c r="S432" s="111"/>
    </row>
    <row r="433" spans="1:55" ht="39.950000000000003" customHeight="1">
      <c r="A433" s="83" t="s">
        <v>33</v>
      </c>
      <c r="B433" s="116"/>
      <c r="C433" s="112" t="s">
        <v>474</v>
      </c>
      <c r="D433" s="113"/>
      <c r="E433" s="113"/>
      <c r="F433" s="113"/>
      <c r="G433" s="113"/>
      <c r="H433" s="114"/>
      <c r="I433" s="79" t="s">
        <v>475</v>
      </c>
      <c r="J433" s="79" t="s">
        <v>475</v>
      </c>
      <c r="K433" s="79" t="str">
        <f>+A433</f>
        <v>a</v>
      </c>
      <c r="L433" s="79" t="str">
        <f>+C433</f>
        <v>Fugas en el depósito, tuberías, uniones y/o componentes del sistema hidráulico</v>
      </c>
      <c r="M433" s="9" t="str">
        <f t="shared" ref="M433:M439" si="250">+IF(N433="O","DG",IF(N433="P","","N/A"))</f>
        <v>N/A</v>
      </c>
      <c r="N433" s="12" t="str">
        <f t="shared" ref="N433:N452" si="251">+IF(OR($T$5=T433,$T$5=U433,$T$5=V433,$T$5=W433,$T$5=X433,$T$5=Y433,$T$5=Z433,$T$5=AA433,$T$5=AB433,$T$5=AC433,$T$5=AD433,$T$5=AE433,$T$5=AF433,$T$5=AG433,$T$5=AH433,$T$5=AI433,$T$5=AJ433,$T$5=AK433,$T$5=AL433,$T$5=AM433,$T$5=AN433,$T$5=AO433,$T$5=AP433,$T$5=AQ433,$T$5=AR433,$T$5=AS433,$T$5=AT433,$T$5=AU433,$T$5=AV433,$T$5=AW433,$T$5=AX433,$T$5=AY433,$T$5=AZ433,$T$5=BA433,$T$5=BB433,$T$5=BC433,$T$5=BD433),"P","¡")</f>
        <v>¡</v>
      </c>
      <c r="O433" s="10">
        <f t="shared" ref="O433:O452" si="252">P433</f>
        <v>0</v>
      </c>
      <c r="P433" s="112"/>
      <c r="Q433" s="113"/>
      <c r="R433" s="113"/>
      <c r="S433" s="114"/>
      <c r="U433" s="7">
        <v>2</v>
      </c>
      <c r="X433" s="7">
        <v>5</v>
      </c>
      <c r="AA433" s="7">
        <v>8</v>
      </c>
      <c r="AB433" s="7">
        <v>9</v>
      </c>
      <c r="AE433" s="7">
        <v>12</v>
      </c>
      <c r="AI433" s="7">
        <v>16</v>
      </c>
      <c r="AJ433" s="7">
        <v>17</v>
      </c>
      <c r="AK433" s="7">
        <v>18</v>
      </c>
      <c r="AL433" s="7">
        <v>19</v>
      </c>
      <c r="AO433" s="7">
        <v>22</v>
      </c>
      <c r="AQ433" s="7">
        <v>24</v>
      </c>
      <c r="AS433" s="7">
        <v>26</v>
      </c>
      <c r="AT433" s="7">
        <v>27</v>
      </c>
      <c r="AU433" s="7">
        <v>28</v>
      </c>
    </row>
    <row r="434" spans="1:55" ht="39.950000000000003" customHeight="1">
      <c r="A434" s="83" t="s">
        <v>36</v>
      </c>
      <c r="B434" s="116"/>
      <c r="C434" s="112" t="s">
        <v>476</v>
      </c>
      <c r="D434" s="113"/>
      <c r="E434" s="113"/>
      <c r="F434" s="113"/>
      <c r="G434" s="113"/>
      <c r="H434" s="114"/>
      <c r="I434" s="79" t="s">
        <v>475</v>
      </c>
      <c r="J434" s="79" t="s">
        <v>475</v>
      </c>
      <c r="K434" s="79" t="str">
        <f t="shared" ref="K434:K445" si="253">+A434</f>
        <v>b</v>
      </c>
      <c r="L434" s="79" t="str">
        <f t="shared" ref="L434:L452" si="254">+C434</f>
        <v>Inexistencia, mal funcionamiento o falta de rotulación del sistema de paro de emergencia</v>
      </c>
      <c r="M434" s="9" t="str">
        <f t="shared" si="250"/>
        <v/>
      </c>
      <c r="N434" s="12" t="str">
        <f t="shared" si="251"/>
        <v>P</v>
      </c>
      <c r="O434" s="10">
        <f t="shared" si="252"/>
        <v>0</v>
      </c>
      <c r="P434" s="112"/>
      <c r="Q434" s="113"/>
      <c r="R434" s="113"/>
      <c r="S434" s="114"/>
      <c r="T434" s="7">
        <v>1</v>
      </c>
      <c r="U434" s="7">
        <v>2</v>
      </c>
      <c r="V434" s="7">
        <v>3</v>
      </c>
      <c r="X434" s="7">
        <v>5</v>
      </c>
      <c r="AB434" s="7">
        <v>9</v>
      </c>
      <c r="AE434" s="7">
        <v>12</v>
      </c>
      <c r="AM434" s="7">
        <v>20</v>
      </c>
      <c r="AO434" s="7">
        <v>22</v>
      </c>
      <c r="AS434" s="7">
        <v>26</v>
      </c>
      <c r="AT434" s="7">
        <v>27</v>
      </c>
      <c r="AU434" s="7">
        <v>28</v>
      </c>
      <c r="BB434" s="7">
        <v>35</v>
      </c>
    </row>
    <row r="435" spans="1:55" ht="39.950000000000003" customHeight="1">
      <c r="A435" s="83" t="s">
        <v>38</v>
      </c>
      <c r="B435" s="116"/>
      <c r="C435" s="112" t="s">
        <v>477</v>
      </c>
      <c r="D435" s="113"/>
      <c r="E435" s="113"/>
      <c r="F435" s="113"/>
      <c r="G435" s="113"/>
      <c r="H435" s="114"/>
      <c r="I435" s="79" t="s">
        <v>475</v>
      </c>
      <c r="J435" s="79" t="s">
        <v>475</v>
      </c>
      <c r="K435" s="79" t="str">
        <f t="shared" si="253"/>
        <v>c</v>
      </c>
      <c r="L435" s="79" t="str">
        <f t="shared" si="254"/>
        <v>Inexistencia, mal funcionamiento  o falta de rotulación del sistema de liberación de estabilizadores</v>
      </c>
      <c r="M435" s="9" t="str">
        <f t="shared" si="250"/>
        <v>N/A</v>
      </c>
      <c r="N435" s="12" t="str">
        <f t="shared" si="251"/>
        <v>¡</v>
      </c>
      <c r="O435" s="10">
        <f t="shared" si="252"/>
        <v>0</v>
      </c>
      <c r="P435" s="112"/>
      <c r="Q435" s="113"/>
      <c r="R435" s="113"/>
      <c r="S435" s="114"/>
      <c r="AB435" s="7">
        <v>9</v>
      </c>
      <c r="AJ435" s="7">
        <v>17</v>
      </c>
      <c r="AK435" s="7">
        <v>18</v>
      </c>
      <c r="AL435" s="7">
        <v>19</v>
      </c>
      <c r="AO435" s="7">
        <v>22</v>
      </c>
    </row>
    <row r="436" spans="1:55" ht="39.950000000000003" customHeight="1">
      <c r="A436" s="83" t="s">
        <v>40</v>
      </c>
      <c r="B436" s="116"/>
      <c r="C436" s="112" t="s">
        <v>478</v>
      </c>
      <c r="D436" s="113"/>
      <c r="E436" s="113"/>
      <c r="F436" s="113"/>
      <c r="G436" s="113"/>
      <c r="H436" s="114"/>
      <c r="I436" s="79" t="s">
        <v>475</v>
      </c>
      <c r="J436" s="79" t="s">
        <v>475</v>
      </c>
      <c r="K436" s="79" t="str">
        <f t="shared" si="253"/>
        <v>d</v>
      </c>
      <c r="L436" s="79" t="str">
        <f t="shared" si="254"/>
        <v>Inexistencia o deterioro del tapón del deposito hidráulico.</v>
      </c>
      <c r="M436" s="9" t="str">
        <f t="shared" si="250"/>
        <v>N/A</v>
      </c>
      <c r="N436" s="12" t="str">
        <f t="shared" si="251"/>
        <v>¡</v>
      </c>
      <c r="O436" s="10">
        <f t="shared" si="252"/>
        <v>0</v>
      </c>
      <c r="P436" s="112"/>
      <c r="Q436" s="113"/>
      <c r="R436" s="113"/>
      <c r="S436" s="114"/>
      <c r="U436" s="7">
        <v>2</v>
      </c>
      <c r="X436" s="7">
        <v>5</v>
      </c>
      <c r="AA436" s="7">
        <v>8</v>
      </c>
      <c r="AB436" s="7">
        <v>9</v>
      </c>
      <c r="AE436" s="7">
        <v>12</v>
      </c>
      <c r="AI436" s="7">
        <v>16</v>
      </c>
      <c r="AJ436" s="7">
        <v>17</v>
      </c>
      <c r="AK436" s="7">
        <v>18</v>
      </c>
      <c r="AL436" s="7">
        <v>19</v>
      </c>
      <c r="AO436" s="7">
        <v>22</v>
      </c>
      <c r="AQ436" s="7">
        <v>24</v>
      </c>
      <c r="AS436" s="7">
        <v>26</v>
      </c>
      <c r="AT436" s="7">
        <v>27</v>
      </c>
      <c r="AU436" s="7">
        <v>28</v>
      </c>
    </row>
    <row r="437" spans="1:55" ht="39.950000000000003" customHeight="1">
      <c r="A437" s="83" t="s">
        <v>42</v>
      </c>
      <c r="B437" s="116"/>
      <c r="C437" s="112" t="s">
        <v>479</v>
      </c>
      <c r="D437" s="113"/>
      <c r="E437" s="113"/>
      <c r="F437" s="113"/>
      <c r="G437" s="113"/>
      <c r="H437" s="114"/>
      <c r="I437" s="79" t="s">
        <v>475</v>
      </c>
      <c r="J437" s="79" t="s">
        <v>475</v>
      </c>
      <c r="K437" s="79" t="str">
        <f t="shared" ref="K437" si="255">+A437</f>
        <v>e</v>
      </c>
      <c r="L437" s="79" t="str">
        <f t="shared" ref="L437" si="256">+C437</f>
        <v>Inexistencia o deterioro del visor de nivel del sistema hidráulico (cuando aplique)</v>
      </c>
      <c r="M437" s="9" t="str">
        <f t="shared" ref="M437" si="257">+IF(N437="O","DG",IF(N437="P","","N/A"))</f>
        <v>N/A</v>
      </c>
      <c r="N437" s="12" t="str">
        <f t="shared" ref="N437" si="258">+IF(OR($T$5=T437,$T$5=U437,$T$5=V437,$T$5=W437,$T$5=X437,$T$5=Y437,$T$5=Z437,$T$5=AA437,$T$5=AB437,$T$5=AC437,$T$5=AD437,$T$5=AE437,$T$5=AF437,$T$5=AG437,$T$5=AH437,$T$5=AI437,$T$5=AJ437,$T$5=AK437,$T$5=AL437,$T$5=AM437,$T$5=AN437,$T$5=AO437,$T$5=AP437,$T$5=AQ437,$T$5=AR437,$T$5=AS437,$T$5=AT437,$T$5=AU437,$T$5=AV437,$T$5=AW437,$T$5=AX437,$T$5=AY437,$T$5=AZ437,$T$5=BA437,$T$5=BB437,$T$5=BC437,$T$5=BD437),"P","¡")</f>
        <v>¡</v>
      </c>
      <c r="O437" s="10">
        <f t="shared" ref="O437" si="259">P437</f>
        <v>0</v>
      </c>
      <c r="P437" s="112"/>
      <c r="Q437" s="113"/>
      <c r="R437" s="113"/>
      <c r="S437" s="114"/>
      <c r="U437" s="7">
        <v>2</v>
      </c>
      <c r="X437" s="7">
        <v>5</v>
      </c>
      <c r="AA437" s="7">
        <v>8</v>
      </c>
      <c r="AB437" s="7">
        <v>9</v>
      </c>
      <c r="AE437" s="7">
        <v>12</v>
      </c>
      <c r="AI437" s="7">
        <v>16</v>
      </c>
      <c r="AJ437" s="7">
        <v>17</v>
      </c>
      <c r="AK437" s="7">
        <v>18</v>
      </c>
      <c r="AL437" s="7">
        <v>19</v>
      </c>
      <c r="AO437" s="7">
        <v>22</v>
      </c>
      <c r="AQ437" s="7">
        <v>24</v>
      </c>
      <c r="AS437" s="7">
        <v>26</v>
      </c>
      <c r="AT437" s="7">
        <v>27</v>
      </c>
      <c r="AU437" s="7">
        <v>28</v>
      </c>
    </row>
    <row r="438" spans="1:55" ht="39.950000000000003" customHeight="1">
      <c r="A438" s="83" t="s">
        <v>44</v>
      </c>
      <c r="B438" s="116"/>
      <c r="C438" s="112" t="s">
        <v>480</v>
      </c>
      <c r="D438" s="113"/>
      <c r="E438" s="113"/>
      <c r="F438" s="113"/>
      <c r="G438" s="113"/>
      <c r="H438" s="114"/>
      <c r="I438" s="79" t="s">
        <v>475</v>
      </c>
      <c r="J438" s="79" t="s">
        <v>475</v>
      </c>
      <c r="K438" s="79" t="str">
        <f t="shared" si="253"/>
        <v>f</v>
      </c>
      <c r="L438" s="79" t="str">
        <f t="shared" si="254"/>
        <v>Nivel de fluidos hidráulicos por debajo del mínimo de la faja de operación (marcas de mínimo y máximo)</v>
      </c>
      <c r="M438" s="9" t="str">
        <f t="shared" si="250"/>
        <v>N/A</v>
      </c>
      <c r="N438" s="12" t="str">
        <f t="shared" si="251"/>
        <v>¡</v>
      </c>
      <c r="O438" s="10">
        <f t="shared" si="252"/>
        <v>0</v>
      </c>
      <c r="P438" s="112"/>
      <c r="Q438" s="113"/>
      <c r="R438" s="113"/>
      <c r="S438" s="114"/>
      <c r="U438" s="7">
        <v>2</v>
      </c>
      <c r="X438" s="7">
        <v>5</v>
      </c>
      <c r="AA438" s="7">
        <v>8</v>
      </c>
      <c r="AB438" s="7">
        <v>9</v>
      </c>
      <c r="AE438" s="7">
        <v>12</v>
      </c>
      <c r="AI438" s="7">
        <v>16</v>
      </c>
      <c r="AJ438" s="7">
        <v>17</v>
      </c>
      <c r="AK438" s="7">
        <v>18</v>
      </c>
      <c r="AL438" s="7">
        <v>19</v>
      </c>
      <c r="AO438" s="7">
        <v>22</v>
      </c>
      <c r="AQ438" s="7">
        <v>24</v>
      </c>
      <c r="AS438" s="7">
        <v>26</v>
      </c>
      <c r="AT438" s="7">
        <v>27</v>
      </c>
      <c r="AU438" s="7">
        <v>28</v>
      </c>
    </row>
    <row r="439" spans="1:55" ht="39.950000000000003" customHeight="1">
      <c r="A439" s="83" t="s">
        <v>46</v>
      </c>
      <c r="B439" s="116"/>
      <c r="C439" s="112" t="s">
        <v>481</v>
      </c>
      <c r="D439" s="113"/>
      <c r="E439" s="113"/>
      <c r="F439" s="113"/>
      <c r="G439" s="113"/>
      <c r="H439" s="114"/>
      <c r="I439" s="79" t="s">
        <v>475</v>
      </c>
      <c r="J439" s="79" t="s">
        <v>475</v>
      </c>
      <c r="K439" s="79" t="str">
        <f t="shared" si="253"/>
        <v>g</v>
      </c>
      <c r="L439" s="79" t="str">
        <f t="shared" si="254"/>
        <v>Defectos mayores en mangueras, acoples, tuberías, válvulas y demás componentes del sistema (roces entre mangueras o con otro elemento que puedan fisurar o cortar la manguera)</v>
      </c>
      <c r="M439" s="9" t="str">
        <f t="shared" si="250"/>
        <v>N/A</v>
      </c>
      <c r="N439" s="12" t="str">
        <f t="shared" si="251"/>
        <v>¡</v>
      </c>
      <c r="O439" s="10">
        <f t="shared" si="252"/>
        <v>0</v>
      </c>
      <c r="P439" s="112"/>
      <c r="Q439" s="113"/>
      <c r="R439" s="113"/>
      <c r="S439" s="114"/>
      <c r="U439" s="7">
        <v>2</v>
      </c>
      <c r="X439" s="7">
        <v>5</v>
      </c>
      <c r="AA439" s="7">
        <v>8</v>
      </c>
      <c r="AB439" s="7">
        <v>9</v>
      </c>
      <c r="AE439" s="7">
        <v>12</v>
      </c>
      <c r="AI439" s="7">
        <v>16</v>
      </c>
      <c r="AJ439" s="7">
        <v>17</v>
      </c>
      <c r="AK439" s="7">
        <v>18</v>
      </c>
      <c r="AL439" s="7">
        <v>19</v>
      </c>
      <c r="AO439" s="7">
        <v>22</v>
      </c>
      <c r="AQ439" s="7">
        <v>24</v>
      </c>
      <c r="AS439" s="7">
        <v>26</v>
      </c>
      <c r="AT439" s="7">
        <v>27</v>
      </c>
      <c r="AU439" s="7">
        <v>28</v>
      </c>
    </row>
    <row r="440" spans="1:55" ht="39.950000000000003" customHeight="1">
      <c r="A440" s="83" t="s">
        <v>48</v>
      </c>
      <c r="B440" s="116"/>
      <c r="C440" s="112" t="s">
        <v>482</v>
      </c>
      <c r="D440" s="113"/>
      <c r="E440" s="113"/>
      <c r="F440" s="113"/>
      <c r="G440" s="113"/>
      <c r="H440" s="114"/>
      <c r="I440" s="79" t="s">
        <v>475</v>
      </c>
      <c r="J440" s="79" t="s">
        <v>475</v>
      </c>
      <c r="K440" s="79" t="str">
        <f t="shared" si="253"/>
        <v>h</v>
      </c>
      <c r="L440" s="79" t="str">
        <f t="shared" si="254"/>
        <v>Defectos menores en mangueras, acoples, tuberías, válvulas y demás componentes del sistema</v>
      </c>
      <c r="M440" s="9" t="str">
        <f>+IF(N440="O","DL",IF(N440="P","","N/A"))</f>
        <v>N/A</v>
      </c>
      <c r="N440" s="12" t="str">
        <f t="shared" si="251"/>
        <v>¡</v>
      </c>
      <c r="O440" s="10">
        <f t="shared" si="252"/>
        <v>0</v>
      </c>
      <c r="P440" s="112"/>
      <c r="Q440" s="113"/>
      <c r="R440" s="113"/>
      <c r="S440" s="114"/>
      <c r="U440" s="7">
        <v>2</v>
      </c>
      <c r="X440" s="7">
        <v>5</v>
      </c>
      <c r="AA440" s="7">
        <v>8</v>
      </c>
      <c r="AB440" s="7">
        <v>9</v>
      </c>
      <c r="AE440" s="7">
        <v>12</v>
      </c>
      <c r="AI440" s="7">
        <v>16</v>
      </c>
      <c r="AJ440" s="7">
        <v>17</v>
      </c>
      <c r="AK440" s="7">
        <v>18</v>
      </c>
      <c r="AL440" s="7">
        <v>19</v>
      </c>
      <c r="AO440" s="7">
        <v>22</v>
      </c>
      <c r="AQ440" s="7">
        <v>24</v>
      </c>
      <c r="AS440" s="7">
        <v>26</v>
      </c>
      <c r="AT440" s="7">
        <v>27</v>
      </c>
      <c r="AU440" s="7">
        <v>28</v>
      </c>
    </row>
    <row r="441" spans="1:55" ht="39.950000000000003" customHeight="1">
      <c r="A441" s="83" t="s">
        <v>50</v>
      </c>
      <c r="B441" s="116"/>
      <c r="C441" s="112" t="s">
        <v>483</v>
      </c>
      <c r="D441" s="113"/>
      <c r="E441" s="113"/>
      <c r="F441" s="113"/>
      <c r="G441" s="113"/>
      <c r="H441" s="114"/>
      <c r="I441" s="79" t="s">
        <v>475</v>
      </c>
      <c r="J441" s="79" t="s">
        <v>475</v>
      </c>
      <c r="K441" s="79" t="str">
        <f t="shared" si="253"/>
        <v>i</v>
      </c>
      <c r="L441" s="79" t="str">
        <f t="shared" si="254"/>
        <v>Existencia de holguras leves en los elementos activos del sistema (cadenas , torres, guías, mástiles, etc.)</v>
      </c>
      <c r="M441" s="9" t="str">
        <f>+IF(N441="O","DL",IF(N441="P","","N/A"))</f>
        <v>N/A</v>
      </c>
      <c r="N441" s="12" t="str">
        <f t="shared" si="251"/>
        <v>¡</v>
      </c>
      <c r="O441" s="10">
        <f t="shared" si="252"/>
        <v>0</v>
      </c>
      <c r="P441" s="112"/>
      <c r="Q441" s="113"/>
      <c r="R441" s="113"/>
      <c r="S441" s="114"/>
      <c r="U441" s="7">
        <v>2</v>
      </c>
      <c r="X441" s="7">
        <v>5</v>
      </c>
      <c r="AA441" s="7">
        <v>8</v>
      </c>
      <c r="AB441" s="7">
        <v>9</v>
      </c>
      <c r="AE441" s="7">
        <v>12</v>
      </c>
      <c r="AI441" s="7">
        <v>16</v>
      </c>
      <c r="AJ441" s="7">
        <v>17</v>
      </c>
      <c r="AK441" s="7">
        <v>18</v>
      </c>
      <c r="AL441" s="7">
        <v>19</v>
      </c>
      <c r="AO441" s="7">
        <v>22</v>
      </c>
      <c r="AQ441" s="7">
        <v>24</v>
      </c>
      <c r="AS441" s="7">
        <v>26</v>
      </c>
      <c r="AT441" s="7">
        <v>27</v>
      </c>
      <c r="AU441" s="7">
        <v>28</v>
      </c>
    </row>
    <row r="442" spans="1:55" ht="39.950000000000003" customHeight="1">
      <c r="A442" s="83" t="s">
        <v>52</v>
      </c>
      <c r="B442" s="116"/>
      <c r="C442" s="112" t="s">
        <v>484</v>
      </c>
      <c r="D442" s="113"/>
      <c r="E442" s="113"/>
      <c r="F442" s="113"/>
      <c r="G442" s="113"/>
      <c r="H442" s="114"/>
      <c r="I442" s="79" t="s">
        <v>475</v>
      </c>
      <c r="J442" s="79" t="s">
        <v>475</v>
      </c>
      <c r="K442" s="79" t="str">
        <f t="shared" si="253"/>
        <v>j</v>
      </c>
      <c r="L442" s="79" t="str">
        <f t="shared" si="254"/>
        <v>Existencia de holguras excesivas en los elementos activos del sistema (cadenas, pistones, torres, guías, mástiles, etc.)</v>
      </c>
      <c r="M442" s="9" t="str">
        <f>+IF(N442="O","DG",IF(N442="P","","N/A"))</f>
        <v>N/A</v>
      </c>
      <c r="N442" s="12" t="str">
        <f t="shared" si="251"/>
        <v>¡</v>
      </c>
      <c r="O442" s="10">
        <f t="shared" si="252"/>
        <v>0</v>
      </c>
      <c r="P442" s="112"/>
      <c r="Q442" s="113"/>
      <c r="R442" s="113"/>
      <c r="S442" s="114"/>
      <c r="U442" s="7">
        <v>2</v>
      </c>
      <c r="X442" s="7">
        <v>5</v>
      </c>
      <c r="AA442" s="7">
        <v>8</v>
      </c>
      <c r="AB442" s="7">
        <v>9</v>
      </c>
      <c r="AE442" s="7">
        <v>12</v>
      </c>
      <c r="AI442" s="7">
        <v>16</v>
      </c>
      <c r="AJ442" s="7">
        <v>17</v>
      </c>
      <c r="AK442" s="7">
        <v>18</v>
      </c>
      <c r="AL442" s="7">
        <v>19</v>
      </c>
      <c r="AO442" s="7">
        <v>22</v>
      </c>
      <c r="AQ442" s="7">
        <v>24</v>
      </c>
      <c r="AS442" s="7">
        <v>26</v>
      </c>
      <c r="AT442" s="7">
        <v>27</v>
      </c>
      <c r="AU442" s="7">
        <v>28</v>
      </c>
    </row>
    <row r="443" spans="1:55" ht="39.950000000000003" customHeight="1">
      <c r="A443" s="83" t="s">
        <v>54</v>
      </c>
      <c r="B443" s="116"/>
      <c r="C443" s="112" t="s">
        <v>485</v>
      </c>
      <c r="D443" s="113"/>
      <c r="E443" s="113"/>
      <c r="F443" s="113"/>
      <c r="G443" s="113"/>
      <c r="H443" s="114"/>
      <c r="I443" s="79" t="s">
        <v>475</v>
      </c>
      <c r="J443" s="79" t="s">
        <v>475</v>
      </c>
      <c r="K443" s="79" t="str">
        <f t="shared" si="253"/>
        <v>k</v>
      </c>
      <c r="L443" s="79" t="str">
        <f t="shared" si="254"/>
        <v>Defectos menores de estado y fijación de los mecanismos de activos (cadenas, pistones torres, guías, mástiles, etc.)</v>
      </c>
      <c r="M443" s="9" t="str">
        <f>+IF(N443="O","DL",IF(N443="P","","N/A"))</f>
        <v>N/A</v>
      </c>
      <c r="N443" s="12" t="str">
        <f t="shared" si="251"/>
        <v>¡</v>
      </c>
      <c r="O443" s="10">
        <f t="shared" si="252"/>
        <v>0</v>
      </c>
      <c r="P443" s="112"/>
      <c r="Q443" s="113"/>
      <c r="R443" s="113"/>
      <c r="S443" s="114"/>
      <c r="U443" s="7">
        <v>2</v>
      </c>
      <c r="X443" s="7">
        <v>5</v>
      </c>
      <c r="AA443" s="7">
        <v>8</v>
      </c>
      <c r="AB443" s="7">
        <v>9</v>
      </c>
      <c r="AE443" s="7">
        <v>12</v>
      </c>
      <c r="AI443" s="7">
        <v>16</v>
      </c>
      <c r="AJ443" s="7">
        <v>17</v>
      </c>
      <c r="AK443" s="7">
        <v>18</v>
      </c>
      <c r="AL443" s="7">
        <v>19</v>
      </c>
      <c r="AO443" s="7">
        <v>22</v>
      </c>
      <c r="AQ443" s="7">
        <v>24</v>
      </c>
      <c r="AS443" s="7">
        <v>26</v>
      </c>
      <c r="AT443" s="7">
        <v>27</v>
      </c>
      <c r="AU443" s="7">
        <v>28</v>
      </c>
    </row>
    <row r="444" spans="1:55" ht="39.950000000000003" customHeight="1">
      <c r="A444" s="83" t="s">
        <v>56</v>
      </c>
      <c r="B444" s="116"/>
      <c r="C444" s="112" t="s">
        <v>486</v>
      </c>
      <c r="D444" s="113"/>
      <c r="E444" s="113"/>
      <c r="F444" s="113"/>
      <c r="G444" s="113"/>
      <c r="H444" s="114"/>
      <c r="I444" s="79" t="s">
        <v>475</v>
      </c>
      <c r="J444" s="79" t="s">
        <v>475</v>
      </c>
      <c r="K444" s="79" t="str">
        <f t="shared" si="253"/>
        <v>l</v>
      </c>
      <c r="L444" s="79" t="str">
        <f t="shared" si="254"/>
        <v>Defectos mayores de estado y fijación de los mecanismos de activos (cadenas, pistones torres, guías, mástiles, etc.)</v>
      </c>
      <c r="M444" s="9" t="str">
        <f t="shared" ref="M444:M446" si="260">+IF(N444="O","DG",IF(N444="P","","N/A"))</f>
        <v>N/A</v>
      </c>
      <c r="N444" s="12" t="str">
        <f t="shared" si="251"/>
        <v>¡</v>
      </c>
      <c r="O444" s="10">
        <f t="shared" si="252"/>
        <v>0</v>
      </c>
      <c r="P444" s="112"/>
      <c r="Q444" s="113"/>
      <c r="R444" s="113"/>
      <c r="S444" s="114"/>
      <c r="U444" s="7">
        <v>2</v>
      </c>
      <c r="X444" s="7">
        <v>5</v>
      </c>
      <c r="AA444" s="7">
        <v>8</v>
      </c>
      <c r="AB444" s="7">
        <v>9</v>
      </c>
      <c r="AE444" s="7">
        <v>12</v>
      </c>
      <c r="AI444" s="7">
        <v>16</v>
      </c>
      <c r="AJ444" s="7">
        <v>17</v>
      </c>
      <c r="AK444" s="7">
        <v>18</v>
      </c>
      <c r="AL444" s="7">
        <v>19</v>
      </c>
      <c r="AO444" s="7">
        <v>22</v>
      </c>
      <c r="AQ444" s="7">
        <v>24</v>
      </c>
      <c r="AS444" s="7">
        <v>26</v>
      </c>
      <c r="AT444" s="7">
        <v>27</v>
      </c>
      <c r="AU444" s="7">
        <v>28</v>
      </c>
    </row>
    <row r="445" spans="1:55" ht="39.950000000000003" customHeight="1">
      <c r="A445" s="83" t="s">
        <v>58</v>
      </c>
      <c r="B445" s="116"/>
      <c r="C445" s="112" t="s">
        <v>175</v>
      </c>
      <c r="D445" s="113"/>
      <c r="E445" s="113"/>
      <c r="F445" s="113"/>
      <c r="G445" s="113"/>
      <c r="H445" s="114"/>
      <c r="I445" s="79" t="s">
        <v>475</v>
      </c>
      <c r="J445" s="79" t="s">
        <v>475</v>
      </c>
      <c r="K445" s="79" t="str">
        <f t="shared" si="253"/>
        <v>m</v>
      </c>
      <c r="L445" s="79" t="str">
        <f t="shared" si="254"/>
        <v>Cableado eléctrico presentan sus forros con cortes expuestos, roces con peligro de corte, mal sujetos, mal empatados u otra condición que represente un peligro de corto circuito</v>
      </c>
      <c r="M445" s="9" t="str">
        <f t="shared" si="260"/>
        <v/>
      </c>
      <c r="N445" s="12" t="str">
        <f>+IF(OR($T$5=T445,$T$5=U445,$T$5=V445,$T$5=W445,$T$5=X445,$T$5=Y445,$T$5=Z445,$T$5=AA445,$T$5=AB445,$T$5=AC445,$T$5=AD445,$T$5=AE445,$T$5=AF445,$T$5=AG445,$T$5=AH445,$T$5=AI445,$T$5=AJ445,$T$5=AK445,$T$5=AL445,$T$5=AM445,$T$5=AN445,$T$5=AO445,$T$5=AP445,$T$5=AQ445,$T$5=AR445,$T$5=AS445,$T$5=AT445,$T$5=AU445,$T$5=AV445,$T$5=AW445,$T$5=AX445,$T$5=AY445,$T$5=AZ445,$T$5=BA445,$T$5=BB445,$T$5=BC445,$T$5=BD445),"P","¡")</f>
        <v>P</v>
      </c>
      <c r="O445" s="10">
        <f t="shared" si="252"/>
        <v>0</v>
      </c>
      <c r="P445" s="112"/>
      <c r="Q445" s="113"/>
      <c r="R445" s="113"/>
      <c r="S445" s="114"/>
      <c r="T445" s="7">
        <v>1</v>
      </c>
      <c r="U445" s="7">
        <v>2</v>
      </c>
      <c r="V445" s="7">
        <v>3</v>
      </c>
      <c r="W445" s="7">
        <v>4</v>
      </c>
      <c r="X445" s="7">
        <v>5</v>
      </c>
      <c r="AA445" s="7">
        <v>8</v>
      </c>
      <c r="AB445" s="7">
        <v>9</v>
      </c>
      <c r="AD445" s="7">
        <v>11</v>
      </c>
      <c r="AE445" s="7">
        <v>12</v>
      </c>
      <c r="AI445" s="7">
        <v>16</v>
      </c>
      <c r="AJ445" s="7">
        <v>17</v>
      </c>
      <c r="AK445" s="7">
        <v>18</v>
      </c>
      <c r="AL445" s="7">
        <v>19</v>
      </c>
      <c r="AM445" s="7">
        <v>20</v>
      </c>
      <c r="AO445" s="7">
        <v>22</v>
      </c>
      <c r="AP445" s="7">
        <v>23</v>
      </c>
      <c r="AQ445" s="7">
        <v>24</v>
      </c>
      <c r="AR445" s="7">
        <v>25</v>
      </c>
      <c r="AS445" s="7">
        <v>26</v>
      </c>
      <c r="AT445" s="7">
        <v>27</v>
      </c>
      <c r="AU445" s="7">
        <v>28</v>
      </c>
      <c r="AV445" s="7">
        <v>29</v>
      </c>
      <c r="AW445" s="7">
        <v>30</v>
      </c>
      <c r="AX445" s="7">
        <v>31</v>
      </c>
      <c r="AY445" s="7">
        <v>32</v>
      </c>
      <c r="AZ445" s="7">
        <v>33</v>
      </c>
      <c r="BA445" s="7">
        <v>34</v>
      </c>
      <c r="BB445" s="7">
        <v>35</v>
      </c>
      <c r="BC445" s="7">
        <v>36</v>
      </c>
    </row>
    <row r="446" spans="1:55" ht="39.950000000000003" customHeight="1">
      <c r="A446" s="83" t="s">
        <v>77</v>
      </c>
      <c r="B446" s="116"/>
      <c r="C446" s="112" t="s">
        <v>487</v>
      </c>
      <c r="D446" s="113"/>
      <c r="E446" s="113"/>
      <c r="F446" s="113"/>
      <c r="G446" s="113"/>
      <c r="H446" s="114"/>
      <c r="I446" s="79" t="s">
        <v>475</v>
      </c>
      <c r="J446" s="79" t="s">
        <v>475</v>
      </c>
      <c r="K446" s="79" t="str">
        <f t="shared" ref="K446:K452" si="261">+A446</f>
        <v>n</v>
      </c>
      <c r="L446" s="34" t="str">
        <f t="shared" si="254"/>
        <v>La batería o la instalación eléctrica no esta protegida de la intemperie,  no tiene o no funciona el sistema de desconexión rápida de batería, no existe o funciona el fusible de protección</v>
      </c>
      <c r="M446" s="9" t="str">
        <f t="shared" si="260"/>
        <v/>
      </c>
      <c r="N446" s="12" t="str">
        <f t="shared" ref="N446" si="262">+IF(OR($T$5=T446,$T$5=U446,$T$5=V446,$T$5=W446,$T$5=X446,$T$5=Y446,$T$5=Z446,$T$5=AA446,$T$5=AB446,$T$5=AC446,$T$5=AD446,$T$5=AE446,$T$5=AF446,$T$5=AG446,$T$5=AH446,$T$5=AI446,$T$5=AJ446,$T$5=AK446,$T$5=AL446,$T$5=AM446,$T$5=AN446,$T$5=AO446,$T$5=AP446,$T$5=AQ446,$T$5=AR446,$T$5=AS446,$T$5=AT446,$T$5=AU446,$T$5=AV446,$T$5=AW446,$T$5=AX446,$T$5=AY446,$T$5=AZ446,$T$5=BA446,$T$5=BB446,$T$5=BC446,$T$5=BD446),"P","¡")</f>
        <v>P</v>
      </c>
      <c r="O446" s="10">
        <f t="shared" si="252"/>
        <v>0</v>
      </c>
      <c r="P446" s="112"/>
      <c r="Q446" s="113"/>
      <c r="R446" s="113"/>
      <c r="S446" s="114"/>
      <c r="T446" s="7">
        <v>1</v>
      </c>
      <c r="U446" s="7">
        <v>2</v>
      </c>
      <c r="V446" s="7">
        <v>3</v>
      </c>
      <c r="W446" s="7">
        <v>4</v>
      </c>
      <c r="X446" s="7">
        <v>5</v>
      </c>
      <c r="AA446" s="7">
        <v>8</v>
      </c>
      <c r="AB446" s="7">
        <v>9</v>
      </c>
      <c r="AD446" s="7">
        <v>11</v>
      </c>
      <c r="AE446" s="7">
        <v>12</v>
      </c>
      <c r="AI446" s="7">
        <v>16</v>
      </c>
      <c r="AJ446" s="7">
        <v>17</v>
      </c>
      <c r="AK446" s="7">
        <v>18</v>
      </c>
      <c r="AL446" s="7">
        <v>19</v>
      </c>
      <c r="AM446" s="7">
        <v>20</v>
      </c>
      <c r="AO446" s="7">
        <v>22</v>
      </c>
      <c r="AP446" s="7">
        <v>23</v>
      </c>
      <c r="AQ446" s="7">
        <v>24</v>
      </c>
      <c r="AR446" s="7">
        <v>25</v>
      </c>
      <c r="AS446" s="7">
        <v>26</v>
      </c>
      <c r="AT446" s="7">
        <v>27</v>
      </c>
      <c r="AU446" s="7">
        <v>28</v>
      </c>
      <c r="AV446" s="7">
        <v>29</v>
      </c>
      <c r="AX446" s="7">
        <v>31</v>
      </c>
      <c r="AY446" s="7">
        <v>32</v>
      </c>
      <c r="AZ446" s="7">
        <v>33</v>
      </c>
      <c r="BA446" s="7">
        <v>34</v>
      </c>
      <c r="BB446" s="7">
        <v>35</v>
      </c>
      <c r="BC446" s="7">
        <v>36</v>
      </c>
    </row>
    <row r="447" spans="1:55" ht="39.950000000000003" customHeight="1">
      <c r="A447" s="83" t="s">
        <v>79</v>
      </c>
      <c r="B447" s="116"/>
      <c r="C447" s="112" t="s">
        <v>488</v>
      </c>
      <c r="D447" s="113"/>
      <c r="E447" s="113"/>
      <c r="F447" s="113"/>
      <c r="G447" s="113"/>
      <c r="H447" s="114"/>
      <c r="I447" s="79" t="s">
        <v>475</v>
      </c>
      <c r="J447" s="79" t="s">
        <v>475</v>
      </c>
      <c r="K447" s="79" t="str">
        <f t="shared" si="261"/>
        <v>o</v>
      </c>
      <c r="L447" s="79" t="str">
        <f t="shared" si="254"/>
        <v>Defectos menores de estado en mandos hidráulicos</v>
      </c>
      <c r="M447" s="9" t="str">
        <f>+IF(N447="O","DL",IF(N447="P","","N/A"))</f>
        <v>N/A</v>
      </c>
      <c r="N447" s="12" t="str">
        <f t="shared" si="251"/>
        <v>¡</v>
      </c>
      <c r="O447" s="10">
        <f t="shared" si="252"/>
        <v>0</v>
      </c>
      <c r="P447" s="112"/>
      <c r="Q447" s="113"/>
      <c r="R447" s="113"/>
      <c r="S447" s="114"/>
      <c r="U447" s="7">
        <v>2</v>
      </c>
      <c r="X447" s="7">
        <v>5</v>
      </c>
      <c r="AA447" s="7">
        <v>8</v>
      </c>
      <c r="AB447" s="7">
        <v>9</v>
      </c>
      <c r="AE447" s="7">
        <v>12</v>
      </c>
      <c r="AI447" s="7">
        <v>16</v>
      </c>
      <c r="AJ447" s="7">
        <v>17</v>
      </c>
      <c r="AK447" s="7">
        <v>18</v>
      </c>
      <c r="AL447" s="7">
        <v>19</v>
      </c>
      <c r="AO447" s="7">
        <v>22</v>
      </c>
      <c r="AQ447" s="7">
        <v>24</v>
      </c>
      <c r="AS447" s="7">
        <v>26</v>
      </c>
      <c r="AT447" s="7">
        <v>27</v>
      </c>
      <c r="AU447" s="7">
        <v>28</v>
      </c>
    </row>
    <row r="448" spans="1:55" ht="39.950000000000003" customHeight="1">
      <c r="A448" s="83" t="s">
        <v>81</v>
      </c>
      <c r="B448" s="116"/>
      <c r="C448" s="112" t="s">
        <v>489</v>
      </c>
      <c r="D448" s="113"/>
      <c r="E448" s="113"/>
      <c r="F448" s="113"/>
      <c r="G448" s="113"/>
      <c r="H448" s="114"/>
      <c r="I448" s="79" t="s">
        <v>475</v>
      </c>
      <c r="J448" s="79" t="s">
        <v>475</v>
      </c>
      <c r="K448" s="79" t="str">
        <f t="shared" si="261"/>
        <v>p</v>
      </c>
      <c r="L448" s="79" t="str">
        <f t="shared" si="254"/>
        <v>Defectos mayores de estado en mandos hidráulicos</v>
      </c>
      <c r="M448" s="9" t="str">
        <f t="shared" ref="M448:M452" si="263">+IF(N448="O","DG",IF(N448="P","","N/A"))</f>
        <v>N/A</v>
      </c>
      <c r="N448" s="12" t="str">
        <f t="shared" si="251"/>
        <v>¡</v>
      </c>
      <c r="O448" s="10">
        <f t="shared" si="252"/>
        <v>0</v>
      </c>
      <c r="P448" s="112"/>
      <c r="Q448" s="113"/>
      <c r="R448" s="113"/>
      <c r="S448" s="114"/>
      <c r="U448" s="7">
        <v>2</v>
      </c>
      <c r="X448" s="7">
        <v>5</v>
      </c>
      <c r="AA448" s="7">
        <v>8</v>
      </c>
      <c r="AB448" s="7">
        <v>9</v>
      </c>
      <c r="AE448" s="7">
        <v>12</v>
      </c>
      <c r="AI448" s="7">
        <v>16</v>
      </c>
      <c r="AJ448" s="7">
        <v>17</v>
      </c>
      <c r="AK448" s="7">
        <v>18</v>
      </c>
      <c r="AL448" s="7">
        <v>19</v>
      </c>
      <c r="AO448" s="7">
        <v>22</v>
      </c>
      <c r="AQ448" s="7">
        <v>24</v>
      </c>
      <c r="AS448" s="7">
        <v>26</v>
      </c>
      <c r="AT448" s="7">
        <v>27</v>
      </c>
      <c r="AU448" s="7">
        <v>28</v>
      </c>
    </row>
    <row r="449" spans="1:43" ht="39.950000000000003" customHeight="1">
      <c r="A449" s="83" t="s">
        <v>83</v>
      </c>
      <c r="B449" s="116"/>
      <c r="C449" s="112" t="s">
        <v>490</v>
      </c>
      <c r="D449" s="113"/>
      <c r="E449" s="113"/>
      <c r="F449" s="113"/>
      <c r="G449" s="113"/>
      <c r="H449" s="114"/>
      <c r="I449" s="79" t="s">
        <v>475</v>
      </c>
      <c r="J449" s="79" t="s">
        <v>475</v>
      </c>
      <c r="K449" s="79" t="str">
        <f t="shared" si="261"/>
        <v>q</v>
      </c>
      <c r="L449" s="79" t="str">
        <f t="shared" si="254"/>
        <v>Inexistencia o mal funcionamiento de los estabilizadores o del sistema de orquillas de carga (montacargas)</v>
      </c>
      <c r="M449" s="9" t="str">
        <f t="shared" si="263"/>
        <v>N/A</v>
      </c>
      <c r="N449" s="12" t="str">
        <f t="shared" si="251"/>
        <v>¡</v>
      </c>
      <c r="O449" s="10">
        <f t="shared" si="252"/>
        <v>0</v>
      </c>
      <c r="P449" s="112"/>
      <c r="Q449" s="113"/>
      <c r="R449" s="113"/>
      <c r="S449" s="114"/>
      <c r="AQ449" s="7">
        <v>24</v>
      </c>
    </row>
    <row r="450" spans="1:43" ht="39.950000000000003" customHeight="1">
      <c r="A450" s="83" t="s">
        <v>85</v>
      </c>
      <c r="B450" s="116"/>
      <c r="C450" s="112" t="s">
        <v>491</v>
      </c>
      <c r="D450" s="113"/>
      <c r="E450" s="113"/>
      <c r="F450" s="113"/>
      <c r="G450" s="113"/>
      <c r="H450" s="114"/>
      <c r="I450" s="79" t="s">
        <v>475</v>
      </c>
      <c r="J450" s="79" t="s">
        <v>475</v>
      </c>
      <c r="K450" s="79" t="str">
        <f t="shared" si="261"/>
        <v>r</v>
      </c>
      <c r="L450" s="79" t="str">
        <f t="shared" si="254"/>
        <v>Defectos de estado o sujeción de rodillos y/o rodines de transferencia de la carga. Estructura metálica con deformaciones</v>
      </c>
      <c r="M450" s="9" t="str">
        <f t="shared" si="263"/>
        <v>N/A</v>
      </c>
      <c r="N450" s="12" t="str">
        <f t="shared" si="251"/>
        <v>¡</v>
      </c>
      <c r="O450" s="10">
        <f t="shared" si="252"/>
        <v>0</v>
      </c>
      <c r="P450" s="112"/>
      <c r="Q450" s="113"/>
      <c r="R450" s="113"/>
      <c r="S450" s="114"/>
      <c r="AH450" s="7">
        <v>15</v>
      </c>
      <c r="AO450" s="7">
        <v>22</v>
      </c>
    </row>
    <row r="451" spans="1:43" ht="39.950000000000003" customHeight="1">
      <c r="A451" s="83" t="s">
        <v>87</v>
      </c>
      <c r="B451" s="116"/>
      <c r="C451" s="112" t="s">
        <v>492</v>
      </c>
      <c r="D451" s="113"/>
      <c r="E451" s="113"/>
      <c r="F451" s="113"/>
      <c r="G451" s="113"/>
      <c r="H451" s="114"/>
      <c r="I451" s="79" t="s">
        <v>475</v>
      </c>
      <c r="J451" s="79" t="s">
        <v>475</v>
      </c>
      <c r="K451" s="79" t="str">
        <f t="shared" si="261"/>
        <v>s</v>
      </c>
      <c r="L451" s="79" t="str">
        <f t="shared" si="254"/>
        <v>Defectos de estado, sujeción o faltan partes del sistema de tracción de las bandas, fajas u orugas de transferencia de la carga</v>
      </c>
      <c r="M451" s="9" t="str">
        <f t="shared" si="263"/>
        <v>N/A</v>
      </c>
      <c r="N451" s="12" t="str">
        <f t="shared" si="251"/>
        <v>¡</v>
      </c>
      <c r="O451" s="10">
        <f t="shared" si="252"/>
        <v>0</v>
      </c>
      <c r="P451" s="112"/>
      <c r="Q451" s="113"/>
      <c r="R451" s="113"/>
      <c r="S451" s="114"/>
      <c r="X451" s="7">
        <v>5</v>
      </c>
      <c r="AH451" s="7">
        <v>15</v>
      </c>
      <c r="AO451" s="7">
        <v>22</v>
      </c>
    </row>
    <row r="452" spans="1:43" ht="39.950000000000003" customHeight="1">
      <c r="A452" s="83" t="s">
        <v>89</v>
      </c>
      <c r="B452" s="117"/>
      <c r="C452" s="112" t="s">
        <v>493</v>
      </c>
      <c r="D452" s="113"/>
      <c r="E452" s="113"/>
      <c r="F452" s="113"/>
      <c r="G452" s="113"/>
      <c r="H452" s="114"/>
      <c r="I452" s="79" t="s">
        <v>475</v>
      </c>
      <c r="J452" s="79" t="s">
        <v>475</v>
      </c>
      <c r="K452" s="79" t="str">
        <f t="shared" si="261"/>
        <v>t</v>
      </c>
      <c r="L452" s="79" t="str">
        <f t="shared" si="254"/>
        <v>Barandas de protección de la carga o personas inexistentes o mal sujetas (si las requiere)</v>
      </c>
      <c r="M452" s="9" t="str">
        <f t="shared" si="263"/>
        <v>N/A</v>
      </c>
      <c r="N452" s="12" t="str">
        <f t="shared" si="251"/>
        <v>¡</v>
      </c>
      <c r="O452" s="10">
        <f t="shared" si="252"/>
        <v>0</v>
      </c>
      <c r="P452" s="112"/>
      <c r="Q452" s="113"/>
      <c r="R452" s="113"/>
      <c r="S452" s="114"/>
      <c r="U452" s="7">
        <v>2</v>
      </c>
      <c r="X452" s="7">
        <v>5</v>
      </c>
      <c r="AE452" s="7">
        <v>12</v>
      </c>
      <c r="AK452" s="7">
        <v>18</v>
      </c>
      <c r="AL452" s="7">
        <v>19</v>
      </c>
      <c r="AO452" s="7">
        <v>22</v>
      </c>
    </row>
    <row r="453" spans="1:43" ht="25.15" customHeight="1">
      <c r="A453" s="83">
        <v>11</v>
      </c>
      <c r="B453" s="109" t="s">
        <v>494</v>
      </c>
      <c r="C453" s="110"/>
      <c r="D453" s="110"/>
      <c r="E453" s="110"/>
      <c r="F453" s="110"/>
      <c r="G453" s="110"/>
      <c r="H453" s="110"/>
      <c r="I453" s="110"/>
      <c r="J453" s="110"/>
      <c r="K453" s="110"/>
      <c r="L453" s="110"/>
      <c r="M453" s="110"/>
      <c r="N453" s="110"/>
      <c r="O453" s="110"/>
      <c r="P453" s="110"/>
      <c r="Q453" s="110"/>
      <c r="R453" s="110"/>
      <c r="S453" s="111"/>
    </row>
    <row r="454" spans="1:43" ht="25.15" customHeight="1">
      <c r="A454" s="83"/>
      <c r="B454" s="115" t="s">
        <v>25</v>
      </c>
      <c r="C454" s="109" t="s">
        <v>26</v>
      </c>
      <c r="D454" s="110"/>
      <c r="E454" s="110"/>
      <c r="F454" s="110"/>
      <c r="G454" s="110"/>
      <c r="H454" s="111"/>
      <c r="I454" s="76" t="s">
        <v>27</v>
      </c>
      <c r="J454" s="76" t="s">
        <v>28</v>
      </c>
      <c r="K454" s="76" t="s">
        <v>29</v>
      </c>
      <c r="L454" s="76" t="s">
        <v>26</v>
      </c>
      <c r="M454" s="83" t="s">
        <v>30</v>
      </c>
      <c r="N454" s="83" t="s">
        <v>31</v>
      </c>
      <c r="O454" s="74" t="s">
        <v>32</v>
      </c>
      <c r="P454" s="109" t="s">
        <v>32</v>
      </c>
      <c r="Q454" s="110"/>
      <c r="R454" s="110"/>
      <c r="S454" s="111"/>
    </row>
    <row r="455" spans="1:43" ht="39.950000000000003" customHeight="1">
      <c r="A455" s="83" t="s">
        <v>33</v>
      </c>
      <c r="B455" s="116"/>
      <c r="C455" s="112" t="s">
        <v>495</v>
      </c>
      <c r="D455" s="113"/>
      <c r="E455" s="113"/>
      <c r="F455" s="113"/>
      <c r="G455" s="113"/>
      <c r="H455" s="114"/>
      <c r="I455" s="79" t="s">
        <v>496</v>
      </c>
      <c r="J455" s="79" t="s">
        <v>496</v>
      </c>
      <c r="K455" s="83" t="str">
        <f>+A455</f>
        <v>a</v>
      </c>
      <c r="L455" s="83" t="str">
        <f>+C455</f>
        <v>Tipo de cono diferente o cantidad inferior a lo establecido</v>
      </c>
      <c r="M455" s="9" t="str">
        <f t="shared" ref="M455:M460" si="264">+IF(N455="O","DG",IF(N455="P","","N/A"))</f>
        <v>N/A</v>
      </c>
      <c r="N455" s="12" t="str">
        <f t="shared" ref="N455:N460" si="265">+IF(OR($T$5=T455,$T$5=U455,$T$5=V455,$T$5=W455,$T$5=X455,$T$5=Y455,$T$5=Z455,$T$5=AA455,$T$5=AB455,$T$5=AC455,$T$5=AD455,$T$5=AE455,$T$5=AF455,$T$5=AG455,$T$5=AH455,$T$5=AI455,$T$5=AJ455,$T$5=AK455,$T$5=AL455,$T$5=AM455,$T$5=AN455,$T$5=AO455,$T$5=AP455,$T$5=AQ455,$T$5=AR455,$T$5=AS455,$T$5=AT455,$T$5=AU455,$T$5=AV455,$T$5=AW455,$T$5=AX455,$T$5=AY455,$T$5=AZ455,$T$5=BA455,$T$5=BB455,$T$5=BC455,$T$5=BD455),"P","¡")</f>
        <v>¡</v>
      </c>
      <c r="O455" s="10">
        <f t="shared" ref="O455:O460" si="266">P455</f>
        <v>0</v>
      </c>
      <c r="P455" s="112"/>
      <c r="Q455" s="113"/>
      <c r="R455" s="113"/>
      <c r="S455" s="114"/>
      <c r="AN455" s="7">
        <v>21</v>
      </c>
    </row>
    <row r="456" spans="1:43" ht="39.950000000000003" customHeight="1">
      <c r="A456" s="83" t="s">
        <v>36</v>
      </c>
      <c r="B456" s="116"/>
      <c r="C456" s="112" t="s">
        <v>497</v>
      </c>
      <c r="D456" s="113"/>
      <c r="E456" s="113"/>
      <c r="F456" s="113"/>
      <c r="G456" s="113"/>
      <c r="H456" s="114"/>
      <c r="I456" s="79" t="s">
        <v>496</v>
      </c>
      <c r="J456" s="79" t="s">
        <v>496</v>
      </c>
      <c r="K456" s="83" t="str">
        <f t="shared" ref="K456:K460" si="267">+A456</f>
        <v>b</v>
      </c>
      <c r="L456" s="83" t="str">
        <f t="shared" ref="L456:L460" si="268">+C456</f>
        <v xml:space="preserve"> Cantidad insuficiente de EPP</v>
      </c>
      <c r="M456" s="9" t="str">
        <f t="shared" si="264"/>
        <v>N/A</v>
      </c>
      <c r="N456" s="12" t="str">
        <f t="shared" si="265"/>
        <v>¡</v>
      </c>
      <c r="O456" s="10">
        <f t="shared" si="266"/>
        <v>0</v>
      </c>
      <c r="P456" s="112"/>
      <c r="Q456" s="113"/>
      <c r="R456" s="113"/>
      <c r="S456" s="114"/>
      <c r="AN456" s="7">
        <v>21</v>
      </c>
    </row>
    <row r="457" spans="1:43" ht="39.950000000000003" customHeight="1">
      <c r="A457" s="83" t="s">
        <v>38</v>
      </c>
      <c r="B457" s="116"/>
      <c r="C457" s="112" t="s">
        <v>498</v>
      </c>
      <c r="D457" s="113"/>
      <c r="E457" s="113"/>
      <c r="F457" s="113"/>
      <c r="G457" s="113"/>
      <c r="H457" s="114"/>
      <c r="I457" s="79" t="s">
        <v>496</v>
      </c>
      <c r="J457" s="79" t="s">
        <v>496</v>
      </c>
      <c r="K457" s="83" t="str">
        <f t="shared" si="267"/>
        <v>c</v>
      </c>
      <c r="L457" s="83" t="str">
        <f t="shared" si="268"/>
        <v xml:space="preserve"> Cantidad insuficiente de material absorbente necesario </v>
      </c>
      <c r="M457" s="9" t="str">
        <f t="shared" si="264"/>
        <v>N/A</v>
      </c>
      <c r="N457" s="12" t="str">
        <f t="shared" si="265"/>
        <v>¡</v>
      </c>
      <c r="O457" s="10">
        <f t="shared" si="266"/>
        <v>0</v>
      </c>
      <c r="P457" s="112"/>
      <c r="Q457" s="113"/>
      <c r="R457" s="113"/>
      <c r="S457" s="114"/>
      <c r="AN457" s="7">
        <v>21</v>
      </c>
    </row>
    <row r="458" spans="1:43" ht="39.950000000000003" customHeight="1">
      <c r="A458" s="83" t="s">
        <v>40</v>
      </c>
      <c r="B458" s="116"/>
      <c r="C458" s="112" t="s">
        <v>499</v>
      </c>
      <c r="D458" s="113"/>
      <c r="E458" s="113"/>
      <c r="F458" s="113"/>
      <c r="G458" s="113"/>
      <c r="H458" s="114"/>
      <c r="I458" s="79" t="s">
        <v>496</v>
      </c>
      <c r="J458" s="79" t="s">
        <v>496</v>
      </c>
      <c r="K458" s="83" t="str">
        <f t="shared" si="267"/>
        <v>d</v>
      </c>
      <c r="L458" s="83" t="str">
        <f t="shared" si="268"/>
        <v xml:space="preserve"> Cantidad insuficiente de escobas antiestáticas</v>
      </c>
      <c r="M458" s="9" t="str">
        <f t="shared" si="264"/>
        <v>N/A</v>
      </c>
      <c r="N458" s="12" t="str">
        <f t="shared" si="265"/>
        <v>¡</v>
      </c>
      <c r="O458" s="10">
        <f t="shared" si="266"/>
        <v>0</v>
      </c>
      <c r="P458" s="112"/>
      <c r="Q458" s="113"/>
      <c r="R458" s="113"/>
      <c r="S458" s="114"/>
      <c r="AN458" s="7">
        <v>21</v>
      </c>
    </row>
    <row r="459" spans="1:43" ht="39.950000000000003" customHeight="1">
      <c r="A459" s="83" t="s">
        <v>42</v>
      </c>
      <c r="B459" s="116"/>
      <c r="C459" s="112" t="s">
        <v>500</v>
      </c>
      <c r="D459" s="113"/>
      <c r="E459" s="113"/>
      <c r="F459" s="113"/>
      <c r="G459" s="113"/>
      <c r="H459" s="114"/>
      <c r="I459" s="79" t="s">
        <v>496</v>
      </c>
      <c r="J459" s="79" t="s">
        <v>496</v>
      </c>
      <c r="K459" s="83" t="str">
        <f t="shared" si="267"/>
        <v>e</v>
      </c>
      <c r="L459" s="83" t="str">
        <f t="shared" si="268"/>
        <v>Cantidad insuficiente de palas antiestáticas</v>
      </c>
      <c r="M459" s="9" t="str">
        <f t="shared" si="264"/>
        <v>N/A</v>
      </c>
      <c r="N459" s="12" t="str">
        <f t="shared" si="265"/>
        <v>¡</v>
      </c>
      <c r="O459" s="10">
        <f t="shared" si="266"/>
        <v>0</v>
      </c>
      <c r="P459" s="112"/>
      <c r="Q459" s="113"/>
      <c r="R459" s="113"/>
      <c r="S459" s="114"/>
      <c r="AN459" s="7">
        <v>21</v>
      </c>
    </row>
    <row r="460" spans="1:43" ht="39.950000000000003" customHeight="1">
      <c r="A460" s="83" t="s">
        <v>44</v>
      </c>
      <c r="B460" s="117"/>
      <c r="C460" s="112" t="s">
        <v>501</v>
      </c>
      <c r="D460" s="113"/>
      <c r="E460" s="113"/>
      <c r="F460" s="113"/>
      <c r="G460" s="113"/>
      <c r="H460" s="114"/>
      <c r="I460" s="79" t="s">
        <v>496</v>
      </c>
      <c r="J460" s="79" t="s">
        <v>496</v>
      </c>
      <c r="K460" s="83" t="str">
        <f t="shared" si="267"/>
        <v>f</v>
      </c>
      <c r="L460" s="83" t="str">
        <f t="shared" si="268"/>
        <v>Inexistencia de recipiente plástico para colocar los desechos con material contaminado</v>
      </c>
      <c r="M460" s="9" t="str">
        <f t="shared" si="264"/>
        <v>N/A</v>
      </c>
      <c r="N460" s="12" t="str">
        <f t="shared" si="265"/>
        <v>¡</v>
      </c>
      <c r="O460" s="10">
        <f t="shared" si="266"/>
        <v>0</v>
      </c>
      <c r="P460" s="112"/>
      <c r="Q460" s="113"/>
      <c r="R460" s="113"/>
      <c r="S460" s="114"/>
      <c r="AN460" s="7">
        <v>21</v>
      </c>
    </row>
    <row r="461" spans="1:43" ht="27.6" customHeight="1">
      <c r="A461" s="103" t="e" vm="1">
        <v>#VALUE!</v>
      </c>
      <c r="B461" s="104"/>
      <c r="C461" s="148" t="s">
        <v>0</v>
      </c>
      <c r="D461" s="148"/>
      <c r="E461" s="148"/>
      <c r="F461" s="148"/>
      <c r="G461" s="148"/>
      <c r="H461" s="148"/>
      <c r="I461" s="148"/>
      <c r="J461" s="148"/>
      <c r="K461" s="148"/>
      <c r="L461" s="148"/>
      <c r="M461" s="148"/>
      <c r="N461" s="148"/>
      <c r="O461" s="148"/>
      <c r="P461" s="148"/>
      <c r="Q461" s="148"/>
      <c r="R461" s="148"/>
      <c r="S461" s="82" t="s">
        <v>1</v>
      </c>
    </row>
    <row r="462" spans="1:43" ht="27.6" customHeight="1">
      <c r="A462" s="105"/>
      <c r="B462" s="106"/>
      <c r="C462" s="149" t="s">
        <v>2</v>
      </c>
      <c r="D462" s="149"/>
      <c r="E462" s="149"/>
      <c r="F462" s="149"/>
      <c r="G462" s="149"/>
      <c r="H462" s="149"/>
      <c r="I462" s="149"/>
      <c r="J462" s="149"/>
      <c r="K462" s="149"/>
      <c r="L462" s="149"/>
      <c r="M462" s="149"/>
      <c r="N462" s="149"/>
      <c r="O462" s="149"/>
      <c r="P462" s="149"/>
      <c r="Q462" s="149"/>
      <c r="R462" s="149"/>
      <c r="S462" s="82" t="s">
        <v>3</v>
      </c>
    </row>
    <row r="463" spans="1:43" ht="27.6" customHeight="1">
      <c r="A463" s="107"/>
      <c r="B463" s="108"/>
      <c r="C463" s="149"/>
      <c r="D463" s="149"/>
      <c r="E463" s="149"/>
      <c r="F463" s="149"/>
      <c r="G463" s="149"/>
      <c r="H463" s="149"/>
      <c r="I463" s="149"/>
      <c r="J463" s="149"/>
      <c r="K463" s="149"/>
      <c r="L463" s="149"/>
      <c r="M463" s="149"/>
      <c r="N463" s="149"/>
      <c r="O463" s="149"/>
      <c r="P463" s="149"/>
      <c r="Q463" s="149"/>
      <c r="R463" s="149"/>
      <c r="S463" s="82" t="s">
        <v>502</v>
      </c>
    </row>
    <row r="464" spans="1:43" ht="25.15" customHeight="1">
      <c r="A464" s="83">
        <v>12</v>
      </c>
      <c r="B464" s="109" t="s">
        <v>503</v>
      </c>
      <c r="C464" s="110"/>
      <c r="D464" s="110"/>
      <c r="E464" s="110"/>
      <c r="F464" s="110"/>
      <c r="G464" s="110"/>
      <c r="H464" s="110"/>
      <c r="I464" s="110"/>
      <c r="J464" s="110"/>
      <c r="K464" s="110"/>
      <c r="L464" s="110"/>
      <c r="M464" s="110"/>
      <c r="N464" s="110"/>
      <c r="O464" s="110"/>
      <c r="P464" s="110"/>
      <c r="Q464" s="110"/>
      <c r="R464" s="110"/>
      <c r="S464" s="111"/>
    </row>
    <row r="465" spans="1:55" ht="25.15" customHeight="1">
      <c r="A465" s="83"/>
      <c r="B465" s="115" t="s">
        <v>25</v>
      </c>
      <c r="C465" s="109" t="s">
        <v>26</v>
      </c>
      <c r="D465" s="110"/>
      <c r="E465" s="110"/>
      <c r="F465" s="110"/>
      <c r="G465" s="110"/>
      <c r="H465" s="111"/>
      <c r="I465" s="76" t="s">
        <v>27</v>
      </c>
      <c r="J465" s="76" t="s">
        <v>28</v>
      </c>
      <c r="K465" s="76" t="s">
        <v>29</v>
      </c>
      <c r="L465" s="76" t="s">
        <v>26</v>
      </c>
      <c r="M465" s="83" t="s">
        <v>30</v>
      </c>
      <c r="N465" s="83" t="s">
        <v>31</v>
      </c>
      <c r="O465" s="74" t="s">
        <v>32</v>
      </c>
      <c r="P465" s="109" t="s">
        <v>32</v>
      </c>
      <c r="Q465" s="110"/>
      <c r="R465" s="110"/>
      <c r="S465" s="111"/>
    </row>
    <row r="466" spans="1:55" ht="39.950000000000003" customHeight="1">
      <c r="A466" s="83" t="s">
        <v>33</v>
      </c>
      <c r="B466" s="116"/>
      <c r="C466" s="112" t="s">
        <v>504</v>
      </c>
      <c r="D466" s="113"/>
      <c r="E466" s="113"/>
      <c r="F466" s="113"/>
      <c r="G466" s="113"/>
      <c r="H466" s="114"/>
      <c r="I466" s="79" t="s">
        <v>505</v>
      </c>
      <c r="J466" s="79" t="s">
        <v>505</v>
      </c>
      <c r="K466" s="79" t="str">
        <f>+A466</f>
        <v>a</v>
      </c>
      <c r="L466" s="79" t="str">
        <f>+C466</f>
        <v>Mal estado, mal fijación, corrosión avanzada, fisuras o fracturas estructurales o en las uniones (soldaduras) del tanque, tanqueta o cisternas</v>
      </c>
      <c r="M466" s="9" t="str">
        <f t="shared" ref="M466:M472" si="269">+IF(N466="O","DG",IF(N466="P","","N/A"))</f>
        <v>N/A</v>
      </c>
      <c r="N466" s="12" t="str">
        <f>+IF(OR($T$5=T466,$T$5=U466,$T$5=V466,$T$5=W466,$T$5=X466,$T$5=Y466,$T$5=Z466,$T$5=AA466,$T$5=AB466,$T$5=AC466,$T$5=AD466,$T$5=AE466,$T$5=AF466,$T$5=AG466,$T$5=AH466,$T$5=AI466,$T$5=AJ466,$T$5=AK466,$T$5=AL466,$T$5=AM466,$T$5=AN466,$T$5=AO466,$T$5=AP466,$T$5=AQ466,$T$5=AR466,$T$5=AS466,$T$5=AT466,$T$5=AU466,$T$5=AV466,$T$5=AW466,$T$5=AX466,$T$5=AY466,$T$5=AZ466,$T$5=BA466,$T$5=BB466,$T$5=BC466,$T$5=BD466),"P","¡")</f>
        <v>¡</v>
      </c>
      <c r="O466" s="10">
        <f t="shared" ref="O466:O488" si="270">P466</f>
        <v>0</v>
      </c>
      <c r="P466" s="112"/>
      <c r="Q466" s="113"/>
      <c r="R466" s="113"/>
      <c r="S466" s="114"/>
      <c r="AV466" s="7">
        <v>29</v>
      </c>
      <c r="AW466" s="7">
        <v>30</v>
      </c>
      <c r="AX466" s="7">
        <v>31</v>
      </c>
      <c r="BA466" s="7">
        <v>34</v>
      </c>
      <c r="BB466" s="7">
        <v>35</v>
      </c>
      <c r="BC466" s="7">
        <v>36</v>
      </c>
    </row>
    <row r="467" spans="1:55" ht="39.950000000000003" customHeight="1">
      <c r="A467" s="83" t="s">
        <v>36</v>
      </c>
      <c r="B467" s="116"/>
      <c r="C467" s="112" t="s">
        <v>506</v>
      </c>
      <c r="D467" s="113"/>
      <c r="E467" s="113"/>
      <c r="F467" s="113"/>
      <c r="G467" s="113"/>
      <c r="H467" s="114"/>
      <c r="I467" s="79" t="s">
        <v>505</v>
      </c>
      <c r="J467" s="79" t="s">
        <v>505</v>
      </c>
      <c r="K467" s="79" t="str">
        <f t="shared" ref="K467:K468" si="271">+A467</f>
        <v>b</v>
      </c>
      <c r="L467" s="79" t="str">
        <f t="shared" ref="L467:L488" si="272">+C467</f>
        <v>La salida de los gases de escapes esta dirigida directamente al contenido o esta a menos de un metro de la entrada o salida del producto</v>
      </c>
      <c r="M467" s="9" t="str">
        <f t="shared" si="269"/>
        <v>N/A</v>
      </c>
      <c r="N467" s="12" t="str">
        <f t="shared" ref="N467:N487" si="273">+IF(OR($T$5=T467,$T$5=U467,$T$5=V467,$T$5=W467,$T$5=X467,$T$5=Y467,$T$5=Z467,$T$5=AA467,$T$5=AB467,$T$5=AC467,$T$5=AD467,$T$5=AE467,$T$5=AF467,$T$5=AG467,$T$5=AH467,$T$5=AI467,$T$5=AJ467,$T$5=AK467,$T$5=AL467,$T$5=AM467,$T$5=AN467,$T$5=AO467,$T$5=AP467,$T$5=AQ467,$T$5=AR467,$T$5=AS467,$T$5=AT467,$T$5=AU467,$T$5=AV467,$T$5=AW467,$T$5=AX467,$T$5=AY467,$T$5=AZ467,$T$5=BA467,$T$5=BB467,$T$5=BC467,$T$5=BD467),"P","¡")</f>
        <v>¡</v>
      </c>
      <c r="O467" s="10">
        <f t="shared" si="270"/>
        <v>0</v>
      </c>
      <c r="P467" s="112"/>
      <c r="Q467" s="113"/>
      <c r="R467" s="113"/>
      <c r="S467" s="114"/>
      <c r="BB467" s="7">
        <v>35</v>
      </c>
    </row>
    <row r="468" spans="1:55" ht="39.950000000000003" customHeight="1">
      <c r="A468" s="83" t="s">
        <v>38</v>
      </c>
      <c r="B468" s="116"/>
      <c r="C468" s="112" t="s">
        <v>507</v>
      </c>
      <c r="D468" s="113"/>
      <c r="E468" s="113"/>
      <c r="F468" s="113"/>
      <c r="G468" s="113"/>
      <c r="H468" s="114"/>
      <c r="I468" s="79" t="s">
        <v>505</v>
      </c>
      <c r="J468" s="79" t="s">
        <v>505</v>
      </c>
      <c r="K468" s="79" t="str">
        <f t="shared" si="271"/>
        <v>c</v>
      </c>
      <c r="L468" s="79" t="str">
        <f t="shared" si="272"/>
        <v>Ilegible o falta señalización de "TRANSPORTE DE MATERIAL INFLAMAFLE" o Indicación del tipo de producto "Diesel", "Gasolina" u otros, "VELOCIDAD MÁXIMA 20 k/h"</v>
      </c>
      <c r="M468" s="9" t="str">
        <f t="shared" si="269"/>
        <v>N/A</v>
      </c>
      <c r="N468" s="12" t="str">
        <f t="shared" si="273"/>
        <v>¡</v>
      </c>
      <c r="O468" s="10">
        <f t="shared" si="270"/>
        <v>0</v>
      </c>
      <c r="P468" s="112"/>
      <c r="Q468" s="113"/>
      <c r="R468" s="113"/>
      <c r="S468" s="114"/>
      <c r="AW468" s="7">
        <v>30</v>
      </c>
      <c r="BB468" s="7">
        <v>35</v>
      </c>
    </row>
    <row r="469" spans="1:55" ht="39.950000000000003" customHeight="1">
      <c r="A469" s="83" t="s">
        <v>40</v>
      </c>
      <c r="B469" s="116"/>
      <c r="C469" s="112" t="s">
        <v>508</v>
      </c>
      <c r="D469" s="113"/>
      <c r="E469" s="113"/>
      <c r="F469" s="113"/>
      <c r="G469" s="113"/>
      <c r="H469" s="114"/>
      <c r="I469" s="79" t="s">
        <v>505</v>
      </c>
      <c r="J469" s="79" t="s">
        <v>505</v>
      </c>
      <c r="K469" s="79" t="str">
        <f t="shared" ref="K469:K487" si="274">+A470</f>
        <v>e</v>
      </c>
      <c r="L469" s="79" t="str">
        <f t="shared" si="272"/>
        <v>Inexistencia, mal estado o defectos de sujeción del sistema de enganche del cable de tierra</v>
      </c>
      <c r="M469" s="9" t="str">
        <f t="shared" si="269"/>
        <v>N/A</v>
      </c>
      <c r="N469" s="12" t="str">
        <f t="shared" si="273"/>
        <v>¡</v>
      </c>
      <c r="O469" s="10">
        <f t="shared" si="270"/>
        <v>0</v>
      </c>
      <c r="P469" s="112"/>
      <c r="Q469" s="113"/>
      <c r="R469" s="113"/>
      <c r="S469" s="114"/>
      <c r="AW469" s="7">
        <v>30</v>
      </c>
      <c r="BB469" s="7">
        <v>35</v>
      </c>
    </row>
    <row r="470" spans="1:55" ht="39.950000000000003" customHeight="1">
      <c r="A470" s="83" t="s">
        <v>42</v>
      </c>
      <c r="B470" s="116"/>
      <c r="C470" s="112" t="s">
        <v>509</v>
      </c>
      <c r="D470" s="113"/>
      <c r="E470" s="113"/>
      <c r="F470" s="113"/>
      <c r="G470" s="113"/>
      <c r="H470" s="114"/>
      <c r="I470" s="79" t="s">
        <v>505</v>
      </c>
      <c r="J470" s="79" t="s">
        <v>505</v>
      </c>
      <c r="K470" s="79" t="str">
        <f t="shared" si="274"/>
        <v>f</v>
      </c>
      <c r="L470" s="79" t="str">
        <f t="shared" si="272"/>
        <v>Surtidor (pistola), mangueras o uniones con fuga</v>
      </c>
      <c r="M470" s="9" t="str">
        <f t="shared" si="269"/>
        <v>N/A</v>
      </c>
      <c r="N470" s="12" t="str">
        <f t="shared" si="273"/>
        <v>¡</v>
      </c>
      <c r="O470" s="10">
        <f t="shared" si="270"/>
        <v>0</v>
      </c>
      <c r="P470" s="112"/>
      <c r="Q470" s="113"/>
      <c r="R470" s="113"/>
      <c r="S470" s="114"/>
      <c r="AW470" s="7">
        <v>30</v>
      </c>
      <c r="BB470" s="7">
        <v>35</v>
      </c>
    </row>
    <row r="471" spans="1:55" ht="39.950000000000003" customHeight="1">
      <c r="A471" s="83" t="s">
        <v>44</v>
      </c>
      <c r="B471" s="116"/>
      <c r="C471" s="112" t="s">
        <v>510</v>
      </c>
      <c r="D471" s="113"/>
      <c r="E471" s="113"/>
      <c r="F471" s="113"/>
      <c r="G471" s="113"/>
      <c r="H471" s="114"/>
      <c r="I471" s="79" t="s">
        <v>505</v>
      </c>
      <c r="J471" s="79" t="s">
        <v>505</v>
      </c>
      <c r="K471" s="79" t="str">
        <f t="shared" si="274"/>
        <v>g</v>
      </c>
      <c r="L471" s="79" t="str">
        <f t="shared" si="272"/>
        <v>No se presenta, no cumple con los requisitos o esta vencido el certificado de calibración</v>
      </c>
      <c r="M471" s="9" t="str">
        <f t="shared" si="269"/>
        <v/>
      </c>
      <c r="N471" s="12" t="str">
        <f t="shared" si="273"/>
        <v>P</v>
      </c>
      <c r="O471" s="10">
        <f t="shared" si="270"/>
        <v>0</v>
      </c>
      <c r="P471" s="112"/>
      <c r="Q471" s="113"/>
      <c r="R471" s="113"/>
      <c r="S471" s="114"/>
      <c r="T471" s="7">
        <v>1</v>
      </c>
      <c r="V471" s="7">
        <v>3</v>
      </c>
      <c r="AM471" s="7">
        <v>20</v>
      </c>
    </row>
    <row r="472" spans="1:55" ht="39.950000000000003" customHeight="1">
      <c r="A472" s="83" t="s">
        <v>46</v>
      </c>
      <c r="B472" s="116"/>
      <c r="C472" s="112" t="s">
        <v>511</v>
      </c>
      <c r="D472" s="113"/>
      <c r="E472" s="113"/>
      <c r="F472" s="113"/>
      <c r="G472" s="113"/>
      <c r="H472" s="114"/>
      <c r="I472" s="79" t="s">
        <v>505</v>
      </c>
      <c r="J472" s="79" t="s">
        <v>505</v>
      </c>
      <c r="K472" s="79" t="str">
        <f t="shared" si="274"/>
        <v>h</v>
      </c>
      <c r="L472" s="79" t="str">
        <f t="shared" si="272"/>
        <v>Mal estado de cables eléctricos de transferencia y acoples que representa un peligro para la operación</v>
      </c>
      <c r="M472" s="9" t="str">
        <f t="shared" si="269"/>
        <v>N/A</v>
      </c>
      <c r="N472" s="12" t="str">
        <f t="shared" si="273"/>
        <v>¡</v>
      </c>
      <c r="O472" s="10">
        <f t="shared" si="270"/>
        <v>0</v>
      </c>
      <c r="P472" s="112"/>
      <c r="Q472" s="113"/>
      <c r="R472" s="113"/>
      <c r="S472" s="114"/>
      <c r="AW472" s="7">
        <v>30</v>
      </c>
      <c r="BB472" s="7">
        <v>35</v>
      </c>
    </row>
    <row r="473" spans="1:55" ht="39.950000000000003" customHeight="1">
      <c r="A473" s="83" t="s">
        <v>48</v>
      </c>
      <c r="B473" s="116"/>
      <c r="C473" s="112" t="s">
        <v>512</v>
      </c>
      <c r="D473" s="113"/>
      <c r="E473" s="113"/>
      <c r="F473" s="113"/>
      <c r="G473" s="113"/>
      <c r="H473" s="114"/>
      <c r="I473" s="79" t="s">
        <v>505</v>
      </c>
      <c r="J473" s="79" t="s">
        <v>505</v>
      </c>
      <c r="K473" s="79" t="str">
        <f>+A475</f>
        <v>j</v>
      </c>
      <c r="L473" s="79" t="str">
        <f t="shared" si="272"/>
        <v>Mal estado de cables eléctricos de transferencia y acoples que no representa un peligro para la operación</v>
      </c>
      <c r="M473" s="9" t="str">
        <f>+IF(N473="O","DL",IF(N473="P","","N/A"))</f>
        <v>N/A</v>
      </c>
      <c r="N473" s="12" t="str">
        <f t="shared" si="273"/>
        <v>¡</v>
      </c>
      <c r="O473" s="10">
        <f t="shared" si="270"/>
        <v>0</v>
      </c>
      <c r="P473" s="112"/>
      <c r="Q473" s="113"/>
      <c r="R473" s="113"/>
      <c r="S473" s="114"/>
      <c r="AW473" s="7">
        <v>30</v>
      </c>
      <c r="BB473" s="7">
        <v>35</v>
      </c>
    </row>
    <row r="474" spans="1:55" ht="39.950000000000003" customHeight="1">
      <c r="A474" s="83" t="s">
        <v>50</v>
      </c>
      <c r="B474" s="116"/>
      <c r="C474" s="112" t="s">
        <v>513</v>
      </c>
      <c r="D474" s="113"/>
      <c r="E474" s="113"/>
      <c r="F474" s="113"/>
      <c r="G474" s="113"/>
      <c r="H474" s="114"/>
      <c r="I474" s="79" t="s">
        <v>505</v>
      </c>
      <c r="J474" s="79" t="s">
        <v>505</v>
      </c>
      <c r="K474" s="79" t="str">
        <f t="shared" ref="K474" si="275">+A475</f>
        <v>j</v>
      </c>
      <c r="L474" s="79" t="str">
        <f t="shared" ref="L474" si="276">+C474</f>
        <v>Incorrecto funcionamiento del sistema de generación o componentes del GPU, o modificaciones no autorizadas</v>
      </c>
      <c r="M474" s="9" t="str">
        <f t="shared" ref="M474" si="277">+IF(N474="O","DG",IF(N474="P","","N/A"))</f>
        <v>N/A</v>
      </c>
      <c r="N474" s="12" t="str">
        <f t="shared" ref="N474" si="278">+IF(OR($T$5=T474,$T$5=U474,$T$5=V474,$T$5=W474,$T$5=X474,$T$5=Y474,$T$5=Z474,$T$5=AA474,$T$5=AB474,$T$5=AC474,$T$5=AD474,$T$5=AE474,$T$5=AF474,$T$5=AG474,$T$5=AH474,$T$5=AI474,$T$5=AJ474,$T$5=AK474,$T$5=AL474,$T$5=AM474,$T$5=AN474,$T$5=AO474,$T$5=AP474,$T$5=AQ474,$T$5=AR474,$T$5=AS474,$T$5=AT474,$T$5=AU474,$T$5=AV474,$T$5=AW474,$T$5=AX474,$T$5=AY474,$T$5=AZ474,$T$5=BA474,$T$5=BB474,$T$5=BC474,$T$5=BD474),"P","¡")</f>
        <v>¡</v>
      </c>
      <c r="O474" s="10">
        <f t="shared" ref="O474" si="279">P474</f>
        <v>0</v>
      </c>
      <c r="P474" s="112"/>
      <c r="Q474" s="113"/>
      <c r="R474" s="113"/>
      <c r="S474" s="114"/>
      <c r="AM474" s="7">
        <v>20</v>
      </c>
    </row>
    <row r="475" spans="1:55" ht="39.950000000000003" customHeight="1">
      <c r="A475" s="83" t="s">
        <v>52</v>
      </c>
      <c r="B475" s="116"/>
      <c r="C475" s="112" t="s">
        <v>514</v>
      </c>
      <c r="D475" s="113"/>
      <c r="E475" s="113"/>
      <c r="F475" s="113"/>
      <c r="G475" s="113"/>
      <c r="H475" s="114"/>
      <c r="I475" s="79" t="s">
        <v>505</v>
      </c>
      <c r="J475" s="79" t="s">
        <v>505</v>
      </c>
      <c r="K475" s="79" t="str">
        <f t="shared" si="274"/>
        <v>k</v>
      </c>
      <c r="L475" s="79" t="str">
        <f t="shared" si="272"/>
        <v>Mal estado de mangueras, tuberías o acoples de sistema de transferencia de aire comprimido que representa un peligro para la operación</v>
      </c>
      <c r="M475" s="9" t="str">
        <f>+IF(N475="O","DG",IF(N475="P","","N/A"))</f>
        <v>N/A</v>
      </c>
      <c r="N475" s="12" t="str">
        <f t="shared" si="273"/>
        <v>¡</v>
      </c>
      <c r="O475" s="10">
        <f t="shared" si="270"/>
        <v>0</v>
      </c>
      <c r="P475" s="112"/>
      <c r="Q475" s="113"/>
      <c r="R475" s="113"/>
      <c r="S475" s="114"/>
      <c r="V475" s="7">
        <v>3</v>
      </c>
    </row>
    <row r="476" spans="1:55" ht="39.950000000000003" customHeight="1">
      <c r="A476" s="83" t="s">
        <v>54</v>
      </c>
      <c r="B476" s="116"/>
      <c r="C476" s="112" t="s">
        <v>515</v>
      </c>
      <c r="D476" s="113"/>
      <c r="E476" s="113"/>
      <c r="F476" s="113"/>
      <c r="G476" s="113"/>
      <c r="H476" s="114"/>
      <c r="I476" s="79" t="s">
        <v>505</v>
      </c>
      <c r="J476" s="79" t="s">
        <v>505</v>
      </c>
      <c r="K476" s="79" t="str">
        <f t="shared" si="274"/>
        <v>l</v>
      </c>
      <c r="L476" s="79" t="str">
        <f t="shared" si="272"/>
        <v>Mal estado de mangueras, tuberías o  acoples de sistema de transferencia de aire comprimido que no representa un peligro para la operación</v>
      </c>
      <c r="M476" s="9" t="str">
        <f>+IF(N476="O","DL",IF(N476="P","","N/A"))</f>
        <v>N/A</v>
      </c>
      <c r="N476" s="12" t="str">
        <f t="shared" si="273"/>
        <v>¡</v>
      </c>
      <c r="O476" s="10">
        <f t="shared" si="270"/>
        <v>0</v>
      </c>
      <c r="P476" s="112"/>
      <c r="Q476" s="113"/>
      <c r="R476" s="113"/>
      <c r="S476" s="114"/>
      <c r="V476" s="7">
        <v>3</v>
      </c>
    </row>
    <row r="477" spans="1:55" ht="39.950000000000003" customHeight="1">
      <c r="A477" s="83" t="s">
        <v>56</v>
      </c>
      <c r="B477" s="116"/>
      <c r="C477" s="112" t="s">
        <v>516</v>
      </c>
      <c r="D477" s="113"/>
      <c r="E477" s="113"/>
      <c r="F477" s="113"/>
      <c r="G477" s="113"/>
      <c r="H477" s="114"/>
      <c r="I477" s="79" t="s">
        <v>505</v>
      </c>
      <c r="J477" s="79" t="s">
        <v>505</v>
      </c>
      <c r="K477" s="79" t="str">
        <f t="shared" si="274"/>
        <v>m</v>
      </c>
      <c r="L477" s="79" t="str">
        <f t="shared" si="272"/>
        <v>Mal estado de mangueras, tuberías o acoples de sistema de transferencia de aire acondicionado que representa un peligro para la operación</v>
      </c>
      <c r="M477" s="9" t="str">
        <f>+IF(N477="O","DG",IF(N477="P","","N/A"))</f>
        <v/>
      </c>
      <c r="N477" s="12" t="str">
        <f t="shared" si="273"/>
        <v>P</v>
      </c>
      <c r="O477" s="10">
        <f t="shared" si="270"/>
        <v>0</v>
      </c>
      <c r="P477" s="112"/>
      <c r="Q477" s="113"/>
      <c r="R477" s="113"/>
      <c r="S477" s="114"/>
      <c r="T477" s="7">
        <v>1</v>
      </c>
    </row>
    <row r="478" spans="1:55" ht="39.950000000000003" customHeight="1">
      <c r="A478" s="83" t="s">
        <v>58</v>
      </c>
      <c r="B478" s="116"/>
      <c r="C478" s="112" t="s">
        <v>517</v>
      </c>
      <c r="D478" s="113"/>
      <c r="E478" s="113"/>
      <c r="F478" s="113"/>
      <c r="G478" s="113"/>
      <c r="H478" s="114"/>
      <c r="I478" s="79" t="s">
        <v>505</v>
      </c>
      <c r="J478" s="79" t="s">
        <v>505</v>
      </c>
      <c r="K478" s="79" t="str">
        <f t="shared" si="274"/>
        <v>n</v>
      </c>
      <c r="L478" s="79" t="str">
        <f t="shared" si="272"/>
        <v>Mal estado de mangueras, tuberías o acoples de sistema de transferencia de aire acondicionado que no representa un peligro para la operación</v>
      </c>
      <c r="M478" s="9" t="str">
        <f>+IF(N478="O","DL",IF(N478="P","","N/A"))</f>
        <v/>
      </c>
      <c r="N478" s="12" t="str">
        <f t="shared" si="273"/>
        <v>P</v>
      </c>
      <c r="O478" s="10">
        <f t="shared" si="270"/>
        <v>0</v>
      </c>
      <c r="P478" s="112"/>
      <c r="Q478" s="113"/>
      <c r="R478" s="113"/>
      <c r="S478" s="114"/>
      <c r="T478" s="7">
        <v>1</v>
      </c>
    </row>
    <row r="479" spans="1:55" ht="39.950000000000003" customHeight="1">
      <c r="A479" s="83" t="s">
        <v>77</v>
      </c>
      <c r="B479" s="116"/>
      <c r="C479" s="112" t="s">
        <v>518</v>
      </c>
      <c r="D479" s="113"/>
      <c r="E479" s="113"/>
      <c r="F479" s="113"/>
      <c r="G479" s="113"/>
      <c r="H479" s="114"/>
      <c r="I479" s="79" t="s">
        <v>505</v>
      </c>
      <c r="J479" s="79" t="s">
        <v>505</v>
      </c>
      <c r="K479" s="79" t="str">
        <f>+A481</f>
        <v>p</v>
      </c>
      <c r="L479" s="79" t="str">
        <f t="shared" si="272"/>
        <v>Existencia y cantidad adecuada del kit de equipo de protección personal  (mascarilla, guantes, delantal y gafas protectoras) para toilettes</v>
      </c>
      <c r="M479" s="9" t="str">
        <f>+IF(N479="O","DG",IF(N479="P","","N/A"))</f>
        <v>N/A</v>
      </c>
      <c r="N479" s="12" t="str">
        <f t="shared" si="273"/>
        <v>¡</v>
      </c>
      <c r="O479" s="10">
        <f t="shared" si="270"/>
        <v>0</v>
      </c>
      <c r="P479" s="112"/>
      <c r="Q479" s="113"/>
      <c r="R479" s="113"/>
      <c r="S479" s="114"/>
      <c r="AX479" s="7">
        <v>31</v>
      </c>
      <c r="BC479" s="7">
        <v>36</v>
      </c>
    </row>
    <row r="480" spans="1:55" ht="39.950000000000003" customHeight="1">
      <c r="A480" s="83" t="s">
        <v>79</v>
      </c>
      <c r="B480" s="116"/>
      <c r="C480" s="112" t="s">
        <v>519</v>
      </c>
      <c r="D480" s="113"/>
      <c r="E480" s="113"/>
      <c r="F480" s="113"/>
      <c r="G480" s="113"/>
      <c r="H480" s="114"/>
      <c r="I480" s="79" t="s">
        <v>505</v>
      </c>
      <c r="J480" s="79" t="s">
        <v>505</v>
      </c>
      <c r="K480" s="79" t="str">
        <f t="shared" ref="K480" si="280">+A481</f>
        <v>p</v>
      </c>
      <c r="L480" s="79" t="str">
        <f t="shared" ref="L480" si="281">+C480</f>
        <v>Mal estado de mangueras, tuberías, tanquetas, acoples de sistema de transferencia y descarga de aguas azules o agua potable y/o no potable</v>
      </c>
      <c r="M480" s="9" t="str">
        <f>+IF(N480="O","DG",IF(N480="P","","N/A"))</f>
        <v>N/A</v>
      </c>
      <c r="N480" s="12" t="str">
        <f t="shared" ref="N480" si="282">+IF(OR($T$5=T480,$T$5=U480,$T$5=V480,$T$5=W480,$T$5=X480,$T$5=Y480,$T$5=Z480,$T$5=AA480,$T$5=AB480,$T$5=AC480,$T$5=AD480,$T$5=AE480,$T$5=AF480,$T$5=AG480,$T$5=AH480,$T$5=AI480,$T$5=AJ480,$T$5=AK480,$T$5=AL480,$T$5=AM480,$T$5=AN480,$T$5=AO480,$T$5=AP480,$T$5=AQ480,$T$5=AR480,$T$5=AS480,$T$5=AT480,$T$5=AU480,$T$5=AV480,$T$5=AW480,$T$5=AX480,$T$5=AY480,$T$5=AZ480,$T$5=BA480,$T$5=BB480,$T$5=BC480,$T$5=BD480),"P","¡")</f>
        <v>¡</v>
      </c>
      <c r="O480" s="10">
        <f t="shared" ref="O480" si="283">P480</f>
        <v>0</v>
      </c>
      <c r="P480" s="112"/>
      <c r="Q480" s="113"/>
      <c r="R480" s="113"/>
      <c r="S480" s="114"/>
      <c r="AV480" s="7">
        <v>29</v>
      </c>
      <c r="AW480" s="7">
        <v>30</v>
      </c>
      <c r="AX480" s="7">
        <v>31</v>
      </c>
      <c r="BA480" s="7">
        <v>34</v>
      </c>
      <c r="BB480" s="7">
        <v>35</v>
      </c>
      <c r="BC480" s="7">
        <v>36</v>
      </c>
    </row>
    <row r="481" spans="1:29" ht="39.950000000000003" customHeight="1">
      <c r="A481" s="83" t="s">
        <v>81</v>
      </c>
      <c r="B481" s="116"/>
      <c r="C481" s="156" t="s">
        <v>520</v>
      </c>
      <c r="D481" s="157"/>
      <c r="E481" s="157"/>
      <c r="F481" s="157"/>
      <c r="G481" s="157"/>
      <c r="H481" s="158"/>
      <c r="I481" s="85" t="s">
        <v>505</v>
      </c>
      <c r="J481" s="85" t="s">
        <v>505</v>
      </c>
      <c r="K481" s="85" t="str">
        <f>+A482</f>
        <v>q</v>
      </c>
      <c r="L481" s="85" t="str">
        <f t="shared" si="272"/>
        <v>Inexistencia, mal estado o calibre incorrecto del tornillo fusible de las barras</v>
      </c>
      <c r="M481" s="9" t="str">
        <f>+IF(N481="O","DG",IF(N481="P","","N/A"))</f>
        <v>N/A</v>
      </c>
      <c r="N481" s="12" t="str">
        <f t="shared" si="273"/>
        <v>¡</v>
      </c>
      <c r="O481" s="10">
        <f t="shared" si="270"/>
        <v>0</v>
      </c>
      <c r="P481" s="112"/>
      <c r="Q481" s="113"/>
      <c r="R481" s="113"/>
      <c r="S481" s="114"/>
      <c r="Y481" s="7">
        <v>6</v>
      </c>
    </row>
    <row r="482" spans="1:29" ht="39.950000000000003" customHeight="1">
      <c r="A482" s="83" t="s">
        <v>83</v>
      </c>
      <c r="B482" s="116"/>
      <c r="C482" s="112" t="s">
        <v>521</v>
      </c>
      <c r="D482" s="113"/>
      <c r="E482" s="113"/>
      <c r="F482" s="113"/>
      <c r="G482" s="113"/>
      <c r="H482" s="114"/>
      <c r="I482" s="89" t="s">
        <v>505</v>
      </c>
      <c r="J482" s="89" t="s">
        <v>505</v>
      </c>
      <c r="K482" s="89" t="str">
        <f t="shared" si="274"/>
        <v>r</v>
      </c>
      <c r="L482" s="89" t="str">
        <f t="shared" si="272"/>
        <v>Carreta no esta cerrada en todos sus costados (falta pared, compuertas, cortinas)</v>
      </c>
      <c r="M482" s="86" t="str">
        <f>+IF(N482="O","DG",IF(N482="P","","N/A"))</f>
        <v>N/A</v>
      </c>
      <c r="N482" s="35" t="str">
        <f t="shared" si="273"/>
        <v>¡</v>
      </c>
      <c r="O482" s="36">
        <f t="shared" si="270"/>
        <v>0</v>
      </c>
      <c r="P482" s="145"/>
      <c r="Q482" s="146"/>
      <c r="R482" s="146"/>
      <c r="S482" s="147"/>
      <c r="AC482" s="7">
        <v>10</v>
      </c>
    </row>
    <row r="483" spans="1:29" ht="39.950000000000003" customHeight="1">
      <c r="A483" s="83" t="s">
        <v>85</v>
      </c>
      <c r="B483" s="116"/>
      <c r="C483" s="112" t="s">
        <v>522</v>
      </c>
      <c r="D483" s="113"/>
      <c r="E483" s="113"/>
      <c r="F483" s="113"/>
      <c r="G483" s="113"/>
      <c r="H483" s="114"/>
      <c r="I483" s="79" t="s">
        <v>505</v>
      </c>
      <c r="J483" s="79" t="s">
        <v>505</v>
      </c>
      <c r="K483" s="79" t="str">
        <f t="shared" si="274"/>
        <v>s</v>
      </c>
      <c r="L483" s="79" t="str">
        <f t="shared" si="272"/>
        <v>Carreta con cortinas, compuertas con defectos de sujeción o muy mal estado</v>
      </c>
      <c r="M483" s="9" t="str">
        <f>+IF(N483="O","DG",IF(N483="P","","N/A"))</f>
        <v>N/A</v>
      </c>
      <c r="N483" s="12" t="str">
        <f t="shared" si="273"/>
        <v>¡</v>
      </c>
      <c r="O483" s="10">
        <f t="shared" si="270"/>
        <v>0</v>
      </c>
      <c r="P483" s="112"/>
      <c r="Q483" s="113"/>
      <c r="R483" s="113"/>
      <c r="S483" s="114"/>
      <c r="AC483" s="7">
        <v>10</v>
      </c>
    </row>
    <row r="484" spans="1:29" ht="39.950000000000003" customHeight="1">
      <c r="A484" s="80" t="s">
        <v>87</v>
      </c>
      <c r="B484" s="116"/>
      <c r="C484" s="112" t="s">
        <v>523</v>
      </c>
      <c r="D484" s="113"/>
      <c r="E484" s="113"/>
      <c r="F484" s="113"/>
      <c r="G484" s="113"/>
      <c r="H484" s="114"/>
      <c r="I484" s="79" t="s">
        <v>505</v>
      </c>
      <c r="J484" s="79" t="s">
        <v>505</v>
      </c>
      <c r="K484" s="79" t="str">
        <f t="shared" si="274"/>
        <v>t</v>
      </c>
      <c r="L484" s="79" t="str">
        <f t="shared" ref="L484" si="284">+C484</f>
        <v>Carreta con cortinas, compuertas con defectos de sujeción o mal estado leve</v>
      </c>
      <c r="M484" s="9" t="str">
        <f>+IF(N484="O","DL",IF(N484="P","","N/A"))</f>
        <v>N/A</v>
      </c>
      <c r="N484" s="12" t="str">
        <f t="shared" ref="N484" si="285">+IF(OR($T$5=T484,$T$5=U484,$T$5=V484,$T$5=W484,$T$5=X484,$T$5=Y484,$T$5=Z484,$T$5=AA484,$T$5=AB484,$T$5=AC484,$T$5=AD484,$T$5=AE484,$T$5=AF484,$T$5=AG484,$T$5=AH484,$T$5=AI484,$T$5=AJ484,$T$5=AK484,$T$5=AL484,$T$5=AM484,$T$5=AN484,$T$5=AO484,$T$5=AP484,$T$5=AQ484,$T$5=AR484,$T$5=AS484,$T$5=AT484,$T$5=AU484,$T$5=AV484,$T$5=AW484,$T$5=AX484,$T$5=AY484,$T$5=AZ484,$T$5=BA484,$T$5=BB484,$T$5=BC484,$T$5=BD484),"P","¡")</f>
        <v>¡</v>
      </c>
      <c r="O484" s="10">
        <f t="shared" ref="O484" si="286">P484</f>
        <v>0</v>
      </c>
      <c r="P484" s="112"/>
      <c r="Q484" s="113"/>
      <c r="R484" s="113"/>
      <c r="S484" s="114"/>
      <c r="AC484" s="7">
        <v>10</v>
      </c>
    </row>
    <row r="485" spans="1:29" ht="39.950000000000003" customHeight="1">
      <c r="A485" s="83" t="s">
        <v>89</v>
      </c>
      <c r="B485" s="116"/>
      <c r="C485" s="112" t="s">
        <v>524</v>
      </c>
      <c r="D485" s="113"/>
      <c r="E485" s="113"/>
      <c r="F485" s="113"/>
      <c r="G485" s="113"/>
      <c r="H485" s="114"/>
      <c r="I485" s="79" t="s">
        <v>505</v>
      </c>
      <c r="J485" s="79" t="s">
        <v>505</v>
      </c>
      <c r="K485" s="79" t="str">
        <f t="shared" si="274"/>
        <v>u</v>
      </c>
      <c r="L485" s="79" t="str">
        <f t="shared" si="272"/>
        <v>Rampa o elevador para personas con discapacidad no funciona, defectos de sujeción, oxidación u otro defecto de estado</v>
      </c>
      <c r="M485" s="9" t="str">
        <f>+IF(N485="O","DG",IF(N485="P","","N/A"))</f>
        <v>N/A</v>
      </c>
      <c r="N485" s="12" t="str">
        <f t="shared" si="273"/>
        <v>¡</v>
      </c>
      <c r="O485" s="10">
        <f t="shared" si="270"/>
        <v>0</v>
      </c>
      <c r="P485" s="112"/>
      <c r="Q485" s="113"/>
      <c r="R485" s="113"/>
      <c r="S485" s="114"/>
      <c r="W485" s="7">
        <v>4</v>
      </c>
    </row>
    <row r="486" spans="1:29" ht="39.950000000000003" customHeight="1">
      <c r="A486" s="83" t="s">
        <v>525</v>
      </c>
      <c r="B486" s="116"/>
      <c r="C486" s="112" t="s">
        <v>526</v>
      </c>
      <c r="D486" s="113"/>
      <c r="E486" s="113"/>
      <c r="F486" s="113"/>
      <c r="G486" s="113"/>
      <c r="H486" s="114"/>
      <c r="I486" s="79" t="s">
        <v>505</v>
      </c>
      <c r="J486" s="79" t="s">
        <v>505</v>
      </c>
      <c r="K486" s="79" t="str">
        <f t="shared" si="274"/>
        <v>v</v>
      </c>
      <c r="L486" s="79" t="str">
        <f t="shared" si="272"/>
        <v xml:space="preserve">Inexistencia de la alarma sonora de operación de la rampa o elevador para personas con discapacidad </v>
      </c>
      <c r="M486" s="9" t="str">
        <f>+IF(N486="O","DL",IF(N486="P","","N/A"))</f>
        <v>N/A</v>
      </c>
      <c r="N486" s="12" t="str">
        <f t="shared" si="273"/>
        <v>¡</v>
      </c>
      <c r="O486" s="10">
        <f t="shared" si="270"/>
        <v>0</v>
      </c>
      <c r="P486" s="112"/>
      <c r="Q486" s="113"/>
      <c r="R486" s="113"/>
      <c r="S486" s="114"/>
      <c r="W486" s="7">
        <v>4</v>
      </c>
    </row>
    <row r="487" spans="1:29" ht="39.950000000000003" customHeight="1">
      <c r="A487" s="83" t="s">
        <v>527</v>
      </c>
      <c r="B487" s="116"/>
      <c r="C487" s="112" t="s">
        <v>528</v>
      </c>
      <c r="D487" s="113"/>
      <c r="E487" s="113"/>
      <c r="F487" s="113"/>
      <c r="G487" s="113"/>
      <c r="H487" s="114"/>
      <c r="I487" s="79" t="s">
        <v>505</v>
      </c>
      <c r="J487" s="79" t="s">
        <v>505</v>
      </c>
      <c r="K487" s="79" t="str">
        <f t="shared" si="274"/>
        <v>w</v>
      </c>
      <c r="L487" s="79" t="str">
        <f t="shared" si="272"/>
        <v>Defectos de estado, defectos de sujeción o corrosión de paredes, techo, piso o pasamanos que pongan en riesgo los ocupantes</v>
      </c>
      <c r="M487" s="9" t="str">
        <f>+IF(N487="O","DG",IF(N487="P","","N/A"))</f>
        <v>N/A</v>
      </c>
      <c r="N487" s="12" t="str">
        <f t="shared" si="273"/>
        <v>¡</v>
      </c>
      <c r="O487" s="10">
        <f t="shared" si="270"/>
        <v>0</v>
      </c>
      <c r="P487" s="112"/>
      <c r="Q487" s="113"/>
      <c r="R487" s="113"/>
      <c r="S487" s="114"/>
      <c r="W487" s="7">
        <v>4</v>
      </c>
    </row>
    <row r="488" spans="1:29" ht="39.950000000000003" customHeight="1">
      <c r="A488" s="83" t="s">
        <v>529</v>
      </c>
      <c r="B488" s="117"/>
      <c r="C488" s="156" t="s">
        <v>530</v>
      </c>
      <c r="D488" s="157"/>
      <c r="E488" s="157"/>
      <c r="F488" s="157"/>
      <c r="G488" s="157"/>
      <c r="H488" s="158"/>
      <c r="I488" s="85" t="s">
        <v>505</v>
      </c>
      <c r="J488" s="85" t="s">
        <v>505</v>
      </c>
      <c r="K488" s="79" t="e">
        <f>+#REF!</f>
        <v>#REF!</v>
      </c>
      <c r="L488" s="85" t="str">
        <f t="shared" si="272"/>
        <v>Demarcación inexistente o defectos en el sistema de salidas de emergencias</v>
      </c>
      <c r="M488" s="9" t="str">
        <f>+IF(N488="O","DG",IF(N488="P","","N/A"))</f>
        <v>N/A</v>
      </c>
      <c r="N488" s="12" t="str">
        <f>+IF(OR($T$5=T488,$T$5=U488,$T$5=V488,$T$5=W488,$T$5=X488,$T$5=Y488,$T$5=Z488,$T$5=AA488,$T$5=AB488,$T$5=AC488,$T$5=AD488,$T$5=AE488,$T$5=AF488,$T$5=AG488,$T$5=AH488,$T$5=AI488,$T$5=AJ488,$T$5=AK488,$T$5=AL488,$T$5=AM488,$T$5=AN488,$T$5=AO488,$T$5=AP488,$T$5=AQ488,$T$5=AR488,$T$5=AS488,$T$5=AT488,$T$5=AU488,$T$5=AV488,$T$5=AW488,$T$5=AX488,$T$5=AY488,$T$5=AZ488,$T$5=BA488,$T$5=BB488,$T$5=BC488,$T$5=BD488),"P","¡")</f>
        <v>¡</v>
      </c>
      <c r="O488" s="24">
        <f t="shared" si="270"/>
        <v>0</v>
      </c>
      <c r="P488" s="156"/>
      <c r="Q488" s="157"/>
      <c r="R488" s="157"/>
      <c r="S488" s="158"/>
      <c r="W488" s="7">
        <v>4</v>
      </c>
    </row>
    <row r="489" spans="1:29" ht="25.15" customHeight="1">
      <c r="A489" s="83">
        <v>13</v>
      </c>
      <c r="B489" s="109" t="s">
        <v>531</v>
      </c>
      <c r="C489" s="110"/>
      <c r="D489" s="110"/>
      <c r="E489" s="110"/>
      <c r="F489" s="110"/>
      <c r="G489" s="110"/>
      <c r="H489" s="110"/>
      <c r="I489" s="110"/>
      <c r="J489" s="110"/>
      <c r="K489" s="110"/>
      <c r="L489" s="110"/>
      <c r="M489" s="110"/>
      <c r="N489" s="110"/>
      <c r="O489" s="110"/>
      <c r="P489" s="110"/>
      <c r="Q489" s="110"/>
      <c r="R489" s="110"/>
      <c r="S489" s="111"/>
    </row>
    <row r="490" spans="1:29" ht="25.15" customHeight="1">
      <c r="A490" s="83"/>
      <c r="B490" s="101"/>
      <c r="C490" s="109" t="s">
        <v>26</v>
      </c>
      <c r="D490" s="110"/>
      <c r="E490" s="110"/>
      <c r="F490" s="110"/>
      <c r="G490" s="110"/>
      <c r="H490" s="111"/>
      <c r="I490" s="76" t="s">
        <v>27</v>
      </c>
      <c r="J490" s="76" t="s">
        <v>28</v>
      </c>
      <c r="K490" s="76" t="s">
        <v>29</v>
      </c>
      <c r="L490" s="76" t="s">
        <v>26</v>
      </c>
      <c r="M490" s="83" t="s">
        <v>30</v>
      </c>
      <c r="N490" s="83" t="s">
        <v>31</v>
      </c>
      <c r="O490" s="74" t="s">
        <v>32</v>
      </c>
      <c r="P490" s="109" t="s">
        <v>32</v>
      </c>
      <c r="Q490" s="110"/>
      <c r="R490" s="110"/>
      <c r="S490" s="111"/>
    </row>
    <row r="491" spans="1:29" ht="39.950000000000003" customHeight="1">
      <c r="A491" s="83" t="s">
        <v>33</v>
      </c>
      <c r="B491" s="101"/>
      <c r="C491" s="112" t="s">
        <v>532</v>
      </c>
      <c r="D491" s="113"/>
      <c r="E491" s="113"/>
      <c r="F491" s="113"/>
      <c r="G491" s="113"/>
      <c r="H491" s="114"/>
      <c r="I491" s="79" t="s">
        <v>505</v>
      </c>
      <c r="J491" s="79" t="s">
        <v>505</v>
      </c>
      <c r="K491" s="79" t="str">
        <f>+A491</f>
        <v>a</v>
      </c>
      <c r="L491" s="79" t="str">
        <f>+C491</f>
        <v>Mal estado, modificaciones otra condición en las baterías o su sujeción que puedan provocar un corto circuito</v>
      </c>
      <c r="M491" s="9" t="str">
        <f t="shared" ref="M491:M493" si="287">+IF(N491="O","DG",IF(N491="P","","N/A"))</f>
        <v>N/A</v>
      </c>
      <c r="N491" s="12" t="s">
        <v>230</v>
      </c>
      <c r="O491" s="10">
        <f t="shared" ref="O491:O493" si="288">P491</f>
        <v>0</v>
      </c>
      <c r="P491" s="112"/>
      <c r="Q491" s="113"/>
      <c r="R491" s="113"/>
      <c r="S491" s="114"/>
    </row>
    <row r="492" spans="1:29" ht="39.950000000000003" customHeight="1">
      <c r="A492" s="83" t="s">
        <v>36</v>
      </c>
      <c r="B492" s="101"/>
      <c r="C492" s="112" t="s">
        <v>533</v>
      </c>
      <c r="D492" s="113"/>
      <c r="E492" s="113"/>
      <c r="F492" s="113"/>
      <c r="G492" s="113"/>
      <c r="H492" s="114"/>
      <c r="I492" s="79" t="s">
        <v>505</v>
      </c>
      <c r="J492" s="79" t="s">
        <v>505</v>
      </c>
      <c r="K492" s="79" t="str">
        <f t="shared" ref="K492:K493" si="289">+A492</f>
        <v>b</v>
      </c>
      <c r="L492" s="79" t="str">
        <f t="shared" ref="L492:L493" si="290">+C492</f>
        <v>Componentes eléctricos y electrónicos presentan mal estado, modificación u otra situación que pueda provocar un daño o corto circuito</v>
      </c>
      <c r="M492" s="9" t="str">
        <f t="shared" si="287"/>
        <v>N/A</v>
      </c>
      <c r="N492" s="12" t="s">
        <v>230</v>
      </c>
      <c r="O492" s="10">
        <f t="shared" si="288"/>
        <v>0</v>
      </c>
      <c r="P492" s="112"/>
      <c r="Q492" s="113"/>
      <c r="R492" s="113"/>
      <c r="S492" s="114"/>
    </row>
    <row r="493" spans="1:29" ht="39.950000000000003" customHeight="1">
      <c r="A493" s="83" t="s">
        <v>38</v>
      </c>
      <c r="B493" s="101"/>
      <c r="C493" s="112" t="s">
        <v>534</v>
      </c>
      <c r="D493" s="113"/>
      <c r="E493" s="113"/>
      <c r="F493" s="113"/>
      <c r="G493" s="113"/>
      <c r="H493" s="114"/>
      <c r="I493" s="79" t="s">
        <v>505</v>
      </c>
      <c r="J493" s="79" t="s">
        <v>505</v>
      </c>
      <c r="K493" s="79" t="str">
        <f t="shared" si="289"/>
        <v>c</v>
      </c>
      <c r="L493" s="79" t="str">
        <f t="shared" si="290"/>
        <v>Equipo presenta alarmas, códigos o indicaciones por una falla presente o registrada</v>
      </c>
      <c r="M493" s="9" t="str">
        <f t="shared" si="287"/>
        <v>N/A</v>
      </c>
      <c r="N493" s="12" t="s">
        <v>230</v>
      </c>
      <c r="O493" s="10">
        <f t="shared" si="288"/>
        <v>0</v>
      </c>
      <c r="P493" s="112"/>
      <c r="Q493" s="113"/>
      <c r="R493" s="113"/>
      <c r="S493" s="114"/>
    </row>
    <row r="494" spans="1:29" ht="39.950000000000003" customHeight="1">
      <c r="A494" s="83" t="s">
        <v>40</v>
      </c>
      <c r="B494" s="101"/>
      <c r="C494" s="112" t="s">
        <v>535</v>
      </c>
      <c r="D494" s="113"/>
      <c r="E494" s="113"/>
      <c r="F494" s="113"/>
      <c r="G494" s="113"/>
      <c r="H494" s="114"/>
      <c r="I494" s="79" t="s">
        <v>505</v>
      </c>
      <c r="J494" s="79" t="s">
        <v>505</v>
      </c>
      <c r="K494" s="79" t="str">
        <f t="shared" ref="K494" si="291">+A494</f>
        <v>d</v>
      </c>
      <c r="L494" s="79" t="str">
        <f t="shared" ref="L494" si="292">+C494</f>
        <v>Componentes electromecánicos y mecánicos presentan mal estado, modificación u otra situación que pueda provocar un daño o mal funcionamiento del equipo</v>
      </c>
      <c r="M494" s="9" t="str">
        <f t="shared" ref="M494" si="293">+IF(N494="O","DG",IF(N494="P","","N/A"))</f>
        <v>N/A</v>
      </c>
      <c r="N494" s="12" t="s">
        <v>230</v>
      </c>
      <c r="O494" s="10">
        <f t="shared" ref="O494" si="294">P494</f>
        <v>0</v>
      </c>
      <c r="P494" s="112"/>
      <c r="Q494" s="113"/>
      <c r="R494" s="113"/>
      <c r="S494" s="114"/>
    </row>
    <row r="495" spans="1:29" ht="39.950000000000003" customHeight="1">
      <c r="A495" s="83" t="s">
        <v>42</v>
      </c>
      <c r="B495" s="101"/>
      <c r="C495" s="112" t="s">
        <v>536</v>
      </c>
      <c r="D495" s="113"/>
      <c r="E495" s="113"/>
      <c r="F495" s="113"/>
      <c r="G495" s="113"/>
      <c r="H495" s="114"/>
      <c r="I495" s="79" t="s">
        <v>505</v>
      </c>
      <c r="J495" s="79" t="s">
        <v>505</v>
      </c>
      <c r="K495" s="79" t="str">
        <f t="shared" ref="K495" si="295">+A495</f>
        <v>e</v>
      </c>
      <c r="L495" s="79" t="str">
        <f t="shared" ref="L495" si="296">+C495</f>
        <v>Sistemas de protección de corto circuito y/o incendio no funciona o inexistente</v>
      </c>
      <c r="M495" s="9" t="str">
        <f t="shared" ref="M495" si="297">+IF(N495="O","DG",IF(N495="P","","N/A"))</f>
        <v>N/A</v>
      </c>
      <c r="N495" s="12" t="s">
        <v>230</v>
      </c>
      <c r="O495" s="10">
        <f t="shared" ref="O495" si="298">P495</f>
        <v>0</v>
      </c>
      <c r="P495" s="112"/>
      <c r="Q495" s="113"/>
      <c r="R495" s="113"/>
      <c r="S495" s="114"/>
    </row>
    <row r="496" spans="1:29" ht="9" customHeight="1">
      <c r="A496" s="153"/>
      <c r="B496" s="154"/>
      <c r="C496" s="154"/>
      <c r="D496" s="154"/>
      <c r="E496" s="154"/>
      <c r="F496" s="154"/>
      <c r="G496" s="154"/>
      <c r="H496" s="154"/>
      <c r="I496" s="154"/>
      <c r="J496" s="154"/>
      <c r="K496" s="154"/>
      <c r="L496" s="154"/>
      <c r="M496" s="154"/>
      <c r="N496" s="154"/>
      <c r="O496" s="154"/>
      <c r="P496" s="154"/>
      <c r="Q496" s="154"/>
      <c r="R496" s="154"/>
      <c r="S496" s="155"/>
    </row>
    <row r="497" spans="1:19" ht="21" customHeight="1">
      <c r="A497" s="151" t="s">
        <v>537</v>
      </c>
      <c r="B497" s="152"/>
      <c r="C497" s="152"/>
      <c r="D497" s="152"/>
      <c r="E497" s="152"/>
      <c r="F497" s="152"/>
      <c r="G497" s="152"/>
      <c r="H497" s="152"/>
      <c r="I497" s="152"/>
      <c r="J497" s="152"/>
      <c r="K497" s="152"/>
      <c r="L497" s="152"/>
      <c r="M497" s="152"/>
      <c r="N497" s="152"/>
      <c r="O497" s="84"/>
      <c r="P497" s="150" t="s">
        <v>538</v>
      </c>
      <c r="Q497" s="150"/>
      <c r="R497" s="150"/>
      <c r="S497" s="150"/>
    </row>
    <row r="498" spans="1:19" ht="21" customHeight="1">
      <c r="A498" s="91"/>
      <c r="C498" s="192" t="s">
        <v>539</v>
      </c>
      <c r="D498" s="192"/>
      <c r="E498" s="192"/>
      <c r="F498" s="192"/>
      <c r="G498" s="192"/>
      <c r="H498" s="192"/>
      <c r="I498" s="192"/>
      <c r="J498" s="192"/>
      <c r="K498" s="192"/>
      <c r="L498" s="192"/>
      <c r="M498" s="192"/>
      <c r="N498" s="192"/>
      <c r="O498" s="193"/>
      <c r="P498" s="156" t="s">
        <v>540</v>
      </c>
      <c r="Q498" s="157"/>
      <c r="R498" s="158"/>
      <c r="S498" s="38" t="s">
        <v>541</v>
      </c>
    </row>
    <row r="499" spans="1:19" ht="42.75" customHeight="1">
      <c r="A499" s="165"/>
      <c r="B499" s="166"/>
      <c r="C499" s="194"/>
      <c r="D499" s="194"/>
      <c r="E499" s="194"/>
      <c r="F499" s="194"/>
      <c r="G499" s="194"/>
      <c r="H499" s="194"/>
      <c r="I499" s="194"/>
      <c r="J499" s="194"/>
      <c r="K499" s="194"/>
      <c r="L499" s="194"/>
      <c r="M499" s="194"/>
      <c r="N499" s="194"/>
      <c r="O499" s="195"/>
      <c r="P499" s="176" t="s">
        <v>23</v>
      </c>
      <c r="Q499" s="177"/>
      <c r="R499" s="39" t="s">
        <v>23</v>
      </c>
      <c r="S499" s="37" t="s">
        <v>23</v>
      </c>
    </row>
    <row r="500" spans="1:19" ht="21" customHeight="1">
      <c r="A500" s="151" t="s">
        <v>542</v>
      </c>
      <c r="B500" s="152"/>
      <c r="C500" s="152"/>
      <c r="D500" s="152"/>
      <c r="E500" s="152"/>
      <c r="F500" s="152"/>
      <c r="G500" s="152"/>
      <c r="H500" s="152"/>
      <c r="I500" s="152"/>
      <c r="J500" s="152"/>
      <c r="K500" s="152"/>
      <c r="L500" s="152"/>
      <c r="M500" s="152"/>
      <c r="N500" s="152"/>
      <c r="O500" s="152"/>
      <c r="P500" s="152"/>
      <c r="Q500" s="152"/>
      <c r="R500" s="175"/>
      <c r="S500" s="102" t="s">
        <v>543</v>
      </c>
    </row>
    <row r="501" spans="1:19" ht="20.45" customHeight="1">
      <c r="A501" s="184" t="s">
        <v>544</v>
      </c>
      <c r="B501" s="185"/>
      <c r="C501" s="185"/>
      <c r="D501" s="185"/>
      <c r="E501" s="185"/>
      <c r="F501" s="185"/>
      <c r="G501" s="185"/>
      <c r="H501" s="185"/>
      <c r="I501" s="185"/>
      <c r="J501" s="185"/>
      <c r="K501" s="185"/>
      <c r="L501" s="185"/>
      <c r="M501" s="185"/>
      <c r="N501" s="185"/>
      <c r="O501" s="185"/>
      <c r="P501" s="185"/>
      <c r="Q501" s="185"/>
      <c r="R501" s="186"/>
      <c r="S501" s="190" t="s">
        <v>23</v>
      </c>
    </row>
    <row r="502" spans="1:19" ht="20.45" customHeight="1">
      <c r="A502" s="187"/>
      <c r="B502" s="188"/>
      <c r="C502" s="188"/>
      <c r="D502" s="188"/>
      <c r="E502" s="188"/>
      <c r="F502" s="188"/>
      <c r="G502" s="188"/>
      <c r="H502" s="188"/>
      <c r="I502" s="188"/>
      <c r="J502" s="188"/>
      <c r="K502" s="188"/>
      <c r="L502" s="188"/>
      <c r="M502" s="188"/>
      <c r="N502" s="188"/>
      <c r="O502" s="188"/>
      <c r="P502" s="188"/>
      <c r="Q502" s="188"/>
      <c r="R502" s="189"/>
      <c r="S502" s="191"/>
    </row>
    <row r="503" spans="1:19" ht="9" customHeight="1">
      <c r="A503" s="153"/>
      <c r="B503" s="154"/>
      <c r="C503" s="154"/>
      <c r="D503" s="154"/>
      <c r="E503" s="154"/>
      <c r="F503" s="154"/>
      <c r="G503" s="154"/>
      <c r="H503" s="154"/>
      <c r="I503" s="154"/>
      <c r="J503" s="154"/>
      <c r="K503" s="154"/>
      <c r="L503" s="154"/>
      <c r="M503" s="154"/>
      <c r="N503" s="154"/>
      <c r="O503" s="154"/>
      <c r="P503" s="154"/>
      <c r="Q503" s="154"/>
      <c r="R503" s="154"/>
      <c r="S503" s="155"/>
    </row>
    <row r="504" spans="1:19" ht="21" customHeight="1">
      <c r="A504" s="151" t="s">
        <v>545</v>
      </c>
      <c r="B504" s="152"/>
      <c r="C504" s="152"/>
      <c r="D504" s="152"/>
      <c r="E504" s="152"/>
      <c r="F504" s="152"/>
      <c r="G504" s="152"/>
      <c r="H504" s="152"/>
      <c r="I504" s="28"/>
      <c r="J504" s="28"/>
      <c r="K504" s="28"/>
      <c r="L504" s="28"/>
      <c r="M504" s="151" t="s">
        <v>546</v>
      </c>
      <c r="N504" s="152"/>
      <c r="O504" s="152"/>
      <c r="P504" s="152"/>
      <c r="Q504" s="152"/>
      <c r="R504" s="152"/>
      <c r="S504" s="175"/>
    </row>
    <row r="505" spans="1:19" ht="30.6" customHeight="1">
      <c r="A505" s="167" t="s">
        <v>547</v>
      </c>
      <c r="B505" s="168"/>
      <c r="C505" s="168"/>
      <c r="D505" s="168"/>
      <c r="E505" s="168"/>
      <c r="F505" s="168"/>
      <c r="G505" s="168"/>
      <c r="H505" s="169"/>
      <c r="I505" s="25"/>
      <c r="J505" s="25"/>
      <c r="K505" s="25"/>
      <c r="L505" s="25"/>
      <c r="M505" s="200" t="s">
        <v>548</v>
      </c>
      <c r="N505" s="201"/>
      <c r="O505" s="201"/>
      <c r="P505" s="201"/>
      <c r="Q505" s="201"/>
      <c r="R505" s="201"/>
      <c r="S505" s="202"/>
    </row>
    <row r="506" spans="1:19" ht="30.6" customHeight="1">
      <c r="A506" s="167"/>
      <c r="B506" s="168"/>
      <c r="C506" s="168"/>
      <c r="D506" s="168"/>
      <c r="E506" s="168"/>
      <c r="F506" s="168"/>
      <c r="G506" s="168"/>
      <c r="H506" s="169"/>
      <c r="I506" s="25"/>
      <c r="J506" s="25"/>
      <c r="K506" s="25"/>
      <c r="L506" s="25"/>
      <c r="M506" s="200"/>
      <c r="N506" s="201"/>
      <c r="O506" s="201"/>
      <c r="P506" s="201"/>
      <c r="Q506" s="201"/>
      <c r="R506" s="201"/>
      <c r="S506" s="202"/>
    </row>
    <row r="507" spans="1:19" ht="30.6" customHeight="1">
      <c r="A507" s="170"/>
      <c r="B507" s="171"/>
      <c r="C507" s="171"/>
      <c r="D507" s="171"/>
      <c r="E507" s="171"/>
      <c r="F507" s="171"/>
      <c r="G507" s="171"/>
      <c r="H507" s="172"/>
      <c r="I507" s="16"/>
      <c r="J507" s="16"/>
      <c r="K507" s="16"/>
      <c r="L507" s="16"/>
      <c r="M507" s="145"/>
      <c r="N507" s="146"/>
      <c r="O507" s="146"/>
      <c r="P507" s="146"/>
      <c r="Q507" s="146"/>
      <c r="R507" s="146"/>
      <c r="S507" s="147"/>
    </row>
    <row r="508" spans="1:19" ht="9" customHeight="1">
      <c r="A508" s="153"/>
      <c r="B508" s="154"/>
      <c r="C508" s="154"/>
      <c r="D508" s="154"/>
      <c r="E508" s="154"/>
      <c r="F508" s="154"/>
      <c r="G508" s="154"/>
      <c r="H508" s="154"/>
      <c r="I508" s="154"/>
      <c r="J508" s="154"/>
      <c r="K508" s="154"/>
      <c r="L508" s="154"/>
      <c r="M508" s="154"/>
      <c r="N508" s="154"/>
      <c r="O508" s="154"/>
      <c r="P508" s="154"/>
      <c r="Q508" s="154"/>
      <c r="R508" s="154"/>
      <c r="S508" s="155"/>
    </row>
    <row r="509" spans="1:19" ht="21" customHeight="1">
      <c r="A509" s="132" t="s">
        <v>549</v>
      </c>
      <c r="B509" s="133"/>
      <c r="C509" s="133"/>
      <c r="D509" s="133"/>
      <c r="E509" s="133"/>
      <c r="F509" s="133"/>
      <c r="G509" s="133"/>
      <c r="H509" s="133"/>
      <c r="I509" s="133"/>
      <c r="J509" s="133"/>
      <c r="K509" s="133"/>
      <c r="L509" s="133"/>
      <c r="M509" s="133"/>
      <c r="N509" s="133"/>
      <c r="O509" s="133"/>
      <c r="P509" s="133"/>
      <c r="Q509" s="133"/>
      <c r="R509" s="133"/>
      <c r="S509" s="134"/>
    </row>
    <row r="510" spans="1:19" ht="31.5" customHeight="1">
      <c r="A510" s="173" t="s">
        <v>550</v>
      </c>
      <c r="B510" s="174"/>
      <c r="C510" s="173" t="s">
        <v>551</v>
      </c>
      <c r="D510" s="174"/>
      <c r="E510" s="44" t="s">
        <v>552</v>
      </c>
      <c r="F510" s="173" t="s">
        <v>553</v>
      </c>
      <c r="G510" s="174"/>
      <c r="H510" s="173" t="s">
        <v>554</v>
      </c>
      <c r="I510" s="198"/>
      <c r="J510" s="198"/>
      <c r="K510" s="198"/>
      <c r="L510" s="198"/>
      <c r="M510" s="198"/>
      <c r="N510" s="174"/>
      <c r="O510" s="45"/>
      <c r="P510" s="44" t="s">
        <v>555</v>
      </c>
      <c r="Q510" s="44" t="s">
        <v>556</v>
      </c>
      <c r="R510" s="40" t="s">
        <v>557</v>
      </c>
      <c r="S510" s="41" t="s">
        <v>557</v>
      </c>
    </row>
    <row r="511" spans="1:19" ht="31.5" customHeight="1">
      <c r="A511" s="196" t="s">
        <v>23</v>
      </c>
      <c r="B511" s="197"/>
      <c r="C511" s="196" t="s">
        <v>23</v>
      </c>
      <c r="D511" s="197"/>
      <c r="E511" s="86" t="s">
        <v>23</v>
      </c>
      <c r="F511" s="196" t="s">
        <v>23</v>
      </c>
      <c r="G511" s="197"/>
      <c r="H511" s="196" t="s">
        <v>23</v>
      </c>
      <c r="I511" s="199"/>
      <c r="J511" s="199"/>
      <c r="K511" s="199"/>
      <c r="L511" s="199"/>
      <c r="M511" s="199"/>
      <c r="N511" s="197"/>
      <c r="O511" s="16"/>
      <c r="P511" s="86" t="s">
        <v>23</v>
      </c>
      <c r="Q511" s="86" t="s">
        <v>23</v>
      </c>
      <c r="R511" s="86" t="s">
        <v>23</v>
      </c>
      <c r="S511" s="87" t="s">
        <v>23</v>
      </c>
    </row>
    <row r="512" spans="1:19" ht="9" customHeight="1">
      <c r="A512" s="153"/>
      <c r="B512" s="154"/>
      <c r="C512" s="154"/>
      <c r="D512" s="154"/>
      <c r="E512" s="154"/>
      <c r="F512" s="154"/>
      <c r="G512" s="154"/>
      <c r="H512" s="154"/>
      <c r="I512" s="154"/>
      <c r="J512" s="154"/>
      <c r="K512" s="154"/>
      <c r="L512" s="154"/>
      <c r="M512" s="154"/>
      <c r="N512" s="154"/>
      <c r="O512" s="154"/>
      <c r="P512" s="154"/>
      <c r="Q512" s="154"/>
      <c r="R512" s="154"/>
      <c r="S512" s="155"/>
    </row>
    <row r="513" spans="1:19" ht="34.5" customHeight="1">
      <c r="A513" s="151" t="s">
        <v>558</v>
      </c>
      <c r="B513" s="152"/>
      <c r="C513" s="152"/>
      <c r="D513" s="152" t="s">
        <v>11</v>
      </c>
      <c r="E513" s="152"/>
      <c r="F513" s="152"/>
      <c r="G513" s="175"/>
      <c r="H513" s="178" t="s">
        <v>559</v>
      </c>
      <c r="I513" s="179"/>
      <c r="J513" s="179"/>
      <c r="K513" s="179"/>
      <c r="L513" s="179"/>
      <c r="M513" s="179"/>
      <c r="N513" s="179"/>
      <c r="O513" s="179"/>
      <c r="P513" s="179"/>
      <c r="Q513" s="179"/>
      <c r="R513" s="179"/>
      <c r="S513" s="180"/>
    </row>
    <row r="514" spans="1:19" ht="79.150000000000006" customHeight="1">
      <c r="A514" s="181"/>
      <c r="B514" s="182"/>
      <c r="C514" s="182"/>
      <c r="D514" s="182"/>
      <c r="E514" s="182"/>
      <c r="F514" s="182"/>
      <c r="G514" s="183"/>
      <c r="H514" s="181"/>
      <c r="I514" s="182"/>
      <c r="J514" s="182"/>
      <c r="K514" s="182"/>
      <c r="L514" s="182"/>
      <c r="M514" s="182"/>
      <c r="N514" s="182"/>
      <c r="O514" s="182"/>
      <c r="P514" s="182"/>
      <c r="Q514" s="182"/>
      <c r="R514" s="182"/>
      <c r="S514" s="183"/>
    </row>
    <row r="515" spans="1:19" ht="60.6" customHeight="1">
      <c r="A515" s="112" t="s">
        <v>560</v>
      </c>
      <c r="B515" s="113"/>
      <c r="C515" s="113"/>
      <c r="D515" s="113"/>
      <c r="E515" s="113"/>
      <c r="F515" s="113"/>
      <c r="G515" s="113"/>
      <c r="H515" s="113"/>
      <c r="I515" s="113"/>
      <c r="J515" s="113"/>
      <c r="K515" s="113"/>
      <c r="L515" s="113"/>
      <c r="M515" s="113"/>
      <c r="N515" s="113"/>
      <c r="O515" s="113"/>
      <c r="P515" s="113"/>
      <c r="Q515" s="113"/>
      <c r="R515" s="113"/>
      <c r="S515" s="114"/>
    </row>
    <row r="516" spans="1:19" ht="10.15" customHeight="1">
      <c r="B516" s="8"/>
    </row>
    <row r="517" spans="1:19" ht="36" customHeight="1">
      <c r="B517" s="8"/>
    </row>
    <row r="518" spans="1:19" ht="51" customHeight="1">
      <c r="B518" s="8"/>
    </row>
    <row r="519" spans="1:19" ht="51" customHeight="1">
      <c r="B519" s="8"/>
    </row>
    <row r="520" spans="1:19" ht="51" customHeight="1">
      <c r="B520" s="8"/>
    </row>
    <row r="521" spans="1:19" ht="51" customHeight="1">
      <c r="B521" s="8"/>
    </row>
    <row r="522" spans="1:19" ht="51" customHeight="1">
      <c r="B522" s="8"/>
    </row>
    <row r="523" spans="1:19" ht="51" customHeight="1">
      <c r="B523" s="8"/>
    </row>
    <row r="524" spans="1:19" ht="51" customHeight="1">
      <c r="B524" s="8"/>
    </row>
    <row r="525" spans="1:19" ht="51" customHeight="1">
      <c r="B525" s="8"/>
    </row>
    <row r="526" spans="1:19" ht="51" customHeight="1">
      <c r="B526" s="8"/>
    </row>
    <row r="527" spans="1:19" ht="51" customHeight="1">
      <c r="B527" s="8"/>
    </row>
    <row r="528" spans="1:19" ht="51" customHeight="1">
      <c r="B528" s="8"/>
    </row>
    <row r="529" spans="2:2" ht="87" customHeight="1">
      <c r="B529" s="8"/>
    </row>
    <row r="530" spans="2:2" ht="51" customHeight="1">
      <c r="B530" s="8"/>
    </row>
    <row r="531" spans="2:2" ht="51" customHeight="1">
      <c r="B531" s="8"/>
    </row>
    <row r="532" spans="2:2" ht="51" customHeight="1">
      <c r="B532" s="8"/>
    </row>
    <row r="533" spans="2:2" ht="51" customHeight="1">
      <c r="B533" s="8"/>
    </row>
    <row r="534" spans="2:2" ht="57.75" customHeight="1">
      <c r="B534" s="8"/>
    </row>
    <row r="535" spans="2:2" ht="99.75" customHeight="1">
      <c r="B535" s="8"/>
    </row>
    <row r="536" spans="2:2" ht="51" customHeight="1">
      <c r="B536" s="8"/>
    </row>
    <row r="537" spans="2:2" ht="51" customHeight="1">
      <c r="B537" s="8"/>
    </row>
    <row r="538" spans="2:2" ht="51" customHeight="1">
      <c r="B538" s="8"/>
    </row>
    <row r="539" spans="2:2" ht="51" customHeight="1">
      <c r="B539" s="8"/>
    </row>
    <row r="540" spans="2:2" ht="51" customHeight="1">
      <c r="B540" s="8"/>
    </row>
    <row r="541" spans="2:2" ht="51" customHeight="1">
      <c r="B541" s="8"/>
    </row>
    <row r="542" spans="2:2" ht="51" customHeight="1">
      <c r="B542" s="8"/>
    </row>
    <row r="543" spans="2:2" ht="51" customHeight="1">
      <c r="B543" s="8"/>
    </row>
    <row r="544" spans="2:2" ht="51" customHeight="1">
      <c r="B544" s="8"/>
    </row>
    <row r="545" spans="2:2" ht="51" customHeight="1">
      <c r="B545" s="8"/>
    </row>
    <row r="546" spans="2:2" ht="51" customHeight="1">
      <c r="B546" s="8"/>
    </row>
    <row r="547" spans="2:2" ht="51" customHeight="1">
      <c r="B547" s="8"/>
    </row>
    <row r="548" spans="2:2" ht="51" customHeight="1">
      <c r="B548" s="8"/>
    </row>
    <row r="549" spans="2:2" ht="93" customHeight="1">
      <c r="B549" s="8"/>
    </row>
    <row r="550" spans="2:2" ht="51" customHeight="1">
      <c r="B550" s="8"/>
    </row>
    <row r="551" spans="2:2" ht="51" customHeight="1">
      <c r="B551" s="8"/>
    </row>
    <row r="552" spans="2:2" ht="51" customHeight="1">
      <c r="B552" s="8"/>
    </row>
    <row r="553" spans="2:2" ht="51" customHeight="1">
      <c r="B553" s="8"/>
    </row>
    <row r="554" spans="2:2" ht="109.5" customHeight="1">
      <c r="B554" s="8"/>
    </row>
    <row r="555" spans="2:2" ht="51" customHeight="1">
      <c r="B555" s="8"/>
    </row>
    <row r="556" spans="2:2" ht="51" customHeight="1">
      <c r="B556" s="8"/>
    </row>
    <row r="557" spans="2:2" ht="51" customHeight="1">
      <c r="B557" s="8"/>
    </row>
    <row r="558" spans="2:2" ht="51" customHeight="1">
      <c r="B558" s="8"/>
    </row>
    <row r="559" spans="2:2" ht="51" customHeight="1">
      <c r="B559" s="8"/>
    </row>
    <row r="560" spans="2:2" ht="51" customHeight="1">
      <c r="B560" s="8"/>
    </row>
    <row r="561" spans="2:2" ht="51" customHeight="1">
      <c r="B561" s="8"/>
    </row>
    <row r="562" spans="2:2" ht="51" customHeight="1">
      <c r="B562" s="8"/>
    </row>
    <row r="563" spans="2:2" ht="51" customHeight="1">
      <c r="B563" s="8"/>
    </row>
    <row r="564" spans="2:2" ht="84" customHeight="1">
      <c r="B564" s="8"/>
    </row>
    <row r="565" spans="2:2" ht="51" customHeight="1">
      <c r="B565" s="8"/>
    </row>
    <row r="566" spans="2:2" ht="51" customHeight="1">
      <c r="B566" s="8"/>
    </row>
    <row r="567" spans="2:2" ht="169.5" customHeight="1">
      <c r="B567" s="8"/>
    </row>
    <row r="568" spans="2:2" ht="51" customHeight="1">
      <c r="B568" s="8"/>
    </row>
    <row r="569" spans="2:2" ht="51" customHeight="1">
      <c r="B569" s="8"/>
    </row>
    <row r="570" spans="2:2" ht="51" customHeight="1">
      <c r="B570" s="8"/>
    </row>
    <row r="571" spans="2:2" ht="25.5" customHeight="1">
      <c r="B571" s="8"/>
    </row>
    <row r="572" spans="2:2" ht="25.5" customHeight="1">
      <c r="B572" s="8"/>
    </row>
    <row r="573" spans="2:2" ht="25.5" customHeight="1">
      <c r="B573" s="8"/>
    </row>
    <row r="574" spans="2:2" ht="25.5" customHeight="1">
      <c r="B574" s="8"/>
    </row>
    <row r="575" spans="2:2" ht="25.5" customHeight="1">
      <c r="B575" s="8"/>
    </row>
    <row r="576" spans="2:2" ht="25.5" customHeight="1">
      <c r="B576" s="8"/>
    </row>
    <row r="577" spans="2:2" ht="25.5" customHeight="1">
      <c r="B577" s="8"/>
    </row>
    <row r="578" spans="2:2" ht="25.5" customHeight="1">
      <c r="B578" s="8"/>
    </row>
    <row r="579" spans="2:2" ht="25.5" customHeight="1">
      <c r="B579" s="8"/>
    </row>
    <row r="580" spans="2:2" ht="25.5" customHeight="1">
      <c r="B580" s="8"/>
    </row>
    <row r="581" spans="2:2">
      <c r="B581" s="8"/>
    </row>
  </sheetData>
  <sheetProtection formatCells="0" formatColumns="0" formatRows="0" insertColumns="0" insertRows="0" insertHyperlinks="0" deleteColumns="0" deleteRows="0" sort="0"/>
  <protectedRanges>
    <protectedRange algorithmName="SHA-512" hashValue="xeiK9KLnRN1PIkZev6Zfb9v7ubIr0x6qwPj9VhZmzDM0g9AALA6lF6EdcN32592I2hLjWSq7yk3DVE86ctiicg==" saltValue="Y4g/EKlvZQXMveCrUnTGQQ==" spinCount="100000" sqref="T1:BD28 X49:X238 X240:X357 T49:W357 Y49:BD351 Y352:AU357 T358:AU361 AV352:BD361 T362:AM1048576 AO362:BD1048576 AN362:AN453 AN455:AN1048576" name="Código de equipos"/>
    <protectedRange algorithmName="SHA-512" hashValue="+u4cpH83A5RS9+SjufanarkhdQ5smKP8KLlRwfD7+aLeNs7rFyvhjqIYdsNM4dmr8URg8NwNovxe3wQbmihOTw==" saltValue="r8tqOA3Iy5AXuuWtWpXTeQ==" spinCount="100000" sqref="A26:S28 A1:S12 A13:B25 A61:S78 A60:B60 I60:S60 A80:S97 A79:B79 I79:S79 A98:B102 A49:S59 I13:S25 I98:S102 B107 A103:A1048576 B241 B103:B106 B177 B109:B176 B179:B240 B242:B1048576 D103:S1048576 C103:C240 C242:C1048576" name="Range2"/>
    <protectedRange algorithmName="SHA-512" hashValue="+u4cpH83A5RS9+SjufanarkhdQ5smKP8KLlRwfD7+aLeNs7rFyvhjqIYdsNM4dmr8URg8NwNovxe3wQbmihOTw==" saltValue="r8tqOA3Iy5AXuuWtWpXTeQ==" spinCount="100000" sqref="C13:H25" name="Range2_1"/>
    <protectedRange algorithmName="SHA-512" hashValue="xeiK9KLnRN1PIkZev6Zfb9v7ubIr0x6qwPj9VhZmzDM0g9AALA6lF6EdcN32592I2hLjWSq7yk3DVE86ctiicg==" saltValue="Y4g/EKlvZQXMveCrUnTGQQ==" spinCount="100000" sqref="T29:BD48" name="Código de equipos_1"/>
    <protectedRange algorithmName="SHA-512" hashValue="+u4cpH83A5RS9+SjufanarkhdQ5smKP8KLlRwfD7+aLeNs7rFyvhjqIYdsNM4dmr8URg8NwNovxe3wQbmihOTw==" saltValue="r8tqOA3Iy5AXuuWtWpXTeQ==" spinCount="100000" sqref="A29:S48" name="Range2_2"/>
    <protectedRange algorithmName="SHA-512" hashValue="+u4cpH83A5RS9+SjufanarkhdQ5smKP8KLlRwfD7+aLeNs7rFyvhjqIYdsNM4dmr8URg8NwNovxe3wQbmihOTw==" saltValue="r8tqOA3Iy5AXuuWtWpXTeQ==" spinCount="100000" sqref="C60:H60" name="Range2_3"/>
    <protectedRange algorithmName="SHA-512" hashValue="+u4cpH83A5RS9+SjufanarkhdQ5smKP8KLlRwfD7+aLeNs7rFyvhjqIYdsNM4dmr8URg8NwNovxe3wQbmihOTw==" saltValue="r8tqOA3Iy5AXuuWtWpXTeQ==" spinCount="100000" sqref="C79:H79" name="Range2_4"/>
    <protectedRange algorithmName="SHA-512" hashValue="+u4cpH83A5RS9+SjufanarkhdQ5smKP8KLlRwfD7+aLeNs7rFyvhjqIYdsNM4dmr8URg8NwNovxe3wQbmihOTw==" saltValue="r8tqOA3Iy5AXuuWtWpXTeQ==" spinCount="100000" sqref="C98:H102" name="Range2_5"/>
  </protectedRanges>
  <mergeCells count="987">
    <mergeCell ref="C460:H460"/>
    <mergeCell ref="C415:H415"/>
    <mergeCell ref="P415:S415"/>
    <mergeCell ref="C430:H430"/>
    <mergeCell ref="P430:S430"/>
    <mergeCell ref="B420:B430"/>
    <mergeCell ref="C437:H437"/>
    <mergeCell ref="P437:S437"/>
    <mergeCell ref="C408:H408"/>
    <mergeCell ref="P408:S408"/>
    <mergeCell ref="C409:H409"/>
    <mergeCell ref="P409:S409"/>
    <mergeCell ref="C413:H413"/>
    <mergeCell ref="P413:S413"/>
    <mergeCell ref="C414:H414"/>
    <mergeCell ref="P414:S414"/>
    <mergeCell ref="P410:S410"/>
    <mergeCell ref="B402:B415"/>
    <mergeCell ref="B432:B452"/>
    <mergeCell ref="C449:H449"/>
    <mergeCell ref="P449:S449"/>
    <mergeCell ref="C452:H452"/>
    <mergeCell ref="P450:S450"/>
    <mergeCell ref="C459:H459"/>
    <mergeCell ref="P457:S457"/>
    <mergeCell ref="C446:H446"/>
    <mergeCell ref="P446:S446"/>
    <mergeCell ref="C422:H422"/>
    <mergeCell ref="C435:H435"/>
    <mergeCell ref="C458:H458"/>
    <mergeCell ref="C454:H454"/>
    <mergeCell ref="C456:H456"/>
    <mergeCell ref="P442:S442"/>
    <mergeCell ref="P435:S435"/>
    <mergeCell ref="C428:H428"/>
    <mergeCell ref="P443:S443"/>
    <mergeCell ref="C307:H307"/>
    <mergeCell ref="P307:S307"/>
    <mergeCell ref="C321:H321"/>
    <mergeCell ref="P321:S321"/>
    <mergeCell ref="B297:S297"/>
    <mergeCell ref="P303:S303"/>
    <mergeCell ref="P304:S304"/>
    <mergeCell ref="C308:R308"/>
    <mergeCell ref="C309:R310"/>
    <mergeCell ref="C300:H300"/>
    <mergeCell ref="C306:H306"/>
    <mergeCell ref="P300:S300"/>
    <mergeCell ref="P305:S305"/>
    <mergeCell ref="P302:S302"/>
    <mergeCell ref="B312:S312"/>
    <mergeCell ref="B311:S311"/>
    <mergeCell ref="C301:H301"/>
    <mergeCell ref="C303:H303"/>
    <mergeCell ref="C305:H305"/>
    <mergeCell ref="C304:H304"/>
    <mergeCell ref="P306:S306"/>
    <mergeCell ref="P324:S324"/>
    <mergeCell ref="B341:B348"/>
    <mergeCell ref="C346:H346"/>
    <mergeCell ref="P345:S345"/>
    <mergeCell ref="B313:B320"/>
    <mergeCell ref="P319:S319"/>
    <mergeCell ref="B323:B327"/>
    <mergeCell ref="C323:H323"/>
    <mergeCell ref="B322:S322"/>
    <mergeCell ref="C317:H317"/>
    <mergeCell ref="P316:S316"/>
    <mergeCell ref="P315:S315"/>
    <mergeCell ref="C313:H313"/>
    <mergeCell ref="C314:H314"/>
    <mergeCell ref="P314:S314"/>
    <mergeCell ref="P317:S317"/>
    <mergeCell ref="B328:S328"/>
    <mergeCell ref="P342:S342"/>
    <mergeCell ref="C335:H335"/>
    <mergeCell ref="P347:S347"/>
    <mergeCell ref="C318:H318"/>
    <mergeCell ref="P298:S298"/>
    <mergeCell ref="P299:S299"/>
    <mergeCell ref="C412:H412"/>
    <mergeCell ref="P411:S411"/>
    <mergeCell ref="C399:H399"/>
    <mergeCell ref="C395:H395"/>
    <mergeCell ref="B394:S394"/>
    <mergeCell ref="P395:S395"/>
    <mergeCell ref="P313:S313"/>
    <mergeCell ref="P318:S318"/>
    <mergeCell ref="P327:S327"/>
    <mergeCell ref="C357:H357"/>
    <mergeCell ref="P357:S357"/>
    <mergeCell ref="C353:H353"/>
    <mergeCell ref="C354:H354"/>
    <mergeCell ref="P386:S386"/>
    <mergeCell ref="P384:S384"/>
    <mergeCell ref="P359:S359"/>
    <mergeCell ref="C370:H370"/>
    <mergeCell ref="C372:H372"/>
    <mergeCell ref="P341:S341"/>
    <mergeCell ref="P338:S338"/>
    <mergeCell ref="C337:H337"/>
    <mergeCell ref="C344:H344"/>
    <mergeCell ref="C348:H348"/>
    <mergeCell ref="C315:H315"/>
    <mergeCell ref="C411:H411"/>
    <mergeCell ref="C405:H405"/>
    <mergeCell ref="B380:B387"/>
    <mergeCell ref="C387:H387"/>
    <mergeCell ref="C383:H383"/>
    <mergeCell ref="P403:S403"/>
    <mergeCell ref="B401:S401"/>
    <mergeCell ref="C410:H410"/>
    <mergeCell ref="P406:S406"/>
    <mergeCell ref="P402:S402"/>
    <mergeCell ref="C389:H389"/>
    <mergeCell ref="P389:S389"/>
    <mergeCell ref="C390:H390"/>
    <mergeCell ref="P390:S390"/>
    <mergeCell ref="C391:H391"/>
    <mergeCell ref="P391:S391"/>
    <mergeCell ref="C392:H392"/>
    <mergeCell ref="P392:S392"/>
    <mergeCell ref="C393:H393"/>
    <mergeCell ref="P372:S372"/>
    <mergeCell ref="P375:S375"/>
    <mergeCell ref="C356:H356"/>
    <mergeCell ref="C359:H359"/>
    <mergeCell ref="P380:S380"/>
    <mergeCell ref="C380:H380"/>
    <mergeCell ref="P381:S381"/>
    <mergeCell ref="P382:S382"/>
    <mergeCell ref="C373:H373"/>
    <mergeCell ref="C374:H374"/>
    <mergeCell ref="C362:R362"/>
    <mergeCell ref="C363:R364"/>
    <mergeCell ref="C358:H358"/>
    <mergeCell ref="P358:S358"/>
    <mergeCell ref="C375:H375"/>
    <mergeCell ref="P370:S370"/>
    <mergeCell ref="P377:S377"/>
    <mergeCell ref="B366:S366"/>
    <mergeCell ref="C376:H376"/>
    <mergeCell ref="P369:S369"/>
    <mergeCell ref="B367:B378"/>
    <mergeCell ref="C175:H175"/>
    <mergeCell ref="C200:H200"/>
    <mergeCell ref="C201:H201"/>
    <mergeCell ref="C206:R207"/>
    <mergeCell ref="P209:S209"/>
    <mergeCell ref="P251:S251"/>
    <mergeCell ref="P217:S217"/>
    <mergeCell ref="B191:B204"/>
    <mergeCell ref="P195:S195"/>
    <mergeCell ref="P204:S204"/>
    <mergeCell ref="C215:H215"/>
    <mergeCell ref="C216:H216"/>
    <mergeCell ref="C217:H217"/>
    <mergeCell ref="C235:H235"/>
    <mergeCell ref="C234:H234"/>
    <mergeCell ref="P218:S218"/>
    <mergeCell ref="C233:H233"/>
    <mergeCell ref="P222:S222"/>
    <mergeCell ref="C219:H219"/>
    <mergeCell ref="C231:H231"/>
    <mergeCell ref="C230:H230"/>
    <mergeCell ref="B220:S220"/>
    <mergeCell ref="B177:B180"/>
    <mergeCell ref="B241:S241"/>
    <mergeCell ref="P183:S183"/>
    <mergeCell ref="C120:H120"/>
    <mergeCell ref="P138:S138"/>
    <mergeCell ref="C1:R1"/>
    <mergeCell ref="C2:R3"/>
    <mergeCell ref="C361:H361"/>
    <mergeCell ref="C338:H338"/>
    <mergeCell ref="B340:S340"/>
    <mergeCell ref="C319:H319"/>
    <mergeCell ref="C326:H326"/>
    <mergeCell ref="C324:H324"/>
    <mergeCell ref="C325:H325"/>
    <mergeCell ref="C330:H330"/>
    <mergeCell ref="C333:H333"/>
    <mergeCell ref="C334:H334"/>
    <mergeCell ref="C331:H331"/>
    <mergeCell ref="C332:H332"/>
    <mergeCell ref="C327:H327"/>
    <mergeCell ref="C316:H316"/>
    <mergeCell ref="P301:S301"/>
    <mergeCell ref="C49:R49"/>
    <mergeCell ref="C329:H329"/>
    <mergeCell ref="P252:S252"/>
    <mergeCell ref="P250:S250"/>
    <mergeCell ref="P458:S458"/>
    <mergeCell ref="C473:H473"/>
    <mergeCell ref="P459:S459"/>
    <mergeCell ref="P460:S460"/>
    <mergeCell ref="C468:H468"/>
    <mergeCell ref="P468:S468"/>
    <mergeCell ref="P470:S470"/>
    <mergeCell ref="C471:H471"/>
    <mergeCell ref="P360:S360"/>
    <mergeCell ref="C439:H439"/>
    <mergeCell ref="C444:H444"/>
    <mergeCell ref="P425:S425"/>
    <mergeCell ref="C433:H433"/>
    <mergeCell ref="C457:H457"/>
    <mergeCell ref="P407:S407"/>
    <mergeCell ref="P441:S441"/>
    <mergeCell ref="C455:H455"/>
    <mergeCell ref="C450:H450"/>
    <mergeCell ref="C403:H403"/>
    <mergeCell ref="C406:H406"/>
    <mergeCell ref="P385:S385"/>
    <mergeCell ref="C398:H398"/>
    <mergeCell ref="C396:H396"/>
    <mergeCell ref="C400:H400"/>
    <mergeCell ref="B350:B361"/>
    <mergeCell ref="C377:H377"/>
    <mergeCell ref="P387:S387"/>
    <mergeCell ref="C402:H402"/>
    <mergeCell ref="C397:H397"/>
    <mergeCell ref="C381:H381"/>
    <mergeCell ref="C382:H382"/>
    <mergeCell ref="P376:S376"/>
    <mergeCell ref="P396:S396"/>
    <mergeCell ref="P351:S351"/>
    <mergeCell ref="P352:S352"/>
    <mergeCell ref="P356:S356"/>
    <mergeCell ref="P355:S355"/>
    <mergeCell ref="P368:S368"/>
    <mergeCell ref="C371:H371"/>
    <mergeCell ref="P393:S393"/>
    <mergeCell ref="B388:S388"/>
    <mergeCell ref="B389:B393"/>
    <mergeCell ref="P367:S367"/>
    <mergeCell ref="C355:H355"/>
    <mergeCell ref="C350:H350"/>
    <mergeCell ref="C384:H384"/>
    <mergeCell ref="C368:H368"/>
    <mergeCell ref="P371:S371"/>
    <mergeCell ref="A511:B511"/>
    <mergeCell ref="C510:D510"/>
    <mergeCell ref="C352:H352"/>
    <mergeCell ref="P330:S330"/>
    <mergeCell ref="C336:H336"/>
    <mergeCell ref="P323:S323"/>
    <mergeCell ref="P337:S337"/>
    <mergeCell ref="C345:H345"/>
    <mergeCell ref="C347:H347"/>
    <mergeCell ref="C360:H360"/>
    <mergeCell ref="P354:S354"/>
    <mergeCell ref="P348:S348"/>
    <mergeCell ref="B349:S349"/>
    <mergeCell ref="P343:S343"/>
    <mergeCell ref="P350:S350"/>
    <mergeCell ref="C343:H343"/>
    <mergeCell ref="P325:S325"/>
    <mergeCell ref="C385:H385"/>
    <mergeCell ref="C465:H465"/>
    <mergeCell ref="B453:S453"/>
    <mergeCell ref="P465:S465"/>
    <mergeCell ref="P466:S466"/>
    <mergeCell ref="P472:S472"/>
    <mergeCell ref="P471:S471"/>
    <mergeCell ref="M504:S504"/>
    <mergeCell ref="C178:H178"/>
    <mergeCell ref="B221:S221"/>
    <mergeCell ref="P239:S239"/>
    <mergeCell ref="P236:S236"/>
    <mergeCell ref="P245:S245"/>
    <mergeCell ref="P237:S237"/>
    <mergeCell ref="C237:H237"/>
    <mergeCell ref="A510:B510"/>
    <mergeCell ref="P180:S180"/>
    <mergeCell ref="C182:H182"/>
    <mergeCell ref="C205:R205"/>
    <mergeCell ref="C256:R256"/>
    <mergeCell ref="C257:R258"/>
    <mergeCell ref="C253:H253"/>
    <mergeCell ref="P253:S253"/>
    <mergeCell ref="C252:H252"/>
    <mergeCell ref="C202:H202"/>
    <mergeCell ref="P202:S202"/>
    <mergeCell ref="B189:S189"/>
    <mergeCell ref="P196:S196"/>
    <mergeCell ref="C194:H194"/>
    <mergeCell ref="C195:H195"/>
    <mergeCell ref="C198:H198"/>
    <mergeCell ref="A515:S515"/>
    <mergeCell ref="A499:B499"/>
    <mergeCell ref="A509:S509"/>
    <mergeCell ref="A504:H504"/>
    <mergeCell ref="A505:H507"/>
    <mergeCell ref="F510:G510"/>
    <mergeCell ref="A500:R500"/>
    <mergeCell ref="A513:G513"/>
    <mergeCell ref="P499:Q499"/>
    <mergeCell ref="H513:S513"/>
    <mergeCell ref="H514:S514"/>
    <mergeCell ref="A501:R502"/>
    <mergeCell ref="S501:S502"/>
    <mergeCell ref="A514:G514"/>
    <mergeCell ref="C498:O499"/>
    <mergeCell ref="F511:G511"/>
    <mergeCell ref="P498:R498"/>
    <mergeCell ref="H510:N510"/>
    <mergeCell ref="A512:S512"/>
    <mergeCell ref="A508:S508"/>
    <mergeCell ref="A503:S503"/>
    <mergeCell ref="H511:N511"/>
    <mergeCell ref="C511:D511"/>
    <mergeCell ref="M505:S507"/>
    <mergeCell ref="C296:H296"/>
    <mergeCell ref="P296:S296"/>
    <mergeCell ref="A308:B310"/>
    <mergeCell ref="P334:S334"/>
    <mergeCell ref="P336:S336"/>
    <mergeCell ref="C351:H351"/>
    <mergeCell ref="C339:H339"/>
    <mergeCell ref="P339:S339"/>
    <mergeCell ref="P320:S320"/>
    <mergeCell ref="P333:S333"/>
    <mergeCell ref="P331:S331"/>
    <mergeCell ref="P332:S332"/>
    <mergeCell ref="C320:H320"/>
    <mergeCell ref="P326:S326"/>
    <mergeCell ref="P329:S329"/>
    <mergeCell ref="C342:H342"/>
    <mergeCell ref="C341:H341"/>
    <mergeCell ref="P346:S346"/>
    <mergeCell ref="P344:S344"/>
    <mergeCell ref="B329:B339"/>
    <mergeCell ref="P335:S335"/>
    <mergeCell ref="C299:H299"/>
    <mergeCell ref="C302:H302"/>
    <mergeCell ref="C298:H298"/>
    <mergeCell ref="P280:S280"/>
    <mergeCell ref="P295:S295"/>
    <mergeCell ref="P281:S281"/>
    <mergeCell ref="C290:H290"/>
    <mergeCell ref="C294:H294"/>
    <mergeCell ref="P292:S292"/>
    <mergeCell ref="C291:H291"/>
    <mergeCell ref="B278:B285"/>
    <mergeCell ref="P294:S294"/>
    <mergeCell ref="C285:H285"/>
    <mergeCell ref="P282:S282"/>
    <mergeCell ref="P283:S283"/>
    <mergeCell ref="C280:H280"/>
    <mergeCell ref="C281:H281"/>
    <mergeCell ref="B286:S286"/>
    <mergeCell ref="P287:S287"/>
    <mergeCell ref="C295:H295"/>
    <mergeCell ref="C284:H284"/>
    <mergeCell ref="C289:H289"/>
    <mergeCell ref="B277:S277"/>
    <mergeCell ref="P268:S268"/>
    <mergeCell ref="C269:H269"/>
    <mergeCell ref="P269:S269"/>
    <mergeCell ref="B260:B271"/>
    <mergeCell ref="P276:S276"/>
    <mergeCell ref="C261:H261"/>
    <mergeCell ref="P263:S263"/>
    <mergeCell ref="P261:S261"/>
    <mergeCell ref="P260:S260"/>
    <mergeCell ref="C266:H266"/>
    <mergeCell ref="P270:S270"/>
    <mergeCell ref="P271:S271"/>
    <mergeCell ref="C271:H271"/>
    <mergeCell ref="P274:S274"/>
    <mergeCell ref="P275:S275"/>
    <mergeCell ref="C262:H262"/>
    <mergeCell ref="P262:S262"/>
    <mergeCell ref="C274:H274"/>
    <mergeCell ref="C275:H275"/>
    <mergeCell ref="B274:B276"/>
    <mergeCell ref="B273:S273"/>
    <mergeCell ref="C268:H268"/>
    <mergeCell ref="C267:H267"/>
    <mergeCell ref="B272:S272"/>
    <mergeCell ref="C276:H276"/>
    <mergeCell ref="B247:S247"/>
    <mergeCell ref="P246:S246"/>
    <mergeCell ref="A256:B258"/>
    <mergeCell ref="P266:S266"/>
    <mergeCell ref="P267:S267"/>
    <mergeCell ref="C260:H260"/>
    <mergeCell ref="C263:H263"/>
    <mergeCell ref="C264:H264"/>
    <mergeCell ref="C265:H265"/>
    <mergeCell ref="P264:S264"/>
    <mergeCell ref="P265:S265"/>
    <mergeCell ref="C270:H270"/>
    <mergeCell ref="C249:H249"/>
    <mergeCell ref="C248:H248"/>
    <mergeCell ref="C250:H250"/>
    <mergeCell ref="P249:S249"/>
    <mergeCell ref="B242:B246"/>
    <mergeCell ref="P244:S244"/>
    <mergeCell ref="P242:S242"/>
    <mergeCell ref="B259:S259"/>
    <mergeCell ref="C251:H251"/>
    <mergeCell ref="C244:H244"/>
    <mergeCell ref="C254:H254"/>
    <mergeCell ref="P248:S248"/>
    <mergeCell ref="C218:H218"/>
    <mergeCell ref="P232:S232"/>
    <mergeCell ref="P219:S219"/>
    <mergeCell ref="B209:B219"/>
    <mergeCell ref="P254:S254"/>
    <mergeCell ref="C255:H255"/>
    <mergeCell ref="P255:S255"/>
    <mergeCell ref="B248:B255"/>
    <mergeCell ref="C240:H240"/>
    <mergeCell ref="P240:S240"/>
    <mergeCell ref="P230:S230"/>
    <mergeCell ref="C245:H245"/>
    <mergeCell ref="C246:H246"/>
    <mergeCell ref="C191:H191"/>
    <mergeCell ref="C192:H192"/>
    <mergeCell ref="P185:S185"/>
    <mergeCell ref="C188:H188"/>
    <mergeCell ref="C186:H186"/>
    <mergeCell ref="P186:S186"/>
    <mergeCell ref="C187:H187"/>
    <mergeCell ref="P187:S187"/>
    <mergeCell ref="C185:H185"/>
    <mergeCell ref="P214:S214"/>
    <mergeCell ref="P215:S215"/>
    <mergeCell ref="P223:S223"/>
    <mergeCell ref="P228:S228"/>
    <mergeCell ref="P233:S233"/>
    <mergeCell ref="P238:S238"/>
    <mergeCell ref="B208:S208"/>
    <mergeCell ref="C211:H211"/>
    <mergeCell ref="C209:H209"/>
    <mergeCell ref="C212:H212"/>
    <mergeCell ref="C210:H210"/>
    <mergeCell ref="C213:H213"/>
    <mergeCell ref="P211:S211"/>
    <mergeCell ref="C214:H214"/>
    <mergeCell ref="P213:S213"/>
    <mergeCell ref="P224:S224"/>
    <mergeCell ref="P225:S225"/>
    <mergeCell ref="C224:H224"/>
    <mergeCell ref="P210:S210"/>
    <mergeCell ref="P212:S212"/>
    <mergeCell ref="P216:S216"/>
    <mergeCell ref="C42:H42"/>
    <mergeCell ref="C41:H41"/>
    <mergeCell ref="C39:H39"/>
    <mergeCell ref="P13:S13"/>
    <mergeCell ref="P28:S28"/>
    <mergeCell ref="C31:H31"/>
    <mergeCell ref="C23:H23"/>
    <mergeCell ref="C19:H19"/>
    <mergeCell ref="P39:S39"/>
    <mergeCell ref="C38:H38"/>
    <mergeCell ref="C15:H15"/>
    <mergeCell ref="P19:S19"/>
    <mergeCell ref="P14:S14"/>
    <mergeCell ref="C21:H21"/>
    <mergeCell ref="P21:S21"/>
    <mergeCell ref="C12:H12"/>
    <mergeCell ref="C13:H13"/>
    <mergeCell ref="C14:H14"/>
    <mergeCell ref="C16:H16"/>
    <mergeCell ref="P16:S16"/>
    <mergeCell ref="P17:S17"/>
    <mergeCell ref="P29:S29"/>
    <mergeCell ref="B27:S27"/>
    <mergeCell ref="C25:H25"/>
    <mergeCell ref="B28:B48"/>
    <mergeCell ref="C28:H28"/>
    <mergeCell ref="C43:H43"/>
    <mergeCell ref="P34:S34"/>
    <mergeCell ref="P48:S48"/>
    <mergeCell ref="P46:S46"/>
    <mergeCell ref="P37:S37"/>
    <mergeCell ref="P38:S38"/>
    <mergeCell ref="P45:S45"/>
    <mergeCell ref="P40:S40"/>
    <mergeCell ref="P41:S41"/>
    <mergeCell ref="P42:S42"/>
    <mergeCell ref="P43:S43"/>
    <mergeCell ref="C35:H35"/>
    <mergeCell ref="C37:H37"/>
    <mergeCell ref="C65:H65"/>
    <mergeCell ref="B52:S52"/>
    <mergeCell ref="C53:H53"/>
    <mergeCell ref="P55:S55"/>
    <mergeCell ref="P53:S53"/>
    <mergeCell ref="C54:H54"/>
    <mergeCell ref="C55:H55"/>
    <mergeCell ref="B59:B66"/>
    <mergeCell ref="C59:H59"/>
    <mergeCell ref="C60:H60"/>
    <mergeCell ref="C61:H61"/>
    <mergeCell ref="C64:H64"/>
    <mergeCell ref="C57:H57"/>
    <mergeCell ref="C56:H56"/>
    <mergeCell ref="C63:H63"/>
    <mergeCell ref="B53:B57"/>
    <mergeCell ref="P63:S63"/>
    <mergeCell ref="P64:S64"/>
    <mergeCell ref="P65:S65"/>
    <mergeCell ref="P56:S56"/>
    <mergeCell ref="P30:S30"/>
    <mergeCell ref="P31:S31"/>
    <mergeCell ref="P22:S22"/>
    <mergeCell ref="P23:S23"/>
    <mergeCell ref="P25:S25"/>
    <mergeCell ref="P57:S57"/>
    <mergeCell ref="P60:S60"/>
    <mergeCell ref="P33:S33"/>
    <mergeCell ref="C30:H30"/>
    <mergeCell ref="P24:S24"/>
    <mergeCell ref="C48:H48"/>
    <mergeCell ref="C45:H45"/>
    <mergeCell ref="C46:H46"/>
    <mergeCell ref="P32:S32"/>
    <mergeCell ref="P35:S35"/>
    <mergeCell ref="C22:H22"/>
    <mergeCell ref="C24:H24"/>
    <mergeCell ref="C36:H36"/>
    <mergeCell ref="C32:H32"/>
    <mergeCell ref="C40:H40"/>
    <mergeCell ref="C44:H44"/>
    <mergeCell ref="C33:H33"/>
    <mergeCell ref="B58:S58"/>
    <mergeCell ref="B12:B25"/>
    <mergeCell ref="C34:H34"/>
    <mergeCell ref="P82:S82"/>
    <mergeCell ref="C74:H74"/>
    <mergeCell ref="C71:H71"/>
    <mergeCell ref="C70:H70"/>
    <mergeCell ref="C69:H69"/>
    <mergeCell ref="C73:H73"/>
    <mergeCell ref="C76:H76"/>
    <mergeCell ref="C77:H77"/>
    <mergeCell ref="P54:S54"/>
    <mergeCell ref="P62:S62"/>
    <mergeCell ref="C62:H62"/>
    <mergeCell ref="P61:S61"/>
    <mergeCell ref="P66:S66"/>
    <mergeCell ref="P59:S59"/>
    <mergeCell ref="P71:S71"/>
    <mergeCell ref="B72:S72"/>
    <mergeCell ref="B68:B71"/>
    <mergeCell ref="B81:S81"/>
    <mergeCell ref="C79:H79"/>
    <mergeCell ref="B73:B79"/>
    <mergeCell ref="C82:H82"/>
    <mergeCell ref="C75:H75"/>
    <mergeCell ref="P78:S78"/>
    <mergeCell ref="C124:H124"/>
    <mergeCell ref="B67:S67"/>
    <mergeCell ref="P36:S36"/>
    <mergeCell ref="P73:S73"/>
    <mergeCell ref="P69:S69"/>
    <mergeCell ref="P68:S68"/>
    <mergeCell ref="C68:H68"/>
    <mergeCell ref="B80:S80"/>
    <mergeCell ref="P86:S86"/>
    <mergeCell ref="A49:B51"/>
    <mergeCell ref="C88:H88"/>
    <mergeCell ref="C87:H87"/>
    <mergeCell ref="C86:H86"/>
    <mergeCell ref="P83:S83"/>
    <mergeCell ref="P70:S70"/>
    <mergeCell ref="P74:S74"/>
    <mergeCell ref="C78:H78"/>
    <mergeCell ref="P75:S75"/>
    <mergeCell ref="P79:S79"/>
    <mergeCell ref="P76:S76"/>
    <mergeCell ref="P77:S77"/>
    <mergeCell ref="C84:H84"/>
    <mergeCell ref="C50:R51"/>
    <mergeCell ref="C66:H66"/>
    <mergeCell ref="C199:H199"/>
    <mergeCell ref="P188:S188"/>
    <mergeCell ref="P191:S191"/>
    <mergeCell ref="C173:H173"/>
    <mergeCell ref="P160:S160"/>
    <mergeCell ref="P167:S167"/>
    <mergeCell ref="P118:S118"/>
    <mergeCell ref="B118:B133"/>
    <mergeCell ref="P148:S148"/>
    <mergeCell ref="P151:S151"/>
    <mergeCell ref="P139:S139"/>
    <mergeCell ref="P142:S142"/>
    <mergeCell ref="P133:S133"/>
    <mergeCell ref="P145:S145"/>
    <mergeCell ref="P146:S146"/>
    <mergeCell ref="P128:S128"/>
    <mergeCell ref="P123:S123"/>
    <mergeCell ref="P144:S144"/>
    <mergeCell ref="P124:S124"/>
    <mergeCell ref="P125:S125"/>
    <mergeCell ref="P131:S131"/>
    <mergeCell ref="P130:S130"/>
    <mergeCell ref="P122:S122"/>
    <mergeCell ref="P121:S121"/>
    <mergeCell ref="C184:H184"/>
    <mergeCell ref="B230:B240"/>
    <mergeCell ref="C228:H228"/>
    <mergeCell ref="P175:S175"/>
    <mergeCell ref="C242:H242"/>
    <mergeCell ref="C165:H165"/>
    <mergeCell ref="P170:S170"/>
    <mergeCell ref="P203:S203"/>
    <mergeCell ref="C204:H204"/>
    <mergeCell ref="C197:H197"/>
    <mergeCell ref="P200:S200"/>
    <mergeCell ref="P201:S201"/>
    <mergeCell ref="P178:S178"/>
    <mergeCell ref="P197:S197"/>
    <mergeCell ref="P198:S198"/>
    <mergeCell ref="P192:S192"/>
    <mergeCell ref="P193:S193"/>
    <mergeCell ref="C193:H193"/>
    <mergeCell ref="P199:S199"/>
    <mergeCell ref="P194:S194"/>
    <mergeCell ref="B181:S181"/>
    <mergeCell ref="B182:B188"/>
    <mergeCell ref="P235:S235"/>
    <mergeCell ref="C196:H196"/>
    <mergeCell ref="C93:H93"/>
    <mergeCell ref="C94:H94"/>
    <mergeCell ref="P93:S93"/>
    <mergeCell ref="B176:S176"/>
    <mergeCell ref="C177:H177"/>
    <mergeCell ref="B222:B228"/>
    <mergeCell ref="P226:S226"/>
    <mergeCell ref="C243:H243"/>
    <mergeCell ref="C238:H238"/>
    <mergeCell ref="C236:H236"/>
    <mergeCell ref="C222:H222"/>
    <mergeCell ref="C223:H223"/>
    <mergeCell ref="C232:H232"/>
    <mergeCell ref="P234:S234"/>
    <mergeCell ref="P227:S227"/>
    <mergeCell ref="C225:H225"/>
    <mergeCell ref="C226:H226"/>
    <mergeCell ref="C227:H227"/>
    <mergeCell ref="P182:S182"/>
    <mergeCell ref="P243:S243"/>
    <mergeCell ref="P231:S231"/>
    <mergeCell ref="C239:H239"/>
    <mergeCell ref="B229:S229"/>
    <mergeCell ref="C183:H183"/>
    <mergeCell ref="C92:H92"/>
    <mergeCell ref="P91:S91"/>
    <mergeCell ref="B82:B88"/>
    <mergeCell ref="P87:S87"/>
    <mergeCell ref="C83:H83"/>
    <mergeCell ref="C85:H85"/>
    <mergeCell ref="C90:H90"/>
    <mergeCell ref="P92:S92"/>
    <mergeCell ref="B89:S89"/>
    <mergeCell ref="P85:S85"/>
    <mergeCell ref="B107:B115"/>
    <mergeCell ref="C129:H129"/>
    <mergeCell ref="C91:H91"/>
    <mergeCell ref="P90:S90"/>
    <mergeCell ref="P94:S94"/>
    <mergeCell ref="P88:S88"/>
    <mergeCell ref="P100:S100"/>
    <mergeCell ref="P101:S101"/>
    <mergeCell ref="P102:S102"/>
    <mergeCell ref="C97:H97"/>
    <mergeCell ref="B96:S96"/>
    <mergeCell ref="B97:B102"/>
    <mergeCell ref="P99:S99"/>
    <mergeCell ref="C101:H101"/>
    <mergeCell ref="P98:S98"/>
    <mergeCell ref="P97:S97"/>
    <mergeCell ref="C98:H98"/>
    <mergeCell ref="C99:H99"/>
    <mergeCell ref="C100:H100"/>
    <mergeCell ref="C109:H109"/>
    <mergeCell ref="C115:H115"/>
    <mergeCell ref="B90:B95"/>
    <mergeCell ref="C95:H95"/>
    <mergeCell ref="P95:S95"/>
    <mergeCell ref="C102:H102"/>
    <mergeCell ref="C131:H131"/>
    <mergeCell ref="C103:R103"/>
    <mergeCell ref="C104:R105"/>
    <mergeCell ref="B106:S106"/>
    <mergeCell ref="B116:S116"/>
    <mergeCell ref="P129:S129"/>
    <mergeCell ref="A103:B105"/>
    <mergeCell ref="P114:S114"/>
    <mergeCell ref="C107:H107"/>
    <mergeCell ref="C108:H108"/>
    <mergeCell ref="P107:S107"/>
    <mergeCell ref="C111:H111"/>
    <mergeCell ref="P110:S110"/>
    <mergeCell ref="P109:S109"/>
    <mergeCell ref="P112:S112"/>
    <mergeCell ref="C110:H110"/>
    <mergeCell ref="C112:H112"/>
    <mergeCell ref="C127:H127"/>
    <mergeCell ref="C113:H113"/>
    <mergeCell ref="P113:S113"/>
    <mergeCell ref="P126:S126"/>
    <mergeCell ref="P115:S115"/>
    <mergeCell ref="P108:S108"/>
    <mergeCell ref="P150:S150"/>
    <mergeCell ref="B117:S117"/>
    <mergeCell ref="P147:S147"/>
    <mergeCell ref="P132:S132"/>
    <mergeCell ref="P141:S141"/>
    <mergeCell ref="C125:H125"/>
    <mergeCell ref="C121:H121"/>
    <mergeCell ref="C118:H118"/>
    <mergeCell ref="C135:H135"/>
    <mergeCell ref="C138:H138"/>
    <mergeCell ref="P135:S135"/>
    <mergeCell ref="C145:H145"/>
    <mergeCell ref="P127:S127"/>
    <mergeCell ref="C128:H128"/>
    <mergeCell ref="B143:S143"/>
    <mergeCell ref="C144:H144"/>
    <mergeCell ref="C142:H142"/>
    <mergeCell ref="C133:H133"/>
    <mergeCell ref="C126:H126"/>
    <mergeCell ref="C119:H119"/>
    <mergeCell ref="C130:H130"/>
    <mergeCell ref="C122:H122"/>
    <mergeCell ref="C132:H132"/>
    <mergeCell ref="C123:H123"/>
    <mergeCell ref="C152:H152"/>
    <mergeCell ref="C139:H139"/>
    <mergeCell ref="C171:H171"/>
    <mergeCell ref="P171:S171"/>
    <mergeCell ref="C155:R155"/>
    <mergeCell ref="C156:R157"/>
    <mergeCell ref="C154:H154"/>
    <mergeCell ref="P152:S152"/>
    <mergeCell ref="P166:S166"/>
    <mergeCell ref="C167:H167"/>
    <mergeCell ref="B168:S168"/>
    <mergeCell ref="C164:H164"/>
    <mergeCell ref="P162:S162"/>
    <mergeCell ref="B144:B154"/>
    <mergeCell ref="C146:H146"/>
    <mergeCell ref="C147:H147"/>
    <mergeCell ref="C149:H149"/>
    <mergeCell ref="C150:H150"/>
    <mergeCell ref="B169:B175"/>
    <mergeCell ref="P172:S172"/>
    <mergeCell ref="P153:S153"/>
    <mergeCell ref="P154:S154"/>
    <mergeCell ref="C172:H172"/>
    <mergeCell ref="P149:S149"/>
    <mergeCell ref="C367:H367"/>
    <mergeCell ref="P361:S361"/>
    <mergeCell ref="B365:S365"/>
    <mergeCell ref="P353:S353"/>
    <mergeCell ref="B298:B306"/>
    <mergeCell ref="P278:S278"/>
    <mergeCell ref="P284:S284"/>
    <mergeCell ref="C283:H283"/>
    <mergeCell ref="C293:H293"/>
    <mergeCell ref="C292:H292"/>
    <mergeCell ref="C279:H279"/>
    <mergeCell ref="P279:S279"/>
    <mergeCell ref="C278:H278"/>
    <mergeCell ref="P285:S285"/>
    <mergeCell ref="P288:S288"/>
    <mergeCell ref="C282:H282"/>
    <mergeCell ref="B287:B295"/>
    <mergeCell ref="C287:H287"/>
    <mergeCell ref="C288:H288"/>
    <mergeCell ref="P293:S293"/>
    <mergeCell ref="P289:S289"/>
    <mergeCell ref="P290:S290"/>
    <mergeCell ref="A362:B364"/>
    <mergeCell ref="P291:S291"/>
    <mergeCell ref="P497:S497"/>
    <mergeCell ref="A497:N497"/>
    <mergeCell ref="A496:S496"/>
    <mergeCell ref="P491:S491"/>
    <mergeCell ref="C492:H492"/>
    <mergeCell ref="P492:S492"/>
    <mergeCell ref="C485:H485"/>
    <mergeCell ref="P487:S487"/>
    <mergeCell ref="C486:H486"/>
    <mergeCell ref="P488:S488"/>
    <mergeCell ref="C487:H487"/>
    <mergeCell ref="C488:H488"/>
    <mergeCell ref="C494:H494"/>
    <mergeCell ref="P494:S494"/>
    <mergeCell ref="C495:H495"/>
    <mergeCell ref="P495:S495"/>
    <mergeCell ref="P486:S486"/>
    <mergeCell ref="C493:H493"/>
    <mergeCell ref="P493:S493"/>
    <mergeCell ref="P432:S432"/>
    <mergeCell ref="C432:H432"/>
    <mergeCell ref="C429:H429"/>
    <mergeCell ref="P433:S433"/>
    <mergeCell ref="P439:S439"/>
    <mergeCell ref="P440:S440"/>
    <mergeCell ref="P436:S436"/>
    <mergeCell ref="P434:S434"/>
    <mergeCell ref="C441:H441"/>
    <mergeCell ref="C442:H442"/>
    <mergeCell ref="B431:S431"/>
    <mergeCell ref="A461:B463"/>
    <mergeCell ref="P483:S483"/>
    <mergeCell ref="C478:H478"/>
    <mergeCell ref="C491:H491"/>
    <mergeCell ref="P478:S478"/>
    <mergeCell ref="C475:H475"/>
    <mergeCell ref="P477:S477"/>
    <mergeCell ref="C477:H477"/>
    <mergeCell ref="P475:S475"/>
    <mergeCell ref="C479:H479"/>
    <mergeCell ref="P479:S479"/>
    <mergeCell ref="P454:S454"/>
    <mergeCell ref="P456:S456"/>
    <mergeCell ref="C426:H426"/>
    <mergeCell ref="C421:H421"/>
    <mergeCell ref="C427:H427"/>
    <mergeCell ref="P424:S424"/>
    <mergeCell ref="P400:S400"/>
    <mergeCell ref="P412:S412"/>
    <mergeCell ref="B419:S419"/>
    <mergeCell ref="P422:S422"/>
    <mergeCell ref="P405:S405"/>
    <mergeCell ref="C404:H404"/>
    <mergeCell ref="C407:H407"/>
    <mergeCell ref="A416:B418"/>
    <mergeCell ref="B395:B400"/>
    <mergeCell ref="P455:S455"/>
    <mergeCell ref="P451:S451"/>
    <mergeCell ref="C424:H424"/>
    <mergeCell ref="P421:S421"/>
    <mergeCell ref="P438:S438"/>
    <mergeCell ref="C440:H440"/>
    <mergeCell ref="B489:S489"/>
    <mergeCell ref="C490:H490"/>
    <mergeCell ref="P490:S490"/>
    <mergeCell ref="P482:S482"/>
    <mergeCell ref="P467:S467"/>
    <mergeCell ref="C461:R461"/>
    <mergeCell ref="C462:R463"/>
    <mergeCell ref="P485:S485"/>
    <mergeCell ref="C470:H470"/>
    <mergeCell ref="P469:S469"/>
    <mergeCell ref="C482:H482"/>
    <mergeCell ref="C480:H480"/>
    <mergeCell ref="P480:S480"/>
    <mergeCell ref="C476:H476"/>
    <mergeCell ref="P476:S476"/>
    <mergeCell ref="P481:S481"/>
    <mergeCell ref="C481:H481"/>
    <mergeCell ref="C483:H483"/>
    <mergeCell ref="C484:H484"/>
    <mergeCell ref="P484:S484"/>
    <mergeCell ref="C474:H474"/>
    <mergeCell ref="P474:S474"/>
    <mergeCell ref="C469:H469"/>
    <mergeCell ref="P473:S473"/>
    <mergeCell ref="C448:H448"/>
    <mergeCell ref="P427:S427"/>
    <mergeCell ref="P428:S428"/>
    <mergeCell ref="P429:S429"/>
    <mergeCell ref="P423:S423"/>
    <mergeCell ref="C369:H369"/>
    <mergeCell ref="C417:R418"/>
    <mergeCell ref="C447:H447"/>
    <mergeCell ref="C438:H438"/>
    <mergeCell ref="C434:H434"/>
    <mergeCell ref="C436:H436"/>
    <mergeCell ref="P426:S426"/>
    <mergeCell ref="C443:H443"/>
    <mergeCell ref="P445:S445"/>
    <mergeCell ref="P444:S444"/>
    <mergeCell ref="C425:H425"/>
    <mergeCell ref="P397:S397"/>
    <mergeCell ref="P398:S398"/>
    <mergeCell ref="P399:S399"/>
    <mergeCell ref="C378:H378"/>
    <mergeCell ref="P378:S378"/>
    <mergeCell ref="P448:S448"/>
    <mergeCell ref="C420:H420"/>
    <mergeCell ref="C423:H423"/>
    <mergeCell ref="H4:Q4"/>
    <mergeCell ref="B26:S26"/>
    <mergeCell ref="C29:H29"/>
    <mergeCell ref="H5:Q5"/>
    <mergeCell ref="D6:G6"/>
    <mergeCell ref="A7:C7"/>
    <mergeCell ref="D7:G7"/>
    <mergeCell ref="A8:C8"/>
    <mergeCell ref="A9:C9"/>
    <mergeCell ref="D8:G8"/>
    <mergeCell ref="A5:C5"/>
    <mergeCell ref="A4:C4"/>
    <mergeCell ref="D5:G5"/>
    <mergeCell ref="D4:G4"/>
    <mergeCell ref="R6:S6"/>
    <mergeCell ref="R7:S7"/>
    <mergeCell ref="H7:N7"/>
    <mergeCell ref="H6:N6"/>
    <mergeCell ref="R4:S4"/>
    <mergeCell ref="R5:S5"/>
    <mergeCell ref="A6:C6"/>
    <mergeCell ref="D9:G9"/>
    <mergeCell ref="H8:N8"/>
    <mergeCell ref="A10:S10"/>
    <mergeCell ref="B11:S11"/>
    <mergeCell ref="P8:Q8"/>
    <mergeCell ref="P7:Q7"/>
    <mergeCell ref="P9:Q9"/>
    <mergeCell ref="C17:H17"/>
    <mergeCell ref="C20:H20"/>
    <mergeCell ref="P20:S20"/>
    <mergeCell ref="A205:B207"/>
    <mergeCell ref="R8:S8"/>
    <mergeCell ref="P12:S12"/>
    <mergeCell ref="P164:S164"/>
    <mergeCell ref="P165:S165"/>
    <mergeCell ref="C179:H179"/>
    <mergeCell ref="P179:S179"/>
    <mergeCell ref="C180:H180"/>
    <mergeCell ref="B159:B167"/>
    <mergeCell ref="P163:S163"/>
    <mergeCell ref="P159:S159"/>
    <mergeCell ref="C162:H162"/>
    <mergeCell ref="C163:H163"/>
    <mergeCell ref="C161:H161"/>
    <mergeCell ref="P161:S161"/>
    <mergeCell ref="C166:H166"/>
    <mergeCell ref="C18:H18"/>
    <mergeCell ref="C203:H203"/>
    <mergeCell ref="P169:S169"/>
    <mergeCell ref="C169:H169"/>
    <mergeCell ref="P184:S184"/>
    <mergeCell ref="B134:S134"/>
    <mergeCell ref="P173:S173"/>
    <mergeCell ref="C170:H170"/>
    <mergeCell ref="C174:H174"/>
    <mergeCell ref="A155:B157"/>
    <mergeCell ref="B158:S158"/>
    <mergeCell ref="C136:H136"/>
    <mergeCell ref="C137:H137"/>
    <mergeCell ref="B135:B142"/>
    <mergeCell ref="P136:S136"/>
    <mergeCell ref="P140:S140"/>
    <mergeCell ref="P137:S137"/>
    <mergeCell ref="P174:S174"/>
    <mergeCell ref="C148:H148"/>
    <mergeCell ref="C140:H140"/>
    <mergeCell ref="C141:H141"/>
    <mergeCell ref="C159:H159"/>
    <mergeCell ref="C160:H160"/>
    <mergeCell ref="C151:H151"/>
    <mergeCell ref="C153:H153"/>
    <mergeCell ref="A1:B3"/>
    <mergeCell ref="B464:S464"/>
    <mergeCell ref="C467:H467"/>
    <mergeCell ref="C466:H466"/>
    <mergeCell ref="C472:H472"/>
    <mergeCell ref="B454:B460"/>
    <mergeCell ref="P383:S383"/>
    <mergeCell ref="B379:S379"/>
    <mergeCell ref="C386:H386"/>
    <mergeCell ref="P404:S404"/>
    <mergeCell ref="P447:S447"/>
    <mergeCell ref="P420:S420"/>
    <mergeCell ref="P452:S452"/>
    <mergeCell ref="C451:H451"/>
    <mergeCell ref="C416:R416"/>
    <mergeCell ref="C445:H445"/>
    <mergeCell ref="C47:H47"/>
    <mergeCell ref="C114:H114"/>
    <mergeCell ref="B190:S190"/>
    <mergeCell ref="B465:B488"/>
    <mergeCell ref="R9:S9"/>
    <mergeCell ref="H9:N9"/>
    <mergeCell ref="P6:Q6"/>
    <mergeCell ref="P177:S177"/>
  </mergeCells>
  <phoneticPr fontId="17" type="noConversion"/>
  <conditionalFormatting sqref="M6:M102 M311:M495">
    <cfRule type="cellIs" dxfId="38" priority="2" operator="equal">
      <formula>"DG"</formula>
    </cfRule>
  </conditionalFormatting>
  <conditionalFormatting sqref="M106:M154 M158:M204">
    <cfRule type="cellIs" dxfId="37" priority="17" operator="equal">
      <formula>"DG"</formula>
    </cfRule>
  </conditionalFormatting>
  <conditionalFormatting sqref="M208:M240 M242:M255">
    <cfRule type="cellIs" dxfId="36" priority="76" operator="equal">
      <formula>"DG"</formula>
    </cfRule>
  </conditionalFormatting>
  <conditionalFormatting sqref="M259:M307">
    <cfRule type="cellIs" dxfId="35" priority="71" operator="equal">
      <formula>"DG"</formula>
    </cfRule>
  </conditionalFormatting>
  <conditionalFormatting sqref="M516:M1048576">
    <cfRule type="cellIs" dxfId="34" priority="103" operator="equal">
      <formula>"DG"</formula>
    </cfRule>
  </conditionalFormatting>
  <conditionalFormatting sqref="N12">
    <cfRule type="cellIs" dxfId="33" priority="57" operator="equal">
      <formula>"DG"</formula>
    </cfRule>
  </conditionalFormatting>
  <conditionalFormatting sqref="N28">
    <cfRule type="cellIs" dxfId="32" priority="56" operator="equal">
      <formula>"DG"</formula>
    </cfRule>
  </conditionalFormatting>
  <conditionalFormatting sqref="N53">
    <cfRule type="cellIs" dxfId="31" priority="55" operator="equal">
      <formula>"DG"</formula>
    </cfRule>
  </conditionalFormatting>
  <conditionalFormatting sqref="N59">
    <cfRule type="cellIs" dxfId="30" priority="39" operator="equal">
      <formula>"DG"</formula>
    </cfRule>
  </conditionalFormatting>
  <conditionalFormatting sqref="N68">
    <cfRule type="cellIs" dxfId="29" priority="54" operator="equal">
      <formula>"DG"</formula>
    </cfRule>
  </conditionalFormatting>
  <conditionalFormatting sqref="N73">
    <cfRule type="cellIs" dxfId="28" priority="53" operator="equal">
      <formula>"DG"</formula>
    </cfRule>
  </conditionalFormatting>
  <conditionalFormatting sqref="N82">
    <cfRule type="cellIs" dxfId="27" priority="52" operator="equal">
      <formula>"DG"</formula>
    </cfRule>
  </conditionalFormatting>
  <conditionalFormatting sqref="N90">
    <cfRule type="cellIs" dxfId="26" priority="51" operator="equal">
      <formula>"DG"</formula>
    </cfRule>
  </conditionalFormatting>
  <conditionalFormatting sqref="N97">
    <cfRule type="cellIs" dxfId="25" priority="50" operator="equal">
      <formula>"DG"</formula>
    </cfRule>
  </conditionalFormatting>
  <conditionalFormatting sqref="N107">
    <cfRule type="cellIs" dxfId="24" priority="49" operator="equal">
      <formula>"DG"</formula>
    </cfRule>
  </conditionalFormatting>
  <conditionalFormatting sqref="N118">
    <cfRule type="cellIs" dxfId="23" priority="48" operator="equal">
      <formula>"DG"</formula>
    </cfRule>
  </conditionalFormatting>
  <conditionalFormatting sqref="N135">
    <cfRule type="cellIs" dxfId="22" priority="47" operator="equal">
      <formula>"DG"</formula>
    </cfRule>
  </conditionalFormatting>
  <conditionalFormatting sqref="N144">
    <cfRule type="cellIs" dxfId="21" priority="46" operator="equal">
      <formula>"DG"</formula>
    </cfRule>
  </conditionalFormatting>
  <conditionalFormatting sqref="N159">
    <cfRule type="cellIs" dxfId="20" priority="45" operator="equal">
      <formula>"DG"</formula>
    </cfRule>
  </conditionalFormatting>
  <conditionalFormatting sqref="N169">
    <cfRule type="cellIs" dxfId="19" priority="44" operator="equal">
      <formula>"DG"</formula>
    </cfRule>
  </conditionalFormatting>
  <conditionalFormatting sqref="N177">
    <cfRule type="cellIs" dxfId="18" priority="43" operator="equal">
      <formula>"DG"</formula>
    </cfRule>
  </conditionalFormatting>
  <conditionalFormatting sqref="N182">
    <cfRule type="cellIs" dxfId="17" priority="42" operator="equal">
      <formula>"DG"</formula>
    </cfRule>
  </conditionalFormatting>
  <conditionalFormatting sqref="N242">
    <cfRule type="cellIs" dxfId="16" priority="38" operator="equal">
      <formula>"DG"</formula>
    </cfRule>
  </conditionalFormatting>
  <dataValidations count="3">
    <dataValidation type="list" allowBlank="1" showInputMessage="1" showErrorMessage="1" sqref="N351:N364 N60:N66 N433:N452 N466:N488 N455:N463 N69:N71 N74:N79 N91:N95 N83:N88 N160:N167 N170:N175 N29:N51 N108:N115 N178:N180 N145:N154 N119:N133 N223:N228 N136:N142 N243:N246 N210:N219 N275:N276 N279:N285 N299:N307 N98:N102 N288:N296 N324:N327 N342:N348 N183:N188 N261:N271 N390:N393 N396:N400 N249:N255 N192:N204 N368:N378 N314:N321 N381:N387 N491:N495 N13:N25 N54:N57 N330:N339 N421:N430 N231:N240 N403:N418" xr:uid="{51EDF434-2A09-410A-A282-CB4FBC19C155}">
      <formula1>"P,O,¡"</formula1>
    </dataValidation>
    <dataValidation type="list" allowBlank="1" showInputMessage="1" showErrorMessage="1" sqref="C498" xr:uid="{558219BB-E96C-4B0A-8D52-35CF2BA8B2DB}">
      <formula1>"FAVORABLE,DESFAVORABLE"</formula1>
    </dataValidation>
    <dataValidation type="list" allowBlank="1" showInputMessage="1" showErrorMessage="1" sqref="H5:Q5" xr:uid="{EF8F0047-8311-4B21-8D19-CCBE73309334}">
      <formula1>"Arrastre,Motorizado,Arrastre con Motor"</formula1>
    </dataValidation>
  </dataValidations>
  <printOptions horizontalCentered="1"/>
  <pageMargins left="0.2" right="0.2" top="0.5" bottom="0.5" header="0.3" footer="0.3"/>
  <pageSetup scale="38" fitToHeight="0" orientation="portrait" r:id="rId1"/>
  <headerFooter alignWithMargins="0"/>
  <rowBreaks count="9" manualBreakCount="9">
    <brk id="48" max="18" man="1"/>
    <brk id="102" max="18" man="1"/>
    <brk id="154" max="18" man="1"/>
    <brk id="204" max="18" man="1"/>
    <brk id="255" max="18" man="1"/>
    <brk id="307" max="18" man="1"/>
    <brk id="361" max="18" man="1"/>
    <brk id="415" max="18" man="1"/>
    <brk id="460" max="18" man="1"/>
  </rowBreaks>
  <ignoredErrors>
    <ignoredError sqref="M17 M19" formula="1"/>
  </ignoredErrors>
  <drawing r:id="rId2"/>
  <extLst>
    <ext xmlns:x14="http://schemas.microsoft.com/office/spreadsheetml/2009/9/main" uri="{CCE6A557-97BC-4b89-ADB6-D9C93CAAB3DF}">
      <x14:dataValidations xmlns:xm="http://schemas.microsoft.com/office/excel/2006/main" count="6">
        <x14:dataValidation type="list" allowBlank="1" showInputMessage="1" showErrorMessage="1" errorTitle="Tipo de equipo" error="Tipo de equipo no reconocido" xr:uid="{C66B219F-4DA6-4472-8794-32400B874CAA}">
          <x14:formula1>
            <xm:f>Referencias!$J$2:$J$38</xm:f>
          </x14:formula1>
          <xm:sqref>D5:G5</xm:sqref>
        </x14:dataValidation>
        <x14:dataValidation type="list" allowBlank="1" showInputMessage="1" showErrorMessage="1" xr:uid="{A1D054A5-1797-496B-AC93-997CFABCE3EC}">
          <x14:formula1>
            <xm:f>Referencias!$A$2:$A$5</xm:f>
          </x14:formula1>
          <xm:sqref>H514</xm:sqref>
        </x14:dataValidation>
        <x14:dataValidation type="list" allowBlank="1" showInputMessage="1" showErrorMessage="1" xr:uid="{856D934C-1020-468B-989E-918EA22D46CF}">
          <x14:formula1>
            <xm:f>Referencias!$M$2:$M$10</xm:f>
          </x14:formula1>
          <xm:sqref>D9:G9</xm:sqref>
        </x14:dataValidation>
        <x14:dataValidation type="list" allowBlank="1" showInputMessage="1" showErrorMessage="1" xr:uid="{2995CA71-EB6F-43B4-BB1E-1D6FB2B5E41B}">
          <x14:formula1>
            <xm:f>Referencias!$H$2:$H$14</xm:f>
          </x14:formula1>
          <xm:sqref>P499:Q499</xm:sqref>
        </x14:dataValidation>
        <x14:dataValidation type="list" allowBlank="1" showInputMessage="1" showErrorMessage="1" xr:uid="{F43E5540-793A-4530-8451-562B8AE0154A}">
          <x14:formula1>
            <xm:f>Referencias!$F$2:$F$10</xm:f>
          </x14:formula1>
          <xm:sqref>R499</xm:sqref>
        </x14:dataValidation>
        <x14:dataValidation type="list" allowBlank="1" showInputMessage="1" showErrorMessage="1" xr:uid="{CF096C8D-2581-4ED0-A123-BFAABA2188EE}">
          <x14:formula1>
            <xm:f>Referencias!$C$2:$C$63</xm:f>
          </x14:formula1>
          <xm:sqref>R7:S7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166BD-C6B6-4E55-989B-CA0FA5E1657B}">
  <sheetPr codeName="Sheet3">
    <pageSetUpPr fitToPage="1"/>
  </sheetPr>
  <dimension ref="A1:R48"/>
  <sheetViews>
    <sheetView showGridLines="0" showZeros="0" view="pageBreakPreview" zoomScale="77" zoomScaleNormal="70" zoomScaleSheetLayoutView="77" workbookViewId="0">
      <selection sqref="A1:C3"/>
    </sheetView>
  </sheetViews>
  <sheetFormatPr defaultColWidth="9.140625" defaultRowHeight="18"/>
  <cols>
    <col min="1" max="2" width="16.7109375" style="18" customWidth="1"/>
    <col min="3" max="3" width="18.85546875" style="18" customWidth="1"/>
    <col min="4" max="4" width="17.28515625" style="21" customWidth="1"/>
    <col min="5" max="5" width="11.28515625" style="18" customWidth="1"/>
    <col min="6" max="12" width="13.42578125" style="18" customWidth="1"/>
    <col min="13" max="14" width="14.5703125" style="18" customWidth="1"/>
    <col min="15" max="15" width="11.28515625" style="18" customWidth="1"/>
    <col min="16" max="16" width="12.7109375" style="18" customWidth="1"/>
    <col min="17" max="18" width="19.28515625" style="18" customWidth="1"/>
    <col min="19" max="16384" width="9.140625" style="17"/>
  </cols>
  <sheetData>
    <row r="1" spans="1:18" ht="18" customHeight="1">
      <c r="A1" s="254" t="e" vm="1">
        <v>#VALUE!</v>
      </c>
      <c r="B1" s="255"/>
      <c r="C1" s="255"/>
      <c r="D1" s="260" t="s">
        <v>0</v>
      </c>
      <c r="E1" s="260"/>
      <c r="F1" s="260"/>
      <c r="G1" s="260"/>
      <c r="H1" s="260"/>
      <c r="I1" s="260"/>
      <c r="J1" s="260"/>
      <c r="K1" s="260"/>
      <c r="L1" s="260"/>
      <c r="M1" s="260"/>
      <c r="N1" s="260"/>
      <c r="O1" s="260"/>
      <c r="P1" s="264" t="s">
        <v>1</v>
      </c>
      <c r="Q1" s="265"/>
      <c r="R1" s="266"/>
    </row>
    <row r="2" spans="1:18" ht="18" customHeight="1">
      <c r="A2" s="256"/>
      <c r="B2" s="257"/>
      <c r="C2" s="257"/>
      <c r="D2" s="260" t="s">
        <v>2</v>
      </c>
      <c r="E2" s="260"/>
      <c r="F2" s="260"/>
      <c r="G2" s="260"/>
      <c r="H2" s="260"/>
      <c r="I2" s="260"/>
      <c r="J2" s="260"/>
      <c r="K2" s="260"/>
      <c r="L2" s="260"/>
      <c r="M2" s="260"/>
      <c r="N2" s="260"/>
      <c r="O2" s="260"/>
      <c r="P2" s="264" t="s">
        <v>3</v>
      </c>
      <c r="Q2" s="265"/>
      <c r="R2" s="266"/>
    </row>
    <row r="3" spans="1:18" ht="18" customHeight="1">
      <c r="A3" s="258"/>
      <c r="B3" s="259"/>
      <c r="C3" s="259"/>
      <c r="D3" s="260"/>
      <c r="E3" s="260"/>
      <c r="F3" s="260"/>
      <c r="G3" s="260"/>
      <c r="H3" s="260"/>
      <c r="I3" s="260"/>
      <c r="J3" s="260"/>
      <c r="K3" s="260"/>
      <c r="L3" s="260"/>
      <c r="M3" s="260"/>
      <c r="N3" s="260"/>
      <c r="O3" s="260"/>
      <c r="P3" s="264" t="s">
        <v>561</v>
      </c>
      <c r="Q3" s="265"/>
      <c r="R3" s="266"/>
    </row>
    <row r="4" spans="1:18" ht="11.45" customHeight="1">
      <c r="D4" s="19"/>
    </row>
    <row r="5" spans="1:18" ht="16.899999999999999" customHeight="1">
      <c r="A5" s="118" t="s">
        <v>562</v>
      </c>
      <c r="B5" s="119"/>
      <c r="C5" s="119"/>
      <c r="D5" s="119"/>
      <c r="E5" s="119"/>
      <c r="F5" s="119"/>
      <c r="G5" s="119"/>
      <c r="H5" s="119"/>
      <c r="I5" s="119"/>
      <c r="J5" s="119"/>
      <c r="K5" s="119"/>
      <c r="L5" s="119"/>
      <c r="M5" s="119"/>
      <c r="N5" s="119"/>
      <c r="O5" s="119"/>
      <c r="P5" s="119"/>
      <c r="Q5" s="119"/>
      <c r="R5" s="120"/>
    </row>
    <row r="6" spans="1:18" ht="11.45" customHeight="1">
      <c r="D6" s="19"/>
    </row>
    <row r="7" spans="1:18" ht="19.149999999999999" customHeight="1">
      <c r="A7" s="206" t="s">
        <v>5</v>
      </c>
      <c r="B7" s="207"/>
      <c r="C7" s="208"/>
      <c r="D7" s="206" t="s">
        <v>6</v>
      </c>
      <c r="E7" s="207"/>
      <c r="F7" s="207"/>
      <c r="G7" s="207"/>
      <c r="H7" s="207"/>
      <c r="I7" s="208"/>
      <c r="J7" s="206" t="s">
        <v>7</v>
      </c>
      <c r="K7" s="207"/>
      <c r="L7" s="207"/>
      <c r="M7" s="207"/>
      <c r="N7" s="208"/>
      <c r="O7" s="206" t="s">
        <v>563</v>
      </c>
      <c r="P7" s="207"/>
      <c r="Q7" s="207"/>
      <c r="R7" s="208"/>
    </row>
    <row r="8" spans="1:18" s="22" customFormat="1" ht="28.15" customHeight="1">
      <c r="A8" s="209">
        <f>+'Formulario de Inspección'!A5</f>
        <v>0</v>
      </c>
      <c r="B8" s="210"/>
      <c r="C8" s="211"/>
      <c r="D8" s="209" t="str">
        <f>+'Formulario de Inspección'!D5</f>
        <v>Aire acondicionado</v>
      </c>
      <c r="E8" s="210"/>
      <c r="F8" s="210"/>
      <c r="G8" s="210"/>
      <c r="H8" s="210"/>
      <c r="I8" s="211"/>
      <c r="J8" s="209">
        <f>+'Formulario de Inspección'!H5</f>
        <v>0</v>
      </c>
      <c r="K8" s="210"/>
      <c r="L8" s="210"/>
      <c r="M8" s="210"/>
      <c r="N8" s="211"/>
      <c r="O8" s="209">
        <f>+'Formulario de Inspección'!R5</f>
        <v>0</v>
      </c>
      <c r="P8" s="210"/>
      <c r="Q8" s="210"/>
      <c r="R8" s="211"/>
    </row>
    <row r="9" spans="1:18" ht="19.149999999999999" customHeight="1">
      <c r="A9" s="206" t="s">
        <v>10</v>
      </c>
      <c r="B9" s="207"/>
      <c r="C9" s="208"/>
      <c r="D9" s="206" t="s">
        <v>11</v>
      </c>
      <c r="E9" s="207"/>
      <c r="F9" s="207"/>
      <c r="G9" s="207"/>
      <c r="H9" s="207"/>
      <c r="I9" s="208"/>
      <c r="J9" s="206" t="s">
        <v>12</v>
      </c>
      <c r="K9" s="207"/>
      <c r="L9" s="208"/>
      <c r="M9" s="206" t="s">
        <v>13</v>
      </c>
      <c r="N9" s="208"/>
      <c r="O9" s="206" t="s">
        <v>14</v>
      </c>
      <c r="P9" s="207"/>
      <c r="Q9" s="207"/>
      <c r="R9" s="208"/>
    </row>
    <row r="10" spans="1:18" s="22" customFormat="1" ht="28.15" customHeight="1">
      <c r="A10" s="209" t="str">
        <f>+'Formulario de Inspección'!A7</f>
        <v>Desconocida</v>
      </c>
      <c r="B10" s="210"/>
      <c r="C10" s="211"/>
      <c r="D10" s="209" t="str">
        <f>+'Formulario de Inspección'!D7</f>
        <v>Desconocido</v>
      </c>
      <c r="E10" s="210"/>
      <c r="F10" s="210"/>
      <c r="G10" s="210"/>
      <c r="H10" s="210"/>
      <c r="I10" s="211"/>
      <c r="J10" s="209" t="str">
        <f>+'Formulario de Inspección'!H7</f>
        <v>Desconocido</v>
      </c>
      <c r="K10" s="210"/>
      <c r="L10" s="211"/>
      <c r="M10" s="209" t="str">
        <f>+'Formulario de Inspección'!P7</f>
        <v>Desconocido</v>
      </c>
      <c r="N10" s="211"/>
      <c r="O10" s="209">
        <f>+'Formulario de Inspección'!R7</f>
        <v>0</v>
      </c>
      <c r="P10" s="210"/>
      <c r="Q10" s="210"/>
      <c r="R10" s="211"/>
    </row>
    <row r="11" spans="1:18" ht="19.149999999999999" customHeight="1">
      <c r="A11" s="206" t="s">
        <v>564</v>
      </c>
      <c r="B11" s="207"/>
      <c r="C11" s="208"/>
      <c r="D11" s="206" t="s">
        <v>565</v>
      </c>
      <c r="E11" s="207"/>
      <c r="F11" s="207"/>
      <c r="G11" s="207"/>
      <c r="H11" s="207"/>
      <c r="I11" s="208"/>
      <c r="J11" s="216" t="s">
        <v>19</v>
      </c>
      <c r="K11" s="218"/>
      <c r="L11" s="217"/>
      <c r="M11" s="216" t="s">
        <v>566</v>
      </c>
      <c r="N11" s="217"/>
      <c r="O11" s="206" t="s">
        <v>21</v>
      </c>
      <c r="P11" s="207"/>
      <c r="Q11" s="207"/>
      <c r="R11" s="208"/>
    </row>
    <row r="12" spans="1:18" s="22" customFormat="1" ht="28.15" customHeight="1">
      <c r="A12" s="261">
        <f>+'Formulario de Inspección'!A9</f>
        <v>0</v>
      </c>
      <c r="B12" s="262"/>
      <c r="C12" s="263"/>
      <c r="D12" s="213" t="str">
        <f>+'Formulario de Inspección'!D9</f>
        <v>INSPECCION ANUAL</v>
      </c>
      <c r="E12" s="214"/>
      <c r="F12" s="214"/>
      <c r="G12" s="214"/>
      <c r="H12" s="214"/>
      <c r="I12" s="215"/>
      <c r="J12" s="213" t="str">
        <f>+'Formulario de Inspección'!H9</f>
        <v>N/A</v>
      </c>
      <c r="K12" s="214"/>
      <c r="L12" s="215"/>
      <c r="M12" s="209" t="str">
        <f>+'Formulario de Inspección'!P9</f>
        <v>N/A</v>
      </c>
      <c r="N12" s="211"/>
      <c r="O12" s="213">
        <f>+'Formulario de Inspección'!R9</f>
        <v>0</v>
      </c>
      <c r="P12" s="214"/>
      <c r="Q12" s="214"/>
      <c r="R12" s="215"/>
    </row>
    <row r="13" spans="1:18" ht="9" customHeight="1">
      <c r="A13" s="255"/>
      <c r="B13" s="255"/>
      <c r="C13" s="255"/>
      <c r="D13" s="255"/>
      <c r="E13" s="255"/>
      <c r="F13" s="255"/>
      <c r="G13" s="255"/>
      <c r="H13" s="255"/>
      <c r="I13" s="255"/>
      <c r="J13" s="255"/>
      <c r="K13" s="255"/>
      <c r="L13" s="255"/>
      <c r="M13" s="255"/>
      <c r="N13" s="255"/>
      <c r="O13" s="255"/>
      <c r="P13" s="255"/>
      <c r="Q13" s="255"/>
      <c r="R13" s="255"/>
    </row>
    <row r="14" spans="1:18" s="20" customFormat="1" ht="17.45">
      <c r="A14" s="212" t="s">
        <v>27</v>
      </c>
      <c r="B14" s="212"/>
      <c r="C14" s="212" t="s">
        <v>28</v>
      </c>
      <c r="D14" s="212"/>
      <c r="E14" s="97" t="s">
        <v>29</v>
      </c>
      <c r="F14" s="212" t="s">
        <v>567</v>
      </c>
      <c r="G14" s="212"/>
      <c r="H14" s="212"/>
      <c r="I14" s="212"/>
      <c r="J14" s="212"/>
      <c r="K14" s="212"/>
      <c r="L14" s="212"/>
      <c r="M14" s="212" t="s">
        <v>30</v>
      </c>
      <c r="N14" s="212"/>
      <c r="O14" s="212" t="s">
        <v>32</v>
      </c>
      <c r="P14" s="212"/>
      <c r="Q14" s="212"/>
      <c r="R14" s="212"/>
    </row>
    <row r="15" spans="1:18" s="29" customFormat="1" ht="63.95" customHeight="1">
      <c r="A15" s="219">
        <f>+Dinamica!A4</f>
        <v>0</v>
      </c>
      <c r="B15" s="219"/>
      <c r="C15" s="219">
        <f>+Dinamica!B4</f>
        <v>0</v>
      </c>
      <c r="D15" s="219"/>
      <c r="E15" s="96">
        <f>+Dinamica!C4</f>
        <v>0</v>
      </c>
      <c r="F15" s="201">
        <f>+Dinamica!D4</f>
        <v>0</v>
      </c>
      <c r="G15" s="201"/>
      <c r="H15" s="201"/>
      <c r="I15" s="201"/>
      <c r="J15" s="201"/>
      <c r="K15" s="201"/>
      <c r="L15" s="201"/>
      <c r="M15" s="219">
        <f>+Dinamica!E4</f>
        <v>0</v>
      </c>
      <c r="N15" s="219"/>
      <c r="O15" s="201">
        <f>+Dinamica!F4</f>
        <v>0</v>
      </c>
      <c r="P15" s="201"/>
      <c r="Q15" s="201"/>
      <c r="R15" s="201"/>
    </row>
    <row r="16" spans="1:18" s="29" customFormat="1" ht="63.95" customHeight="1">
      <c r="A16" s="219">
        <f>+Dinamica!A5</f>
        <v>0</v>
      </c>
      <c r="B16" s="219"/>
      <c r="C16" s="219">
        <f>+Dinamica!B5</f>
        <v>0</v>
      </c>
      <c r="D16" s="219"/>
      <c r="E16" s="96">
        <f>+Dinamica!C5</f>
        <v>0</v>
      </c>
      <c r="F16" s="201">
        <f>+Dinamica!D5</f>
        <v>0</v>
      </c>
      <c r="G16" s="201"/>
      <c r="H16" s="201"/>
      <c r="I16" s="201"/>
      <c r="J16" s="201"/>
      <c r="K16" s="201"/>
      <c r="L16" s="201"/>
      <c r="M16" s="219">
        <f>+Dinamica!E5</f>
        <v>0</v>
      </c>
      <c r="N16" s="219"/>
      <c r="O16" s="201">
        <f>+Dinamica!F5</f>
        <v>0</v>
      </c>
      <c r="P16" s="201"/>
      <c r="Q16" s="201"/>
      <c r="R16" s="201"/>
    </row>
    <row r="17" spans="1:18" s="29" customFormat="1" ht="63.95" customHeight="1">
      <c r="A17" s="219">
        <f>+Dinamica!A6</f>
        <v>0</v>
      </c>
      <c r="B17" s="219"/>
      <c r="C17" s="219">
        <f>+Dinamica!B6</f>
        <v>0</v>
      </c>
      <c r="D17" s="219"/>
      <c r="E17" s="96">
        <f>+Dinamica!C6</f>
        <v>0</v>
      </c>
      <c r="F17" s="201">
        <f>+Dinamica!D6</f>
        <v>0</v>
      </c>
      <c r="G17" s="201"/>
      <c r="H17" s="201"/>
      <c r="I17" s="201"/>
      <c r="J17" s="201"/>
      <c r="K17" s="201"/>
      <c r="L17" s="201"/>
      <c r="M17" s="219">
        <f>+Dinamica!E6</f>
        <v>0</v>
      </c>
      <c r="N17" s="219"/>
      <c r="O17" s="201">
        <f>+Dinamica!F6</f>
        <v>0</v>
      </c>
      <c r="P17" s="201"/>
      <c r="Q17" s="201"/>
      <c r="R17" s="201"/>
    </row>
    <row r="18" spans="1:18" s="29" customFormat="1" ht="63.95" customHeight="1">
      <c r="A18" s="219">
        <f>+Dinamica!A7</f>
        <v>0</v>
      </c>
      <c r="B18" s="219"/>
      <c r="C18" s="219">
        <f>+Dinamica!B7</f>
        <v>0</v>
      </c>
      <c r="D18" s="219"/>
      <c r="E18" s="96">
        <f>+Dinamica!C7</f>
        <v>0</v>
      </c>
      <c r="F18" s="201">
        <f>+Dinamica!D7</f>
        <v>0</v>
      </c>
      <c r="G18" s="201"/>
      <c r="H18" s="201"/>
      <c r="I18" s="201"/>
      <c r="J18" s="201"/>
      <c r="K18" s="201"/>
      <c r="L18" s="201"/>
      <c r="M18" s="219">
        <f>+Dinamica!E7</f>
        <v>0</v>
      </c>
      <c r="N18" s="219"/>
      <c r="O18" s="201">
        <f>+Dinamica!F7</f>
        <v>0</v>
      </c>
      <c r="P18" s="201"/>
      <c r="Q18" s="201"/>
      <c r="R18" s="201"/>
    </row>
    <row r="19" spans="1:18" s="29" customFormat="1" ht="63.95" customHeight="1">
      <c r="A19" s="219">
        <f>+Dinamica!A8</f>
        <v>0</v>
      </c>
      <c r="B19" s="219"/>
      <c r="C19" s="219">
        <f>+Dinamica!B8</f>
        <v>0</v>
      </c>
      <c r="D19" s="219"/>
      <c r="E19" s="96">
        <f>+Dinamica!C8</f>
        <v>0</v>
      </c>
      <c r="F19" s="201">
        <f>+Dinamica!D8</f>
        <v>0</v>
      </c>
      <c r="G19" s="201"/>
      <c r="H19" s="201"/>
      <c r="I19" s="201"/>
      <c r="J19" s="201"/>
      <c r="K19" s="201"/>
      <c r="L19" s="201"/>
      <c r="M19" s="219">
        <f>+Dinamica!E8</f>
        <v>0</v>
      </c>
      <c r="N19" s="219"/>
      <c r="O19" s="201">
        <f>+Dinamica!F8</f>
        <v>0</v>
      </c>
      <c r="P19" s="201"/>
      <c r="Q19" s="201"/>
      <c r="R19" s="201"/>
    </row>
    <row r="20" spans="1:18" s="29" customFormat="1" ht="63.95" customHeight="1">
      <c r="A20" s="219">
        <f>+Dinamica!A9</f>
        <v>0</v>
      </c>
      <c r="B20" s="219"/>
      <c r="C20" s="219">
        <f>+Dinamica!B9</f>
        <v>0</v>
      </c>
      <c r="D20" s="219"/>
      <c r="E20" s="96">
        <f>+Dinamica!C9</f>
        <v>0</v>
      </c>
      <c r="F20" s="201">
        <f>+Dinamica!D9</f>
        <v>0</v>
      </c>
      <c r="G20" s="201"/>
      <c r="H20" s="201"/>
      <c r="I20" s="201"/>
      <c r="J20" s="201"/>
      <c r="K20" s="201"/>
      <c r="L20" s="201"/>
      <c r="M20" s="219">
        <f>+Dinamica!E9</f>
        <v>0</v>
      </c>
      <c r="N20" s="219"/>
      <c r="O20" s="201">
        <f>+Dinamica!F9</f>
        <v>0</v>
      </c>
      <c r="P20" s="201"/>
      <c r="Q20" s="201"/>
      <c r="R20" s="201"/>
    </row>
    <row r="21" spans="1:18" s="29" customFormat="1" ht="63.95" customHeight="1">
      <c r="A21" s="219">
        <f>+Dinamica!A10</f>
        <v>0</v>
      </c>
      <c r="B21" s="219"/>
      <c r="C21" s="219">
        <f>+Dinamica!B10</f>
        <v>0</v>
      </c>
      <c r="D21" s="219"/>
      <c r="E21" s="96">
        <f>+Dinamica!C10</f>
        <v>0</v>
      </c>
      <c r="F21" s="201">
        <f>+Dinamica!D10</f>
        <v>0</v>
      </c>
      <c r="G21" s="201"/>
      <c r="H21" s="201"/>
      <c r="I21" s="201"/>
      <c r="J21" s="201"/>
      <c r="K21" s="201"/>
      <c r="L21" s="201"/>
      <c r="M21" s="219">
        <f>+Dinamica!E10</f>
        <v>0</v>
      </c>
      <c r="N21" s="219"/>
      <c r="O21" s="201">
        <f>+Dinamica!F10</f>
        <v>0</v>
      </c>
      <c r="P21" s="201"/>
      <c r="Q21" s="201"/>
      <c r="R21" s="201"/>
    </row>
    <row r="22" spans="1:18" s="29" customFormat="1" ht="63.95" customHeight="1">
      <c r="A22" s="219">
        <f>+Dinamica!A11</f>
        <v>0</v>
      </c>
      <c r="B22" s="219"/>
      <c r="C22" s="219">
        <f>+Dinamica!B11</f>
        <v>0</v>
      </c>
      <c r="D22" s="219"/>
      <c r="E22" s="96">
        <f>+Dinamica!C11</f>
        <v>0</v>
      </c>
      <c r="F22" s="201">
        <f>+Dinamica!D11</f>
        <v>0</v>
      </c>
      <c r="G22" s="201"/>
      <c r="H22" s="201"/>
      <c r="I22" s="201"/>
      <c r="J22" s="201"/>
      <c r="K22" s="201"/>
      <c r="L22" s="201"/>
      <c r="M22" s="219">
        <f>+Dinamica!E11</f>
        <v>0</v>
      </c>
      <c r="N22" s="219"/>
      <c r="O22" s="201">
        <f>+Dinamica!F11</f>
        <v>0</v>
      </c>
      <c r="P22" s="201"/>
      <c r="Q22" s="201"/>
      <c r="R22" s="201"/>
    </row>
    <row r="23" spans="1:18" s="29" customFormat="1" ht="63.95" customHeight="1">
      <c r="A23" s="219">
        <f>+Dinamica!A12</f>
        <v>0</v>
      </c>
      <c r="B23" s="219"/>
      <c r="C23" s="219">
        <f>+Dinamica!B12</f>
        <v>0</v>
      </c>
      <c r="D23" s="219"/>
      <c r="E23" s="96">
        <f>+Dinamica!C12</f>
        <v>0</v>
      </c>
      <c r="F23" s="201">
        <f>+Dinamica!D12</f>
        <v>0</v>
      </c>
      <c r="G23" s="201"/>
      <c r="H23" s="201"/>
      <c r="I23" s="201"/>
      <c r="J23" s="201"/>
      <c r="K23" s="201"/>
      <c r="L23" s="201"/>
      <c r="M23" s="219">
        <f>+Dinamica!E12</f>
        <v>0</v>
      </c>
      <c r="N23" s="219"/>
      <c r="O23" s="201">
        <f>+Dinamica!F12</f>
        <v>0</v>
      </c>
      <c r="P23" s="201"/>
      <c r="Q23" s="201"/>
      <c r="R23" s="201"/>
    </row>
    <row r="24" spans="1:18" s="29" customFormat="1" ht="63.95" customHeight="1">
      <c r="A24" s="219">
        <f>+Dinamica!A13</f>
        <v>0</v>
      </c>
      <c r="B24" s="219"/>
      <c r="C24" s="219">
        <f>+Dinamica!B13</f>
        <v>0</v>
      </c>
      <c r="D24" s="219"/>
      <c r="E24" s="96">
        <f>+Dinamica!C13</f>
        <v>0</v>
      </c>
      <c r="F24" s="201">
        <f>+Dinamica!D13</f>
        <v>0</v>
      </c>
      <c r="G24" s="201"/>
      <c r="H24" s="201"/>
      <c r="I24" s="201"/>
      <c r="J24" s="201"/>
      <c r="K24" s="201"/>
      <c r="L24" s="201"/>
      <c r="M24" s="219">
        <f>+Dinamica!E13</f>
        <v>0</v>
      </c>
      <c r="N24" s="219"/>
      <c r="O24" s="201">
        <f>+Dinamica!F13</f>
        <v>0</v>
      </c>
      <c r="P24" s="201"/>
      <c r="Q24" s="201"/>
      <c r="R24" s="201"/>
    </row>
    <row r="25" spans="1:18" s="29" customFormat="1" ht="63.95" customHeight="1">
      <c r="A25" s="219">
        <f>+Dinamica!A14</f>
        <v>0</v>
      </c>
      <c r="B25" s="219"/>
      <c r="C25" s="219">
        <f>+Dinamica!B14</f>
        <v>0</v>
      </c>
      <c r="D25" s="219"/>
      <c r="E25" s="96">
        <f>+Dinamica!C14</f>
        <v>0</v>
      </c>
      <c r="F25" s="201">
        <f>+Dinamica!D14</f>
        <v>0</v>
      </c>
      <c r="G25" s="201"/>
      <c r="H25" s="201"/>
      <c r="I25" s="201"/>
      <c r="J25" s="201"/>
      <c r="K25" s="201"/>
      <c r="L25" s="201"/>
      <c r="M25" s="219">
        <f>+Dinamica!E14</f>
        <v>0</v>
      </c>
      <c r="N25" s="219"/>
      <c r="O25" s="201">
        <f>+Dinamica!F14</f>
        <v>0</v>
      </c>
      <c r="P25" s="201"/>
      <c r="Q25" s="201"/>
      <c r="R25" s="201"/>
    </row>
    <row r="26" spans="1:18" s="29" customFormat="1" ht="63.95" customHeight="1">
      <c r="A26" s="219">
        <f>+Dinamica!A15</f>
        <v>0</v>
      </c>
      <c r="B26" s="219"/>
      <c r="C26" s="219">
        <f>+Dinamica!B15</f>
        <v>0</v>
      </c>
      <c r="D26" s="219"/>
      <c r="E26" s="96">
        <f>+Dinamica!C15</f>
        <v>0</v>
      </c>
      <c r="F26" s="201">
        <f>+Dinamica!D15</f>
        <v>0</v>
      </c>
      <c r="G26" s="201"/>
      <c r="H26" s="201"/>
      <c r="I26" s="201"/>
      <c r="J26" s="201"/>
      <c r="K26" s="201"/>
      <c r="L26" s="201"/>
      <c r="M26" s="219">
        <f>+Dinamica!E15</f>
        <v>0</v>
      </c>
      <c r="N26" s="219"/>
      <c r="O26" s="201">
        <f>+Dinamica!F15</f>
        <v>0</v>
      </c>
      <c r="P26" s="201"/>
      <c r="Q26" s="201"/>
      <c r="R26" s="201"/>
    </row>
    <row r="27" spans="1:18" s="29" customFormat="1" ht="63.95" customHeight="1">
      <c r="A27" s="219">
        <f>+Dinamica!A16</f>
        <v>0</v>
      </c>
      <c r="B27" s="219"/>
      <c r="C27" s="219">
        <f>+Dinamica!B16</f>
        <v>0</v>
      </c>
      <c r="D27" s="219"/>
      <c r="E27" s="96">
        <f>+Dinamica!C16</f>
        <v>0</v>
      </c>
      <c r="F27" s="201">
        <f>+Dinamica!D16</f>
        <v>0</v>
      </c>
      <c r="G27" s="201"/>
      <c r="H27" s="201"/>
      <c r="I27" s="201"/>
      <c r="J27" s="201"/>
      <c r="K27" s="201"/>
      <c r="L27" s="201"/>
      <c r="M27" s="219">
        <f>+Dinamica!E16</f>
        <v>0</v>
      </c>
      <c r="N27" s="219"/>
      <c r="O27" s="201">
        <f>+Dinamica!F16</f>
        <v>0</v>
      </c>
      <c r="P27" s="201"/>
      <c r="Q27" s="201"/>
      <c r="R27" s="201"/>
    </row>
    <row r="28" spans="1:18" s="29" customFormat="1" ht="63.95" customHeight="1">
      <c r="A28" s="219">
        <f>+Dinamica!A17</f>
        <v>0</v>
      </c>
      <c r="B28" s="219"/>
      <c r="C28" s="219">
        <f>+Dinamica!B17</f>
        <v>0</v>
      </c>
      <c r="D28" s="219"/>
      <c r="E28" s="96">
        <f>+Dinamica!C17</f>
        <v>0</v>
      </c>
      <c r="F28" s="201">
        <f>+Dinamica!D17</f>
        <v>0</v>
      </c>
      <c r="G28" s="201"/>
      <c r="H28" s="201"/>
      <c r="I28" s="201"/>
      <c r="J28" s="201"/>
      <c r="K28" s="201"/>
      <c r="L28" s="201"/>
      <c r="M28" s="219">
        <f>+Dinamica!E17</f>
        <v>0</v>
      </c>
      <c r="N28" s="219"/>
      <c r="O28" s="201">
        <f>+Dinamica!F17</f>
        <v>0</v>
      </c>
      <c r="P28" s="201"/>
      <c r="Q28" s="201"/>
      <c r="R28" s="201"/>
    </row>
    <row r="29" spans="1:18" s="29" customFormat="1" ht="63.95" customHeight="1">
      <c r="A29" s="219">
        <f>+Dinamica!A18</f>
        <v>0</v>
      </c>
      <c r="B29" s="219"/>
      <c r="C29" s="219">
        <f>+Dinamica!B18</f>
        <v>0</v>
      </c>
      <c r="D29" s="219"/>
      <c r="E29" s="96">
        <f>+Dinamica!C18</f>
        <v>0</v>
      </c>
      <c r="F29" s="201">
        <f>+Dinamica!D18</f>
        <v>0</v>
      </c>
      <c r="G29" s="201"/>
      <c r="H29" s="201"/>
      <c r="I29" s="201"/>
      <c r="J29" s="201"/>
      <c r="K29" s="201"/>
      <c r="L29" s="201"/>
      <c r="M29" s="219">
        <f>+Dinamica!E18</f>
        <v>0</v>
      </c>
      <c r="N29" s="219"/>
      <c r="O29" s="201">
        <f>+Dinamica!F18</f>
        <v>0</v>
      </c>
      <c r="P29" s="201"/>
      <c r="Q29" s="201"/>
      <c r="R29" s="201"/>
    </row>
    <row r="30" spans="1:18" s="29" customFormat="1" ht="63.95" customHeight="1">
      <c r="A30" s="219">
        <f>+Dinamica!A19</f>
        <v>0</v>
      </c>
      <c r="B30" s="219"/>
      <c r="C30" s="219">
        <f>+Dinamica!B19</f>
        <v>0</v>
      </c>
      <c r="D30" s="219"/>
      <c r="E30" s="96">
        <f>+Dinamica!C19</f>
        <v>0</v>
      </c>
      <c r="F30" s="201">
        <f>+Dinamica!D19</f>
        <v>0</v>
      </c>
      <c r="G30" s="201"/>
      <c r="H30" s="201"/>
      <c r="I30" s="201"/>
      <c r="J30" s="201"/>
      <c r="K30" s="201"/>
      <c r="L30" s="201"/>
      <c r="M30" s="219">
        <f>+Dinamica!E19</f>
        <v>0</v>
      </c>
      <c r="N30" s="219"/>
      <c r="O30" s="201">
        <f>+Dinamica!F19</f>
        <v>0</v>
      </c>
      <c r="P30" s="201"/>
      <c r="Q30" s="201"/>
      <c r="R30" s="201"/>
    </row>
    <row r="31" spans="1:18" s="29" customFormat="1" ht="63.95" customHeight="1">
      <c r="A31" s="219">
        <f>+Dinamica!A20</f>
        <v>0</v>
      </c>
      <c r="B31" s="219"/>
      <c r="C31" s="219">
        <f>+Dinamica!B20</f>
        <v>0</v>
      </c>
      <c r="D31" s="219"/>
      <c r="E31" s="96">
        <f>+Dinamica!C20</f>
        <v>0</v>
      </c>
      <c r="F31" s="201">
        <f>+Dinamica!D20</f>
        <v>0</v>
      </c>
      <c r="G31" s="201"/>
      <c r="H31" s="201"/>
      <c r="I31" s="201"/>
      <c r="J31" s="201"/>
      <c r="K31" s="201"/>
      <c r="L31" s="201"/>
      <c r="M31" s="219">
        <f>+Dinamica!E20</f>
        <v>0</v>
      </c>
      <c r="N31" s="219"/>
      <c r="O31" s="201">
        <f>+Dinamica!F20</f>
        <v>0</v>
      </c>
      <c r="P31" s="201"/>
      <c r="Q31" s="201"/>
      <c r="R31" s="201"/>
    </row>
    <row r="32" spans="1:18" s="29" customFormat="1" ht="63.95" customHeight="1">
      <c r="A32" s="219">
        <f>+Dinamica!A21</f>
        <v>0</v>
      </c>
      <c r="B32" s="219"/>
      <c r="C32" s="219">
        <f>+Dinamica!B21</f>
        <v>0</v>
      </c>
      <c r="D32" s="219"/>
      <c r="E32" s="96">
        <f>+Dinamica!C21</f>
        <v>0</v>
      </c>
      <c r="F32" s="201">
        <f>+Dinamica!D21</f>
        <v>0</v>
      </c>
      <c r="G32" s="201"/>
      <c r="H32" s="201"/>
      <c r="I32" s="201"/>
      <c r="J32" s="201"/>
      <c r="K32" s="201"/>
      <c r="L32" s="201"/>
      <c r="M32" s="219">
        <f>+Dinamica!E21</f>
        <v>0</v>
      </c>
      <c r="N32" s="219"/>
      <c r="O32" s="201">
        <f>+Dinamica!F21</f>
        <v>0</v>
      </c>
      <c r="P32" s="201"/>
      <c r="Q32" s="201"/>
      <c r="R32" s="201"/>
    </row>
    <row r="33" spans="1:18" s="29" customFormat="1" ht="63.95" customHeight="1">
      <c r="A33" s="219">
        <f>+Dinamica!A22</f>
        <v>0</v>
      </c>
      <c r="B33" s="219"/>
      <c r="C33" s="219">
        <f>+Dinamica!B22</f>
        <v>0</v>
      </c>
      <c r="D33" s="219"/>
      <c r="E33" s="96">
        <f>+Dinamica!C22</f>
        <v>0</v>
      </c>
      <c r="F33" s="201">
        <f>+Dinamica!D22</f>
        <v>0</v>
      </c>
      <c r="G33" s="201"/>
      <c r="H33" s="201"/>
      <c r="I33" s="201"/>
      <c r="J33" s="201"/>
      <c r="K33" s="201"/>
      <c r="L33" s="201"/>
      <c r="M33" s="219">
        <f>+Dinamica!E22</f>
        <v>0</v>
      </c>
      <c r="N33" s="219"/>
      <c r="O33" s="201">
        <f>+Dinamica!F22</f>
        <v>0</v>
      </c>
      <c r="P33" s="201"/>
      <c r="Q33" s="201"/>
      <c r="R33" s="201"/>
    </row>
    <row r="34" spans="1:18" s="29" customFormat="1" ht="63.95" customHeight="1">
      <c r="A34" s="219">
        <f>+Dinamica!A23</f>
        <v>0</v>
      </c>
      <c r="B34" s="219"/>
      <c r="C34" s="219">
        <f>+Dinamica!B23</f>
        <v>0</v>
      </c>
      <c r="D34" s="219"/>
      <c r="E34" s="96">
        <f>+Dinamica!C23</f>
        <v>0</v>
      </c>
      <c r="F34" s="201">
        <f>+Dinamica!D23</f>
        <v>0</v>
      </c>
      <c r="G34" s="201"/>
      <c r="H34" s="201"/>
      <c r="I34" s="201"/>
      <c r="J34" s="201"/>
      <c r="K34" s="201"/>
      <c r="L34" s="201"/>
      <c r="M34" s="219">
        <f>+Dinamica!E23</f>
        <v>0</v>
      </c>
      <c r="N34" s="219"/>
      <c r="O34" s="201">
        <f>+Dinamica!F23</f>
        <v>0</v>
      </c>
      <c r="P34" s="201"/>
      <c r="Q34" s="201"/>
      <c r="R34" s="201"/>
    </row>
    <row r="35" spans="1:18" s="29" customFormat="1" ht="63.95" customHeight="1">
      <c r="A35" s="219">
        <f>+Dinamica!A24</f>
        <v>0</v>
      </c>
      <c r="B35" s="219"/>
      <c r="C35" s="219">
        <f>+Dinamica!B24</f>
        <v>0</v>
      </c>
      <c r="D35" s="219"/>
      <c r="E35" s="96">
        <f>+Dinamica!C24</f>
        <v>0</v>
      </c>
      <c r="F35" s="201">
        <f>+Dinamica!D24</f>
        <v>0</v>
      </c>
      <c r="G35" s="201"/>
      <c r="H35" s="201"/>
      <c r="I35" s="201"/>
      <c r="J35" s="201"/>
      <c r="K35" s="201"/>
      <c r="L35" s="201"/>
      <c r="M35" s="219">
        <f>+Dinamica!E24</f>
        <v>0</v>
      </c>
      <c r="N35" s="219"/>
      <c r="O35" s="201">
        <f>+Dinamica!F24</f>
        <v>0</v>
      </c>
      <c r="P35" s="201"/>
      <c r="Q35" s="201"/>
      <c r="R35" s="201"/>
    </row>
    <row r="36" spans="1:18" s="29" customFormat="1" ht="54.6" customHeight="1">
      <c r="A36" s="219">
        <f>+Dinamica!A25</f>
        <v>0</v>
      </c>
      <c r="B36" s="219"/>
      <c r="C36" s="219">
        <f>+Dinamica!B25</f>
        <v>0</v>
      </c>
      <c r="D36" s="219"/>
      <c r="E36" s="96">
        <f>+Dinamica!C25</f>
        <v>0</v>
      </c>
      <c r="F36" s="201">
        <f>+Dinamica!D25</f>
        <v>0</v>
      </c>
      <c r="G36" s="201"/>
      <c r="H36" s="201"/>
      <c r="I36" s="201"/>
      <c r="J36" s="201"/>
      <c r="K36" s="201"/>
      <c r="L36" s="201"/>
      <c r="M36" s="219">
        <f>+Dinamica!E25</f>
        <v>0</v>
      </c>
      <c r="N36" s="219"/>
      <c r="O36" s="201">
        <f>+Dinamica!F25</f>
        <v>0</v>
      </c>
      <c r="P36" s="201"/>
      <c r="Q36" s="201"/>
      <c r="R36" s="201"/>
    </row>
    <row r="37" spans="1:18" s="29" customFormat="1" ht="58.15" customHeight="1">
      <c r="A37" s="219">
        <f>+Dinamica!A26</f>
        <v>0</v>
      </c>
      <c r="B37" s="219"/>
      <c r="C37" s="219">
        <f>+Dinamica!B26</f>
        <v>0</v>
      </c>
      <c r="D37" s="219"/>
      <c r="E37" s="96">
        <f>+Dinamica!C26</f>
        <v>0</v>
      </c>
      <c r="F37" s="201">
        <f>+Dinamica!D26</f>
        <v>0</v>
      </c>
      <c r="G37" s="201"/>
      <c r="H37" s="201"/>
      <c r="I37" s="201"/>
      <c r="J37" s="201"/>
      <c r="K37" s="201"/>
      <c r="L37" s="201"/>
      <c r="M37" s="219">
        <f>+Dinamica!E26</f>
        <v>0</v>
      </c>
      <c r="N37" s="219"/>
      <c r="O37" s="201">
        <f>+Dinamica!F26</f>
        <v>0</v>
      </c>
      <c r="P37" s="201"/>
      <c r="Q37" s="201"/>
      <c r="R37" s="201"/>
    </row>
    <row r="38" spans="1:18" s="29" customFormat="1" ht="57.6" customHeight="1">
      <c r="A38" s="219">
        <f>+Dinamica!A27</f>
        <v>0</v>
      </c>
      <c r="B38" s="219"/>
      <c r="C38" s="219">
        <f>+Dinamica!B27</f>
        <v>0</v>
      </c>
      <c r="D38" s="219"/>
      <c r="E38" s="96">
        <f>+Dinamica!C27</f>
        <v>0</v>
      </c>
      <c r="F38" s="201">
        <f>+Dinamica!D27</f>
        <v>0</v>
      </c>
      <c r="G38" s="201"/>
      <c r="H38" s="201"/>
      <c r="I38" s="201"/>
      <c r="J38" s="201"/>
      <c r="K38" s="201"/>
      <c r="L38" s="201"/>
      <c r="M38" s="219">
        <f>+Dinamica!E27</f>
        <v>0</v>
      </c>
      <c r="N38" s="219"/>
      <c r="O38" s="201">
        <f>+Dinamica!F27</f>
        <v>0</v>
      </c>
      <c r="P38" s="201"/>
      <c r="Q38" s="201"/>
      <c r="R38" s="201"/>
    </row>
    <row r="39" spans="1:18" s="7" customFormat="1" ht="17.45" customHeight="1">
      <c r="A39" s="220" t="str">
        <f>+'Formulario de Inspección'!M504</f>
        <v xml:space="preserve">Compromiso de confidencialidad: </v>
      </c>
      <c r="B39" s="221"/>
      <c r="C39" s="221"/>
      <c r="D39" s="221"/>
      <c r="E39" s="221"/>
      <c r="F39" s="221"/>
      <c r="G39" s="221"/>
      <c r="H39" s="221"/>
      <c r="I39" s="221"/>
      <c r="J39" s="221"/>
      <c r="K39" s="221"/>
      <c r="L39" s="221"/>
      <c r="M39" s="221"/>
      <c r="N39" s="221"/>
      <c r="O39" s="221"/>
      <c r="P39" s="221"/>
      <c r="Q39" s="221"/>
      <c r="R39" s="222"/>
    </row>
    <row r="40" spans="1:18" s="23" customFormat="1" ht="48.75" customHeight="1">
      <c r="A40" s="267" t="str">
        <f>'Formulario de Inspección'!M505</f>
        <v>“La Unidad de Supervisión de Proveedores de Servicios de Asistencia Técnica en Tierra de Aeris Holding Costa Rica, S.A, declara su responsabilidad de gestionar como información confidencial, la información obtenida o generada durante la realización de las actividades de inspección, y/o obtenida producto de denuncias de terceros. Se excluye del alcance de esta obligación los casos en que deba procederse con la divulgación de esta información en razón de requerimientos judiciales y/o administrativos emanados de autoridad competente, y/o obligaciones contractuales adquiridas con el Consejo Técnico de Aviación Civil.”</v>
      </c>
      <c r="B40" s="268"/>
      <c r="C40" s="268"/>
      <c r="D40" s="268"/>
      <c r="E40" s="268"/>
      <c r="F40" s="268"/>
      <c r="G40" s="268"/>
      <c r="H40" s="268"/>
      <c r="I40" s="268"/>
      <c r="J40" s="268"/>
      <c r="K40" s="268"/>
      <c r="L40" s="268"/>
      <c r="M40" s="268"/>
      <c r="N40" s="268"/>
      <c r="O40" s="268"/>
      <c r="P40" s="268"/>
      <c r="Q40" s="268"/>
      <c r="R40" s="269"/>
    </row>
    <row r="41" spans="1:18" ht="9" customHeight="1">
      <c r="A41" s="236"/>
      <c r="B41" s="236"/>
      <c r="C41" s="236"/>
      <c r="D41" s="236"/>
      <c r="E41" s="236"/>
      <c r="F41" s="236"/>
      <c r="G41" s="236"/>
      <c r="H41" s="236"/>
      <c r="I41" s="236"/>
      <c r="J41" s="236"/>
      <c r="K41" s="236"/>
      <c r="L41" s="236"/>
      <c r="M41" s="236"/>
      <c r="N41" s="236"/>
      <c r="O41" s="236"/>
      <c r="P41" s="236"/>
      <c r="Q41" s="236"/>
      <c r="R41" s="236"/>
    </row>
    <row r="42" spans="1:18" s="18" customFormat="1" ht="15.75" customHeight="1">
      <c r="A42" s="243" t="s">
        <v>537</v>
      </c>
      <c r="B42" s="243"/>
      <c r="C42" s="243"/>
      <c r="D42" s="245" t="s">
        <v>568</v>
      </c>
      <c r="E42" s="245"/>
      <c r="F42" s="245"/>
      <c r="G42" s="220" t="s">
        <v>569</v>
      </c>
      <c r="H42" s="221"/>
      <c r="I42" s="222"/>
      <c r="J42" s="229" t="s">
        <v>538</v>
      </c>
      <c r="K42" s="229"/>
      <c r="L42" s="229"/>
      <c r="M42" s="229"/>
      <c r="N42" s="229"/>
      <c r="O42" s="229"/>
      <c r="P42" s="229"/>
      <c r="Q42" s="229"/>
      <c r="R42" s="230"/>
    </row>
    <row r="43" spans="1:18" s="7" customFormat="1" ht="15.75" customHeight="1">
      <c r="A43" s="242" t="str">
        <f>+'Formulario de Inspección'!C498</f>
        <v>FAVORABLE</v>
      </c>
      <c r="B43" s="242"/>
      <c r="C43" s="242"/>
      <c r="D43" s="246" t="s">
        <v>570</v>
      </c>
      <c r="E43" s="247"/>
      <c r="F43" s="248"/>
      <c r="G43" s="244" t="s">
        <v>571</v>
      </c>
      <c r="H43" s="244"/>
      <c r="I43" s="244"/>
      <c r="J43" s="229" t="s">
        <v>541</v>
      </c>
      <c r="K43" s="229"/>
      <c r="L43" s="230"/>
      <c r="M43" s="241" t="s">
        <v>543</v>
      </c>
      <c r="N43" s="229"/>
      <c r="O43" s="230"/>
      <c r="P43" s="233" t="s">
        <v>572</v>
      </c>
      <c r="Q43" s="234"/>
      <c r="R43" s="235"/>
    </row>
    <row r="44" spans="1:18" s="18" customFormat="1" ht="30" customHeight="1">
      <c r="A44" s="242"/>
      <c r="B44" s="242"/>
      <c r="C44" s="242"/>
      <c r="D44" s="249"/>
      <c r="E44" s="250"/>
      <c r="F44" s="251"/>
      <c r="G44" s="244"/>
      <c r="H44" s="244"/>
      <c r="I44" s="244"/>
      <c r="J44" s="231" t="str">
        <f>+'Formulario de Inspección'!S499</f>
        <v>N/A</v>
      </c>
      <c r="K44" s="231"/>
      <c r="L44" s="232"/>
      <c r="M44" s="240" t="str">
        <f>+'Formulario de Inspección'!S501</f>
        <v>N/A</v>
      </c>
      <c r="N44" s="231"/>
      <c r="O44" s="232"/>
      <c r="P44" s="252" t="str">
        <f>+'Formulario de Inspección'!P499</f>
        <v>N/A</v>
      </c>
      <c r="Q44" s="253"/>
      <c r="R44" s="43" t="str">
        <f>+'Formulario de Inspección'!R499</f>
        <v>N/A</v>
      </c>
    </row>
    <row r="45" spans="1:18" s="18" customFormat="1" ht="9" customHeight="1">
      <c r="A45" s="236"/>
      <c r="B45" s="236"/>
      <c r="C45" s="236"/>
      <c r="D45" s="236"/>
      <c r="E45" s="236"/>
      <c r="F45" s="236"/>
      <c r="G45" s="236"/>
      <c r="H45" s="236"/>
      <c r="I45" s="236"/>
      <c r="J45" s="236"/>
      <c r="K45" s="236"/>
      <c r="L45" s="236"/>
      <c r="M45" s="236"/>
      <c r="N45" s="236"/>
      <c r="O45" s="236"/>
      <c r="P45" s="236"/>
      <c r="Q45" s="236"/>
      <c r="R45" s="236"/>
    </row>
    <row r="46" spans="1:18" s="18" customFormat="1" ht="15.75" customHeight="1">
      <c r="A46" s="237" t="s">
        <v>573</v>
      </c>
      <c r="B46" s="238"/>
      <c r="C46" s="238"/>
      <c r="D46" s="239"/>
      <c r="E46" s="223" t="s">
        <v>574</v>
      </c>
      <c r="F46" s="224"/>
      <c r="G46" s="224"/>
      <c r="H46" s="224"/>
      <c r="I46" s="225"/>
      <c r="J46" s="223" t="s">
        <v>549</v>
      </c>
      <c r="K46" s="224"/>
      <c r="L46" s="224"/>
      <c r="M46" s="224"/>
      <c r="N46" s="224"/>
      <c r="O46" s="224"/>
      <c r="P46" s="224"/>
      <c r="Q46" s="224"/>
      <c r="R46" s="225"/>
    </row>
    <row r="47" spans="1:18" s="18" customFormat="1" ht="30" customHeight="1">
      <c r="A47" s="226" t="str">
        <f>+IF(OR($E$47=Referencias!A2),"Andrés Bonilla Sánchez","William Ramírez Chavarría")</f>
        <v>William Ramírez Chavarría</v>
      </c>
      <c r="B47" s="227"/>
      <c r="C47" s="227"/>
      <c r="D47" s="51" t="str">
        <f>+IF(OR($A$47=Referencias!A2),"Titular","Suplente 1")</f>
        <v>Titular</v>
      </c>
      <c r="E47" s="226">
        <f>+'Formulario de Inspección'!H514</f>
        <v>0</v>
      </c>
      <c r="F47" s="227"/>
      <c r="G47" s="227"/>
      <c r="H47" s="227"/>
      <c r="I47" s="228"/>
      <c r="J47" s="26" t="str">
        <f>+'Formulario de Inspección'!A511</f>
        <v>N/A</v>
      </c>
      <c r="K47" s="26" t="str">
        <f>+'Formulario de Inspección'!C511</f>
        <v>N/A</v>
      </c>
      <c r="L47" s="26" t="str">
        <f>+'Formulario de Inspección'!E511</f>
        <v>N/A</v>
      </c>
      <c r="M47" s="26" t="str">
        <f>+'Formulario de Inspección'!F511</f>
        <v>N/A</v>
      </c>
      <c r="N47" s="26" t="str">
        <f>+'Formulario de Inspección'!H511</f>
        <v>N/A</v>
      </c>
      <c r="O47" s="26" t="str">
        <f>+'Formulario de Inspección'!P511</f>
        <v>N/A</v>
      </c>
      <c r="P47" s="26" t="str">
        <f>+'Formulario de Inspección'!R511</f>
        <v>N/A</v>
      </c>
      <c r="Q47" s="26" t="str">
        <f>+'Formulario de Inspección'!S511</f>
        <v>N/A</v>
      </c>
      <c r="R47" s="26">
        <f>+'Formulario de Inspección'!T511</f>
        <v>0</v>
      </c>
    </row>
    <row r="48" spans="1:18">
      <c r="A48" s="27"/>
      <c r="B48" s="27"/>
      <c r="C48" s="27"/>
      <c r="D48" s="27"/>
    </row>
  </sheetData>
  <mergeCells count="183">
    <mergeCell ref="A5:R5"/>
    <mergeCell ref="A40:R40"/>
    <mergeCell ref="F34:L34"/>
    <mergeCell ref="A41:R41"/>
    <mergeCell ref="A34:B34"/>
    <mergeCell ref="A35:B35"/>
    <mergeCell ref="A36:B36"/>
    <mergeCell ref="A38:B38"/>
    <mergeCell ref="A37:B37"/>
    <mergeCell ref="O25:R25"/>
    <mergeCell ref="C38:D38"/>
    <mergeCell ref="F36:L36"/>
    <mergeCell ref="F37:L37"/>
    <mergeCell ref="O36:R36"/>
    <mergeCell ref="O37:R37"/>
    <mergeCell ref="M34:N34"/>
    <mergeCell ref="M35:N35"/>
    <mergeCell ref="M36:N36"/>
    <mergeCell ref="M38:N38"/>
    <mergeCell ref="F38:L38"/>
    <mergeCell ref="O38:R38"/>
    <mergeCell ref="O34:R34"/>
    <mergeCell ref="F35:L35"/>
    <mergeCell ref="O35:R35"/>
    <mergeCell ref="O31:R31"/>
    <mergeCell ref="F26:L26"/>
    <mergeCell ref="O26:R26"/>
    <mergeCell ref="F24:L24"/>
    <mergeCell ref="O24:R24"/>
    <mergeCell ref="F23:L23"/>
    <mergeCell ref="M23:N23"/>
    <mergeCell ref="O23:R23"/>
    <mergeCell ref="F27:L27"/>
    <mergeCell ref="O27:R27"/>
    <mergeCell ref="F28:L28"/>
    <mergeCell ref="O28:R28"/>
    <mergeCell ref="P1:R1"/>
    <mergeCell ref="P2:R2"/>
    <mergeCell ref="P3:R3"/>
    <mergeCell ref="O33:R33"/>
    <mergeCell ref="O32:R32"/>
    <mergeCell ref="F33:L33"/>
    <mergeCell ref="F25:L25"/>
    <mergeCell ref="F17:L17"/>
    <mergeCell ref="F18:L18"/>
    <mergeCell ref="F19:L19"/>
    <mergeCell ref="J12:L12"/>
    <mergeCell ref="F22:L22"/>
    <mergeCell ref="A13:R13"/>
    <mergeCell ref="M14:N14"/>
    <mergeCell ref="M15:N15"/>
    <mergeCell ref="M16:N16"/>
    <mergeCell ref="M17:N17"/>
    <mergeCell ref="M18:N18"/>
    <mergeCell ref="M19:N19"/>
    <mergeCell ref="A15:B15"/>
    <mergeCell ref="M20:N20"/>
    <mergeCell ref="M21:N21"/>
    <mergeCell ref="M22:N22"/>
    <mergeCell ref="C16:D16"/>
    <mergeCell ref="C15:D15"/>
    <mergeCell ref="A16:B16"/>
    <mergeCell ref="A17:B17"/>
    <mergeCell ref="A18:B18"/>
    <mergeCell ref="C20:D20"/>
    <mergeCell ref="C21:D21"/>
    <mergeCell ref="A1:C3"/>
    <mergeCell ref="D1:O1"/>
    <mergeCell ref="D2:O3"/>
    <mergeCell ref="A7:C7"/>
    <mergeCell ref="D7:I7"/>
    <mergeCell ref="A14:B14"/>
    <mergeCell ref="C14:D14"/>
    <mergeCell ref="A8:C8"/>
    <mergeCell ref="D8:I8"/>
    <mergeCell ref="A10:C10"/>
    <mergeCell ref="D10:I10"/>
    <mergeCell ref="D9:I9"/>
    <mergeCell ref="D11:I11"/>
    <mergeCell ref="D12:I12"/>
    <mergeCell ref="A12:C12"/>
    <mergeCell ref="A11:C11"/>
    <mergeCell ref="A9:C9"/>
    <mergeCell ref="O17:R17"/>
    <mergeCell ref="E46:I46"/>
    <mergeCell ref="E47:I47"/>
    <mergeCell ref="J46:R46"/>
    <mergeCell ref="J42:R42"/>
    <mergeCell ref="J43:L43"/>
    <mergeCell ref="J44:L44"/>
    <mergeCell ref="P43:R43"/>
    <mergeCell ref="A45:R45"/>
    <mergeCell ref="A46:D46"/>
    <mergeCell ref="M44:O44"/>
    <mergeCell ref="M43:O43"/>
    <mergeCell ref="A43:C44"/>
    <mergeCell ref="A42:C42"/>
    <mergeCell ref="G43:I44"/>
    <mergeCell ref="D42:F42"/>
    <mergeCell ref="D43:F44"/>
    <mergeCell ref="G42:I42"/>
    <mergeCell ref="P44:Q44"/>
    <mergeCell ref="A47:C47"/>
    <mergeCell ref="A39:R39"/>
    <mergeCell ref="C37:D37"/>
    <mergeCell ref="M37:N37"/>
    <mergeCell ref="O22:R22"/>
    <mergeCell ref="A25:B25"/>
    <mergeCell ref="A26:B26"/>
    <mergeCell ref="A27:B27"/>
    <mergeCell ref="A28:B28"/>
    <mergeCell ref="A29:B29"/>
    <mergeCell ref="A30:B30"/>
    <mergeCell ref="A22:B22"/>
    <mergeCell ref="C32:D32"/>
    <mergeCell ref="C33:D33"/>
    <mergeCell ref="C34:D34"/>
    <mergeCell ref="C35:D35"/>
    <mergeCell ref="C23:D23"/>
    <mergeCell ref="C24:D24"/>
    <mergeCell ref="C25:D25"/>
    <mergeCell ref="C26:D26"/>
    <mergeCell ref="C27:D27"/>
    <mergeCell ref="C28:D28"/>
    <mergeCell ref="C29:D29"/>
    <mergeCell ref="C30:D30"/>
    <mergeCell ref="C31:D31"/>
    <mergeCell ref="O18:R18"/>
    <mergeCell ref="O19:R19"/>
    <mergeCell ref="O21:R21"/>
    <mergeCell ref="C36:D36"/>
    <mergeCell ref="A32:B32"/>
    <mergeCell ref="A33:B33"/>
    <mergeCell ref="A23:B23"/>
    <mergeCell ref="A24:B24"/>
    <mergeCell ref="C22:D22"/>
    <mergeCell ref="A19:B19"/>
    <mergeCell ref="A20:B20"/>
    <mergeCell ref="A21:B21"/>
    <mergeCell ref="A31:B31"/>
    <mergeCell ref="F32:L32"/>
    <mergeCell ref="M30:N30"/>
    <mergeCell ref="M31:N31"/>
    <mergeCell ref="M32:N32"/>
    <mergeCell ref="F20:L20"/>
    <mergeCell ref="O20:R20"/>
    <mergeCell ref="F21:L21"/>
    <mergeCell ref="F29:L29"/>
    <mergeCell ref="O29:R29"/>
    <mergeCell ref="F30:L30"/>
    <mergeCell ref="O30:R30"/>
    <mergeCell ref="C17:D17"/>
    <mergeCell ref="C18:D18"/>
    <mergeCell ref="C19:D19"/>
    <mergeCell ref="M33:N33"/>
    <mergeCell ref="M24:N24"/>
    <mergeCell ref="M25:N25"/>
    <mergeCell ref="M26:N26"/>
    <mergeCell ref="M27:N27"/>
    <mergeCell ref="M28:N28"/>
    <mergeCell ref="M29:N29"/>
    <mergeCell ref="F31:L31"/>
    <mergeCell ref="J7:N7"/>
    <mergeCell ref="O11:R11"/>
    <mergeCell ref="J9:L9"/>
    <mergeCell ref="O9:R9"/>
    <mergeCell ref="J10:L10"/>
    <mergeCell ref="O10:R10"/>
    <mergeCell ref="O14:R14"/>
    <mergeCell ref="O15:R15"/>
    <mergeCell ref="O16:R16"/>
    <mergeCell ref="O12:R12"/>
    <mergeCell ref="F15:L15"/>
    <mergeCell ref="F16:L16"/>
    <mergeCell ref="J8:N8"/>
    <mergeCell ref="M10:N10"/>
    <mergeCell ref="M9:N9"/>
    <mergeCell ref="M11:N11"/>
    <mergeCell ref="M12:N12"/>
    <mergeCell ref="J11:L11"/>
    <mergeCell ref="F14:L14"/>
    <mergeCell ref="O7:R7"/>
    <mergeCell ref="O8:R8"/>
  </mergeCells>
  <conditionalFormatting sqref="K4 K6">
    <cfRule type="cellIs" dxfId="15" priority="4" operator="equal">
      <formula>"DG"</formula>
    </cfRule>
  </conditionalFormatting>
  <conditionalFormatting sqref="K10 K12">
    <cfRule type="cellIs" dxfId="14" priority="13" operator="equal">
      <formula>"DG"</formula>
    </cfRule>
  </conditionalFormatting>
  <conditionalFormatting sqref="K48:K1048576">
    <cfRule type="cellIs" dxfId="13" priority="18" operator="equal">
      <formula>"DG"</formula>
    </cfRule>
  </conditionalFormatting>
  <conditionalFormatting sqref="M10 M12 J42 P43:Q43 J44 M48:N1048576">
    <cfRule type="cellIs" dxfId="12" priority="10" operator="equal">
      <formula>"DG"</formula>
    </cfRule>
  </conditionalFormatting>
  <conditionalFormatting sqref="M14 F14">
    <cfRule type="cellIs" dxfId="11" priority="17" stopIfTrue="1" operator="equal">
      <formula>"DG"</formula>
    </cfRule>
  </conditionalFormatting>
  <conditionalFormatting sqref="M14:M38">
    <cfRule type="cellIs" dxfId="10" priority="1" operator="equal">
      <formula>"DG"</formula>
    </cfRule>
  </conditionalFormatting>
  <conditionalFormatting sqref="M4:N4 M6:N6">
    <cfRule type="cellIs" dxfId="9" priority="3" operator="equal">
      <formula>"DG"</formula>
    </cfRule>
  </conditionalFormatting>
  <printOptions horizontalCentered="1" verticalCentered="1"/>
  <pageMargins left="0.2" right="0.2" top="0.25" bottom="0.25" header="0.3" footer="0.3"/>
  <pageSetup scale="38"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6CAC135-5362-4E9E-8BDD-141898F2173B}">
          <x14:formula1>
            <xm:f>Referencias!$M$2:$M$10</xm:f>
          </x14:formula1>
          <xm:sqref>D12:I12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D08F9-D97E-4CFF-8231-3A5B11DD022A}">
  <sheetPr codeName="Sheet7">
    <pageSetUpPr fitToPage="1"/>
  </sheetPr>
  <dimension ref="A1:R48"/>
  <sheetViews>
    <sheetView showGridLines="0" showZeros="0" view="pageBreakPreview" zoomScale="77" zoomScaleNormal="100" zoomScaleSheetLayoutView="77" workbookViewId="0">
      <selection sqref="A1:C3"/>
    </sheetView>
  </sheetViews>
  <sheetFormatPr defaultColWidth="9.140625" defaultRowHeight="18"/>
  <cols>
    <col min="1" max="2" width="16.7109375" style="18" customWidth="1"/>
    <col min="3" max="3" width="18.85546875" style="18" customWidth="1"/>
    <col min="4" max="4" width="17.28515625" style="21" customWidth="1"/>
    <col min="5" max="5" width="11.28515625" style="18" customWidth="1"/>
    <col min="6" max="12" width="13.42578125" style="18" customWidth="1"/>
    <col min="13" max="14" width="14.5703125" style="18" customWidth="1"/>
    <col min="15" max="15" width="11.28515625" style="18" customWidth="1"/>
    <col min="16" max="16" width="12.7109375" style="18" customWidth="1"/>
    <col min="17" max="18" width="19.28515625" style="18" customWidth="1"/>
    <col min="19" max="16384" width="9.140625" style="17"/>
  </cols>
  <sheetData>
    <row r="1" spans="1:18" ht="18" customHeight="1">
      <c r="A1" s="254" t="e" vm="1">
        <v>#VALUE!</v>
      </c>
      <c r="B1" s="255"/>
      <c r="C1" s="255"/>
      <c r="D1" s="260" t="s">
        <v>0</v>
      </c>
      <c r="E1" s="260"/>
      <c r="F1" s="260"/>
      <c r="G1" s="260"/>
      <c r="H1" s="260"/>
      <c r="I1" s="260"/>
      <c r="J1" s="260"/>
      <c r="K1" s="260"/>
      <c r="L1" s="260"/>
      <c r="M1" s="260"/>
      <c r="N1" s="260"/>
      <c r="O1" s="260"/>
      <c r="P1" s="264" t="s">
        <v>1</v>
      </c>
      <c r="Q1" s="265"/>
      <c r="R1" s="266"/>
    </row>
    <row r="2" spans="1:18" ht="18" customHeight="1">
      <c r="A2" s="256"/>
      <c r="B2" s="257"/>
      <c r="C2" s="257"/>
      <c r="D2" s="260" t="s">
        <v>2</v>
      </c>
      <c r="E2" s="260"/>
      <c r="F2" s="260"/>
      <c r="G2" s="260"/>
      <c r="H2" s="260"/>
      <c r="I2" s="260"/>
      <c r="J2" s="260"/>
      <c r="K2" s="260"/>
      <c r="L2" s="260"/>
      <c r="M2" s="260"/>
      <c r="N2" s="260"/>
      <c r="O2" s="260"/>
      <c r="P2" s="264" t="s">
        <v>3</v>
      </c>
      <c r="Q2" s="265"/>
      <c r="R2" s="266"/>
    </row>
    <row r="3" spans="1:18" ht="18" customHeight="1">
      <c r="A3" s="258"/>
      <c r="B3" s="259"/>
      <c r="C3" s="259"/>
      <c r="D3" s="260"/>
      <c r="E3" s="260"/>
      <c r="F3" s="260"/>
      <c r="G3" s="260"/>
      <c r="H3" s="260"/>
      <c r="I3" s="260"/>
      <c r="J3" s="260"/>
      <c r="K3" s="260"/>
      <c r="L3" s="260"/>
      <c r="M3" s="260"/>
      <c r="N3" s="260"/>
      <c r="O3" s="260"/>
      <c r="P3" s="264" t="s">
        <v>575</v>
      </c>
      <c r="Q3" s="265"/>
      <c r="R3" s="266"/>
    </row>
    <row r="4" spans="1:18" ht="11.45" customHeight="1">
      <c r="D4" s="19"/>
    </row>
    <row r="5" spans="1:18" ht="16.899999999999999" customHeight="1">
      <c r="A5" s="118" t="s">
        <v>562</v>
      </c>
      <c r="B5" s="119"/>
      <c r="C5" s="119"/>
      <c r="D5" s="119"/>
      <c r="E5" s="119"/>
      <c r="F5" s="119"/>
      <c r="G5" s="119"/>
      <c r="H5" s="119"/>
      <c r="I5" s="119"/>
      <c r="J5" s="119"/>
      <c r="K5" s="119"/>
      <c r="L5" s="119"/>
      <c r="M5" s="119"/>
      <c r="N5" s="119"/>
      <c r="O5" s="119"/>
      <c r="P5" s="119"/>
      <c r="Q5" s="119"/>
      <c r="R5" s="120"/>
    </row>
    <row r="6" spans="1:18" ht="11.45" customHeight="1">
      <c r="D6" s="19"/>
    </row>
    <row r="7" spans="1:18" ht="19.149999999999999" customHeight="1">
      <c r="A7" s="206" t="s">
        <v>5</v>
      </c>
      <c r="B7" s="207"/>
      <c r="C7" s="208"/>
      <c r="D7" s="206" t="s">
        <v>6</v>
      </c>
      <c r="E7" s="207"/>
      <c r="F7" s="207"/>
      <c r="G7" s="207"/>
      <c r="H7" s="207"/>
      <c r="I7" s="208"/>
      <c r="J7" s="206" t="s">
        <v>7</v>
      </c>
      <c r="K7" s="207"/>
      <c r="L7" s="207"/>
      <c r="M7" s="207"/>
      <c r="N7" s="208"/>
      <c r="O7" s="206" t="s">
        <v>563</v>
      </c>
      <c r="P7" s="207"/>
      <c r="Q7" s="207"/>
      <c r="R7" s="208"/>
    </row>
    <row r="8" spans="1:18" s="22" customFormat="1" ht="28.15" customHeight="1">
      <c r="A8" s="209">
        <f>+'Formulario de Inspección'!A5</f>
        <v>0</v>
      </c>
      <c r="B8" s="210"/>
      <c r="C8" s="211"/>
      <c r="D8" s="209" t="str">
        <f>+'Formulario de Inspección'!D5</f>
        <v>Aire acondicionado</v>
      </c>
      <c r="E8" s="210"/>
      <c r="F8" s="210"/>
      <c r="G8" s="210"/>
      <c r="H8" s="210"/>
      <c r="I8" s="211"/>
      <c r="J8" s="209">
        <f>+'Formulario de Inspección'!H5</f>
        <v>0</v>
      </c>
      <c r="K8" s="210"/>
      <c r="L8" s="210"/>
      <c r="M8" s="210"/>
      <c r="N8" s="211"/>
      <c r="O8" s="209">
        <f>+'Formulario de Inspección'!R5</f>
        <v>0</v>
      </c>
      <c r="P8" s="210"/>
      <c r="Q8" s="210"/>
      <c r="R8" s="211"/>
    </row>
    <row r="9" spans="1:18" ht="19.149999999999999" customHeight="1">
      <c r="A9" s="206" t="s">
        <v>10</v>
      </c>
      <c r="B9" s="207"/>
      <c r="C9" s="208"/>
      <c r="D9" s="206" t="s">
        <v>11</v>
      </c>
      <c r="E9" s="207"/>
      <c r="F9" s="207"/>
      <c r="G9" s="207"/>
      <c r="H9" s="207"/>
      <c r="I9" s="208"/>
      <c r="J9" s="206" t="s">
        <v>12</v>
      </c>
      <c r="K9" s="207"/>
      <c r="L9" s="208"/>
      <c r="M9" s="206" t="s">
        <v>13</v>
      </c>
      <c r="N9" s="208"/>
      <c r="O9" s="206" t="s">
        <v>14</v>
      </c>
      <c r="P9" s="207"/>
      <c r="Q9" s="207"/>
      <c r="R9" s="208"/>
    </row>
    <row r="10" spans="1:18" s="22" customFormat="1" ht="28.15" customHeight="1">
      <c r="A10" s="209" t="str">
        <f>+'Formulario de Inspección'!A7</f>
        <v>Desconocida</v>
      </c>
      <c r="B10" s="210"/>
      <c r="C10" s="211"/>
      <c r="D10" s="209" t="str">
        <f>+'Formulario de Inspección'!D7</f>
        <v>Desconocido</v>
      </c>
      <c r="E10" s="210"/>
      <c r="F10" s="210"/>
      <c r="G10" s="210"/>
      <c r="H10" s="210"/>
      <c r="I10" s="211"/>
      <c r="J10" s="209" t="str">
        <f>+'Formulario de Inspección'!H7</f>
        <v>Desconocido</v>
      </c>
      <c r="K10" s="210"/>
      <c r="L10" s="211"/>
      <c r="M10" s="209" t="str">
        <f>+'Formulario de Inspección'!P7</f>
        <v>Desconocido</v>
      </c>
      <c r="N10" s="211"/>
      <c r="O10" s="209">
        <f>+'Formulario de Inspección'!R7</f>
        <v>0</v>
      </c>
      <c r="P10" s="210"/>
      <c r="Q10" s="210"/>
      <c r="R10" s="211"/>
    </row>
    <row r="11" spans="1:18" ht="19.149999999999999" customHeight="1">
      <c r="A11" s="206" t="s">
        <v>564</v>
      </c>
      <c r="B11" s="207"/>
      <c r="C11" s="208"/>
      <c r="D11" s="206" t="s">
        <v>565</v>
      </c>
      <c r="E11" s="207"/>
      <c r="F11" s="207"/>
      <c r="G11" s="207"/>
      <c r="H11" s="207"/>
      <c r="I11" s="208"/>
      <c r="J11" s="216" t="s">
        <v>19</v>
      </c>
      <c r="K11" s="218"/>
      <c r="L11" s="217"/>
      <c r="M11" s="216" t="s">
        <v>566</v>
      </c>
      <c r="N11" s="217"/>
      <c r="O11" s="206" t="s">
        <v>21</v>
      </c>
      <c r="P11" s="207"/>
      <c r="Q11" s="207"/>
      <c r="R11" s="208"/>
    </row>
    <row r="12" spans="1:18" s="22" customFormat="1" ht="28.15" customHeight="1">
      <c r="A12" s="261">
        <f>+'Formulario de Inspección'!A9</f>
        <v>0</v>
      </c>
      <c r="B12" s="262"/>
      <c r="C12" s="263"/>
      <c r="D12" s="213" t="str">
        <f>+'Formulario de Inspección'!D9</f>
        <v>INSPECCION ANUAL</v>
      </c>
      <c r="E12" s="214"/>
      <c r="F12" s="214"/>
      <c r="G12" s="214"/>
      <c r="H12" s="214"/>
      <c r="I12" s="215"/>
      <c r="J12" s="213" t="str">
        <f>+'Formulario de Inspección'!H9</f>
        <v>N/A</v>
      </c>
      <c r="K12" s="214"/>
      <c r="L12" s="215"/>
      <c r="M12" s="209" t="str">
        <f>+'Formulario de Inspección'!P9</f>
        <v>N/A</v>
      </c>
      <c r="N12" s="211"/>
      <c r="O12" s="213">
        <f>+'Formulario de Inspección'!R9</f>
        <v>0</v>
      </c>
      <c r="P12" s="214"/>
      <c r="Q12" s="214"/>
      <c r="R12" s="215"/>
    </row>
    <row r="13" spans="1:18" ht="9" customHeight="1">
      <c r="A13" s="255"/>
      <c r="B13" s="255"/>
      <c r="C13" s="255"/>
      <c r="D13" s="255"/>
      <c r="E13" s="255"/>
      <c r="F13" s="255"/>
      <c r="G13" s="255"/>
      <c r="H13" s="255"/>
      <c r="I13" s="255"/>
      <c r="J13" s="255"/>
      <c r="K13" s="255"/>
      <c r="L13" s="255"/>
      <c r="M13" s="255"/>
      <c r="N13" s="255"/>
      <c r="O13" s="255"/>
      <c r="P13" s="255"/>
      <c r="Q13" s="255"/>
      <c r="R13" s="255"/>
    </row>
    <row r="14" spans="1:18" s="20" customFormat="1" ht="17.45">
      <c r="A14" s="212" t="s">
        <v>27</v>
      </c>
      <c r="B14" s="212"/>
      <c r="C14" s="212" t="s">
        <v>28</v>
      </c>
      <c r="D14" s="212"/>
      <c r="E14" s="97" t="s">
        <v>29</v>
      </c>
      <c r="F14" s="212" t="s">
        <v>567</v>
      </c>
      <c r="G14" s="212"/>
      <c r="H14" s="212"/>
      <c r="I14" s="212"/>
      <c r="J14" s="212"/>
      <c r="K14" s="212"/>
      <c r="L14" s="212"/>
      <c r="M14" s="212" t="s">
        <v>30</v>
      </c>
      <c r="N14" s="212"/>
      <c r="O14" s="212" t="s">
        <v>32</v>
      </c>
      <c r="P14" s="212"/>
      <c r="Q14" s="212"/>
      <c r="R14" s="212"/>
    </row>
    <row r="15" spans="1:18" s="29" customFormat="1" ht="63.95" customHeight="1">
      <c r="A15" s="219">
        <f>+Dinamica!A28</f>
        <v>0</v>
      </c>
      <c r="B15" s="219"/>
      <c r="C15" s="219">
        <f>+Dinamica!B28</f>
        <v>0</v>
      </c>
      <c r="D15" s="219"/>
      <c r="E15" s="96">
        <f>+Dinamica!C28</f>
        <v>0</v>
      </c>
      <c r="F15" s="201">
        <f>+Dinamica!D28</f>
        <v>0</v>
      </c>
      <c r="G15" s="201"/>
      <c r="H15" s="201"/>
      <c r="I15" s="201"/>
      <c r="J15" s="201"/>
      <c r="K15" s="201"/>
      <c r="L15" s="201"/>
      <c r="M15" s="219">
        <f>+Dinamica!E28</f>
        <v>0</v>
      </c>
      <c r="N15" s="219"/>
      <c r="O15" s="201">
        <f>+Dinamica!F28</f>
        <v>0</v>
      </c>
      <c r="P15" s="201"/>
      <c r="Q15" s="201"/>
      <c r="R15" s="201"/>
    </row>
    <row r="16" spans="1:18" s="29" customFormat="1" ht="63.95" customHeight="1">
      <c r="A16" s="219">
        <f>+Dinamica!A29</f>
        <v>0</v>
      </c>
      <c r="B16" s="219"/>
      <c r="C16" s="219">
        <f>+Dinamica!B29</f>
        <v>0</v>
      </c>
      <c r="D16" s="219"/>
      <c r="E16" s="96">
        <f>+Dinamica!C29</f>
        <v>0</v>
      </c>
      <c r="F16" s="201">
        <f>+Dinamica!D29</f>
        <v>0</v>
      </c>
      <c r="G16" s="201"/>
      <c r="H16" s="201"/>
      <c r="I16" s="201"/>
      <c r="J16" s="201"/>
      <c r="K16" s="201"/>
      <c r="L16" s="201"/>
      <c r="M16" s="219">
        <f>+Dinamica!E29</f>
        <v>0</v>
      </c>
      <c r="N16" s="219"/>
      <c r="O16" s="201">
        <f>+Dinamica!F29</f>
        <v>0</v>
      </c>
      <c r="P16" s="201"/>
      <c r="Q16" s="201"/>
      <c r="R16" s="201"/>
    </row>
    <row r="17" spans="1:18" s="29" customFormat="1" ht="63.95" customHeight="1">
      <c r="A17" s="219">
        <f>+Dinamica!A30</f>
        <v>0</v>
      </c>
      <c r="B17" s="219"/>
      <c r="C17" s="219">
        <f>+Dinamica!B30</f>
        <v>0</v>
      </c>
      <c r="D17" s="219"/>
      <c r="E17" s="96">
        <f>+Dinamica!C30</f>
        <v>0</v>
      </c>
      <c r="F17" s="201">
        <f>+Dinamica!D30</f>
        <v>0</v>
      </c>
      <c r="G17" s="201"/>
      <c r="H17" s="201"/>
      <c r="I17" s="201"/>
      <c r="J17" s="201"/>
      <c r="K17" s="201"/>
      <c r="L17" s="201"/>
      <c r="M17" s="219">
        <f>+Dinamica!E30</f>
        <v>0</v>
      </c>
      <c r="N17" s="219"/>
      <c r="O17" s="201">
        <f>+Dinamica!F30</f>
        <v>0</v>
      </c>
      <c r="P17" s="201"/>
      <c r="Q17" s="201"/>
      <c r="R17" s="201"/>
    </row>
    <row r="18" spans="1:18" s="29" customFormat="1" ht="63.95" customHeight="1">
      <c r="A18" s="219">
        <f>+Dinamica!A31</f>
        <v>0</v>
      </c>
      <c r="B18" s="219"/>
      <c r="C18" s="219">
        <f>+Dinamica!B31</f>
        <v>0</v>
      </c>
      <c r="D18" s="219"/>
      <c r="E18" s="96">
        <f>+Dinamica!C31</f>
        <v>0</v>
      </c>
      <c r="F18" s="201">
        <f>+Dinamica!D31</f>
        <v>0</v>
      </c>
      <c r="G18" s="201"/>
      <c r="H18" s="201"/>
      <c r="I18" s="201"/>
      <c r="J18" s="201"/>
      <c r="K18" s="201"/>
      <c r="L18" s="201"/>
      <c r="M18" s="219">
        <f>+Dinamica!E31</f>
        <v>0</v>
      </c>
      <c r="N18" s="219"/>
      <c r="O18" s="201">
        <f>+Dinamica!F31</f>
        <v>0</v>
      </c>
      <c r="P18" s="201"/>
      <c r="Q18" s="201"/>
      <c r="R18" s="201"/>
    </row>
    <row r="19" spans="1:18" s="29" customFormat="1" ht="63.95" customHeight="1">
      <c r="A19" s="219">
        <f>+Dinamica!A32</f>
        <v>0</v>
      </c>
      <c r="B19" s="219"/>
      <c r="C19" s="219">
        <f>+Dinamica!B32</f>
        <v>0</v>
      </c>
      <c r="D19" s="219"/>
      <c r="E19" s="96">
        <f>+Dinamica!C32</f>
        <v>0</v>
      </c>
      <c r="F19" s="201">
        <f>+Dinamica!D32</f>
        <v>0</v>
      </c>
      <c r="G19" s="201"/>
      <c r="H19" s="201"/>
      <c r="I19" s="201"/>
      <c r="J19" s="201"/>
      <c r="K19" s="201"/>
      <c r="L19" s="201"/>
      <c r="M19" s="219">
        <f>+Dinamica!E32</f>
        <v>0</v>
      </c>
      <c r="N19" s="219"/>
      <c r="O19" s="201">
        <f>+Dinamica!F32</f>
        <v>0</v>
      </c>
      <c r="P19" s="201"/>
      <c r="Q19" s="201"/>
      <c r="R19" s="201"/>
    </row>
    <row r="20" spans="1:18" s="29" customFormat="1" ht="63.95" customHeight="1">
      <c r="A20" s="219">
        <f>+Dinamica!A33</f>
        <v>0</v>
      </c>
      <c r="B20" s="219"/>
      <c r="C20" s="219">
        <f>+Dinamica!B33</f>
        <v>0</v>
      </c>
      <c r="D20" s="219"/>
      <c r="E20" s="96">
        <f>+Dinamica!C33</f>
        <v>0</v>
      </c>
      <c r="F20" s="201">
        <f>+Dinamica!D33</f>
        <v>0</v>
      </c>
      <c r="G20" s="201"/>
      <c r="H20" s="201"/>
      <c r="I20" s="201"/>
      <c r="J20" s="201"/>
      <c r="K20" s="201"/>
      <c r="L20" s="201"/>
      <c r="M20" s="219">
        <f>+Dinamica!E33</f>
        <v>0</v>
      </c>
      <c r="N20" s="219"/>
      <c r="O20" s="201">
        <f>+Dinamica!F33</f>
        <v>0</v>
      </c>
      <c r="P20" s="201"/>
      <c r="Q20" s="201"/>
      <c r="R20" s="201"/>
    </row>
    <row r="21" spans="1:18" s="29" customFormat="1" ht="63.95" customHeight="1">
      <c r="A21" s="219">
        <f>+Dinamica!A34</f>
        <v>0</v>
      </c>
      <c r="B21" s="219"/>
      <c r="C21" s="219">
        <f>+Dinamica!B34</f>
        <v>0</v>
      </c>
      <c r="D21" s="219"/>
      <c r="E21" s="96">
        <f>+Dinamica!C34</f>
        <v>0</v>
      </c>
      <c r="F21" s="201">
        <f>+Dinamica!D34</f>
        <v>0</v>
      </c>
      <c r="G21" s="201"/>
      <c r="H21" s="201"/>
      <c r="I21" s="201"/>
      <c r="J21" s="201"/>
      <c r="K21" s="201"/>
      <c r="L21" s="201"/>
      <c r="M21" s="219">
        <f>+Dinamica!E34</f>
        <v>0</v>
      </c>
      <c r="N21" s="219"/>
      <c r="O21" s="201">
        <f>+Dinamica!F34</f>
        <v>0</v>
      </c>
      <c r="P21" s="201"/>
      <c r="Q21" s="201"/>
      <c r="R21" s="201"/>
    </row>
    <row r="22" spans="1:18" s="29" customFormat="1" ht="63.95" customHeight="1">
      <c r="A22" s="219">
        <f>+Dinamica!A35</f>
        <v>0</v>
      </c>
      <c r="B22" s="219"/>
      <c r="C22" s="219">
        <f>+Dinamica!B35</f>
        <v>0</v>
      </c>
      <c r="D22" s="219"/>
      <c r="E22" s="96">
        <f>+Dinamica!C35</f>
        <v>0</v>
      </c>
      <c r="F22" s="201">
        <f>+Dinamica!D35</f>
        <v>0</v>
      </c>
      <c r="G22" s="201"/>
      <c r="H22" s="201"/>
      <c r="I22" s="201"/>
      <c r="J22" s="201"/>
      <c r="K22" s="201"/>
      <c r="L22" s="201"/>
      <c r="M22" s="219">
        <f>+Dinamica!E35</f>
        <v>0</v>
      </c>
      <c r="N22" s="219"/>
      <c r="O22" s="201">
        <f>+Dinamica!F35</f>
        <v>0</v>
      </c>
      <c r="P22" s="201"/>
      <c r="Q22" s="201"/>
      <c r="R22" s="201"/>
    </row>
    <row r="23" spans="1:18" s="29" customFormat="1" ht="63.95" customHeight="1">
      <c r="A23" s="219">
        <f>+Dinamica!A36</f>
        <v>0</v>
      </c>
      <c r="B23" s="219"/>
      <c r="C23" s="219">
        <f>+Dinamica!B36</f>
        <v>0</v>
      </c>
      <c r="D23" s="219"/>
      <c r="E23" s="96">
        <f>+Dinamica!C36</f>
        <v>0</v>
      </c>
      <c r="F23" s="201">
        <f>+Dinamica!D36</f>
        <v>0</v>
      </c>
      <c r="G23" s="201"/>
      <c r="H23" s="201"/>
      <c r="I23" s="201"/>
      <c r="J23" s="201"/>
      <c r="K23" s="201"/>
      <c r="L23" s="201"/>
      <c r="M23" s="219">
        <f>+Dinamica!E36</f>
        <v>0</v>
      </c>
      <c r="N23" s="219"/>
      <c r="O23" s="201">
        <f>+Dinamica!F36</f>
        <v>0</v>
      </c>
      <c r="P23" s="201"/>
      <c r="Q23" s="201"/>
      <c r="R23" s="201"/>
    </row>
    <row r="24" spans="1:18" s="29" customFormat="1" ht="63.95" customHeight="1">
      <c r="A24" s="219">
        <f>+Dinamica!A37</f>
        <v>0</v>
      </c>
      <c r="B24" s="219"/>
      <c r="C24" s="219">
        <f>+Dinamica!B37</f>
        <v>0</v>
      </c>
      <c r="D24" s="219"/>
      <c r="E24" s="96">
        <f>+Dinamica!C37</f>
        <v>0</v>
      </c>
      <c r="F24" s="201">
        <f>+Dinamica!D37</f>
        <v>0</v>
      </c>
      <c r="G24" s="201"/>
      <c r="H24" s="201"/>
      <c r="I24" s="201"/>
      <c r="J24" s="201"/>
      <c r="K24" s="201"/>
      <c r="L24" s="201"/>
      <c r="M24" s="219">
        <f>+Dinamica!E37</f>
        <v>0</v>
      </c>
      <c r="N24" s="219"/>
      <c r="O24" s="201">
        <f>+Dinamica!F37</f>
        <v>0</v>
      </c>
      <c r="P24" s="201"/>
      <c r="Q24" s="201"/>
      <c r="R24" s="201"/>
    </row>
    <row r="25" spans="1:18" s="29" customFormat="1" ht="63.95" customHeight="1">
      <c r="A25" s="219">
        <f>+Dinamica!A38</f>
        <v>0</v>
      </c>
      <c r="B25" s="219"/>
      <c r="C25" s="219">
        <f>+Dinamica!B38</f>
        <v>0</v>
      </c>
      <c r="D25" s="219"/>
      <c r="E25" s="96">
        <f>+Dinamica!C38</f>
        <v>0</v>
      </c>
      <c r="F25" s="201">
        <f>+Dinamica!D38</f>
        <v>0</v>
      </c>
      <c r="G25" s="201"/>
      <c r="H25" s="201"/>
      <c r="I25" s="201"/>
      <c r="J25" s="201"/>
      <c r="K25" s="201"/>
      <c r="L25" s="201"/>
      <c r="M25" s="219">
        <f>+Dinamica!E38</f>
        <v>0</v>
      </c>
      <c r="N25" s="219"/>
      <c r="O25" s="201">
        <f>+Dinamica!F38</f>
        <v>0</v>
      </c>
      <c r="P25" s="201"/>
      <c r="Q25" s="201"/>
      <c r="R25" s="201"/>
    </row>
    <row r="26" spans="1:18" s="29" customFormat="1" ht="63.95" customHeight="1">
      <c r="A26" s="219">
        <f>+Dinamica!A39</f>
        <v>0</v>
      </c>
      <c r="B26" s="219"/>
      <c r="C26" s="219">
        <f>+Dinamica!B39</f>
        <v>0</v>
      </c>
      <c r="D26" s="219"/>
      <c r="E26" s="96">
        <f>+Dinamica!C39</f>
        <v>0</v>
      </c>
      <c r="F26" s="201">
        <f>+Dinamica!D39</f>
        <v>0</v>
      </c>
      <c r="G26" s="201"/>
      <c r="H26" s="201"/>
      <c r="I26" s="201"/>
      <c r="J26" s="201"/>
      <c r="K26" s="201"/>
      <c r="L26" s="201"/>
      <c r="M26" s="219">
        <f>+Dinamica!E39</f>
        <v>0</v>
      </c>
      <c r="N26" s="219"/>
      <c r="O26" s="201">
        <f>+Dinamica!F39</f>
        <v>0</v>
      </c>
      <c r="P26" s="201"/>
      <c r="Q26" s="201"/>
      <c r="R26" s="201"/>
    </row>
    <row r="27" spans="1:18" s="29" customFormat="1" ht="63.95" customHeight="1">
      <c r="A27" s="219">
        <f>+Dinamica!A40</f>
        <v>0</v>
      </c>
      <c r="B27" s="219"/>
      <c r="C27" s="219">
        <f>+Dinamica!B40</f>
        <v>0</v>
      </c>
      <c r="D27" s="219"/>
      <c r="E27" s="96">
        <f>+Dinamica!C40</f>
        <v>0</v>
      </c>
      <c r="F27" s="201">
        <f>+Dinamica!D40</f>
        <v>0</v>
      </c>
      <c r="G27" s="201"/>
      <c r="H27" s="201"/>
      <c r="I27" s="201"/>
      <c r="J27" s="201"/>
      <c r="K27" s="201"/>
      <c r="L27" s="201"/>
      <c r="M27" s="219">
        <f>+Dinamica!E40</f>
        <v>0</v>
      </c>
      <c r="N27" s="219"/>
      <c r="O27" s="201">
        <f>+Dinamica!F40</f>
        <v>0</v>
      </c>
      <c r="P27" s="201"/>
      <c r="Q27" s="201"/>
      <c r="R27" s="201"/>
    </row>
    <row r="28" spans="1:18" s="29" customFormat="1" ht="63.95" customHeight="1">
      <c r="A28" s="219">
        <f>+Dinamica!A41</f>
        <v>0</v>
      </c>
      <c r="B28" s="219"/>
      <c r="C28" s="219">
        <f>+Dinamica!B41</f>
        <v>0</v>
      </c>
      <c r="D28" s="219"/>
      <c r="E28" s="96">
        <f>+Dinamica!C41</f>
        <v>0</v>
      </c>
      <c r="F28" s="201">
        <f>+Dinamica!D41</f>
        <v>0</v>
      </c>
      <c r="G28" s="201"/>
      <c r="H28" s="201"/>
      <c r="I28" s="201"/>
      <c r="J28" s="201"/>
      <c r="K28" s="201"/>
      <c r="L28" s="201"/>
      <c r="M28" s="219">
        <f>+Dinamica!E41</f>
        <v>0</v>
      </c>
      <c r="N28" s="219"/>
      <c r="O28" s="201">
        <f>+Dinamica!F41</f>
        <v>0</v>
      </c>
      <c r="P28" s="201"/>
      <c r="Q28" s="201"/>
      <c r="R28" s="201"/>
    </row>
    <row r="29" spans="1:18" s="29" customFormat="1" ht="63.95" customHeight="1">
      <c r="A29" s="219">
        <f>+Dinamica!A42</f>
        <v>0</v>
      </c>
      <c r="B29" s="219"/>
      <c r="C29" s="219">
        <f>+Dinamica!B42</f>
        <v>0</v>
      </c>
      <c r="D29" s="219"/>
      <c r="E29" s="96">
        <f>+Dinamica!C42</f>
        <v>0</v>
      </c>
      <c r="F29" s="201">
        <f>+Dinamica!D42</f>
        <v>0</v>
      </c>
      <c r="G29" s="201"/>
      <c r="H29" s="201"/>
      <c r="I29" s="201"/>
      <c r="J29" s="201"/>
      <c r="K29" s="201"/>
      <c r="L29" s="201"/>
      <c r="M29" s="219">
        <f>+Dinamica!E42</f>
        <v>0</v>
      </c>
      <c r="N29" s="219"/>
      <c r="O29" s="201">
        <f>+Dinamica!F42</f>
        <v>0</v>
      </c>
      <c r="P29" s="201"/>
      <c r="Q29" s="201"/>
      <c r="R29" s="201"/>
    </row>
    <row r="30" spans="1:18" s="29" customFormat="1" ht="63.95" customHeight="1">
      <c r="A30" s="219">
        <f>+Dinamica!A43</f>
        <v>0</v>
      </c>
      <c r="B30" s="219"/>
      <c r="C30" s="219">
        <f>+Dinamica!B43</f>
        <v>0</v>
      </c>
      <c r="D30" s="219"/>
      <c r="E30" s="96">
        <f>+Dinamica!C43</f>
        <v>0</v>
      </c>
      <c r="F30" s="201">
        <f>+Dinamica!D43</f>
        <v>0</v>
      </c>
      <c r="G30" s="201"/>
      <c r="H30" s="201"/>
      <c r="I30" s="201"/>
      <c r="J30" s="201"/>
      <c r="K30" s="201"/>
      <c r="L30" s="201"/>
      <c r="M30" s="219">
        <f>+Dinamica!E43</f>
        <v>0</v>
      </c>
      <c r="N30" s="219"/>
      <c r="O30" s="201">
        <f>+Dinamica!F43</f>
        <v>0</v>
      </c>
      <c r="P30" s="201"/>
      <c r="Q30" s="201"/>
      <c r="R30" s="201"/>
    </row>
    <row r="31" spans="1:18" s="29" customFormat="1" ht="63.95" customHeight="1">
      <c r="A31" s="219">
        <f>+Dinamica!A44</f>
        <v>0</v>
      </c>
      <c r="B31" s="219"/>
      <c r="C31" s="219">
        <f>+Dinamica!B44</f>
        <v>0</v>
      </c>
      <c r="D31" s="219"/>
      <c r="E31" s="96">
        <f>+Dinamica!C44</f>
        <v>0</v>
      </c>
      <c r="F31" s="201">
        <f>+Dinamica!D44</f>
        <v>0</v>
      </c>
      <c r="G31" s="201"/>
      <c r="H31" s="201"/>
      <c r="I31" s="201"/>
      <c r="J31" s="201"/>
      <c r="K31" s="201"/>
      <c r="L31" s="201"/>
      <c r="M31" s="219">
        <f>+Dinamica!E44</f>
        <v>0</v>
      </c>
      <c r="N31" s="219"/>
      <c r="O31" s="201">
        <f>+Dinamica!F44</f>
        <v>0</v>
      </c>
      <c r="P31" s="201"/>
      <c r="Q31" s="201"/>
      <c r="R31" s="201"/>
    </row>
    <row r="32" spans="1:18" s="29" customFormat="1" ht="63.95" customHeight="1">
      <c r="A32" s="219">
        <f>+Dinamica!A45</f>
        <v>0</v>
      </c>
      <c r="B32" s="219"/>
      <c r="C32" s="219">
        <f>+Dinamica!B45</f>
        <v>0</v>
      </c>
      <c r="D32" s="219"/>
      <c r="E32" s="96">
        <f>+Dinamica!C45</f>
        <v>0</v>
      </c>
      <c r="F32" s="201">
        <f>+Dinamica!D45</f>
        <v>0</v>
      </c>
      <c r="G32" s="201"/>
      <c r="H32" s="201"/>
      <c r="I32" s="201"/>
      <c r="J32" s="201"/>
      <c r="K32" s="201"/>
      <c r="L32" s="201"/>
      <c r="M32" s="219">
        <f>+Dinamica!E45</f>
        <v>0</v>
      </c>
      <c r="N32" s="219"/>
      <c r="O32" s="201">
        <f>+Dinamica!F45</f>
        <v>0</v>
      </c>
      <c r="P32" s="201"/>
      <c r="Q32" s="201"/>
      <c r="R32" s="201"/>
    </row>
    <row r="33" spans="1:18" s="29" customFormat="1" ht="63.95" customHeight="1">
      <c r="A33" s="219">
        <f>+Dinamica!A46</f>
        <v>0</v>
      </c>
      <c r="B33" s="219"/>
      <c r="C33" s="219">
        <f>+Dinamica!B46</f>
        <v>0</v>
      </c>
      <c r="D33" s="219"/>
      <c r="E33" s="96">
        <f>+Dinamica!C46</f>
        <v>0</v>
      </c>
      <c r="F33" s="201">
        <f>+Dinamica!D46</f>
        <v>0</v>
      </c>
      <c r="G33" s="201"/>
      <c r="H33" s="201"/>
      <c r="I33" s="201"/>
      <c r="J33" s="201"/>
      <c r="K33" s="201"/>
      <c r="L33" s="201"/>
      <c r="M33" s="219">
        <f>+Dinamica!E46</f>
        <v>0</v>
      </c>
      <c r="N33" s="219"/>
      <c r="O33" s="201">
        <f>+Dinamica!F46</f>
        <v>0</v>
      </c>
      <c r="P33" s="201"/>
      <c r="Q33" s="201"/>
      <c r="R33" s="201"/>
    </row>
    <row r="34" spans="1:18" s="29" customFormat="1" ht="63.95" customHeight="1">
      <c r="A34" s="219">
        <f>+Dinamica!A47</f>
        <v>0</v>
      </c>
      <c r="B34" s="219"/>
      <c r="C34" s="219">
        <f>+Dinamica!B47</f>
        <v>0</v>
      </c>
      <c r="D34" s="219"/>
      <c r="E34" s="96">
        <f>+Dinamica!C47</f>
        <v>0</v>
      </c>
      <c r="F34" s="201">
        <f>+Dinamica!D47</f>
        <v>0</v>
      </c>
      <c r="G34" s="201"/>
      <c r="H34" s="201"/>
      <c r="I34" s="201"/>
      <c r="J34" s="201"/>
      <c r="K34" s="201"/>
      <c r="L34" s="201"/>
      <c r="M34" s="219">
        <f>+Dinamica!E47</f>
        <v>0</v>
      </c>
      <c r="N34" s="219"/>
      <c r="O34" s="201">
        <f>+Dinamica!F47</f>
        <v>0</v>
      </c>
      <c r="P34" s="201"/>
      <c r="Q34" s="201"/>
      <c r="R34" s="201"/>
    </row>
    <row r="35" spans="1:18" s="29" customFormat="1" ht="63.95" customHeight="1">
      <c r="A35" s="219">
        <f>+Dinamica!A48</f>
        <v>0</v>
      </c>
      <c r="B35" s="219"/>
      <c r="C35" s="219">
        <f>+Dinamica!B48</f>
        <v>0</v>
      </c>
      <c r="D35" s="219"/>
      <c r="E35" s="96">
        <f>+Dinamica!C48</f>
        <v>0</v>
      </c>
      <c r="F35" s="201">
        <f>+Dinamica!D48</f>
        <v>0</v>
      </c>
      <c r="G35" s="201"/>
      <c r="H35" s="201"/>
      <c r="I35" s="201"/>
      <c r="J35" s="201"/>
      <c r="K35" s="201"/>
      <c r="L35" s="201"/>
      <c r="M35" s="219">
        <f>+Dinamica!E48</f>
        <v>0</v>
      </c>
      <c r="N35" s="219"/>
      <c r="O35" s="201">
        <f>+Dinamica!F48</f>
        <v>0</v>
      </c>
      <c r="P35" s="201"/>
      <c r="Q35" s="201"/>
      <c r="R35" s="201"/>
    </row>
    <row r="36" spans="1:18" s="29" customFormat="1" ht="54.6" customHeight="1">
      <c r="A36" s="219">
        <f>+Dinamica!A49</f>
        <v>0</v>
      </c>
      <c r="B36" s="219"/>
      <c r="C36" s="219">
        <f>+Dinamica!B49</f>
        <v>0</v>
      </c>
      <c r="D36" s="219"/>
      <c r="E36" s="96">
        <f>+Dinamica!C49</f>
        <v>0</v>
      </c>
      <c r="F36" s="201">
        <f>+Dinamica!D49</f>
        <v>0</v>
      </c>
      <c r="G36" s="201"/>
      <c r="H36" s="201"/>
      <c r="I36" s="201"/>
      <c r="J36" s="201"/>
      <c r="K36" s="201"/>
      <c r="L36" s="201"/>
      <c r="M36" s="219">
        <f>+Dinamica!E49</f>
        <v>0</v>
      </c>
      <c r="N36" s="219"/>
      <c r="O36" s="201">
        <f>+Dinamica!F49</f>
        <v>0</v>
      </c>
      <c r="P36" s="201"/>
      <c r="Q36" s="201"/>
      <c r="R36" s="201"/>
    </row>
    <row r="37" spans="1:18" s="29" customFormat="1" ht="58.15" customHeight="1">
      <c r="A37" s="219">
        <f>+Dinamica!A50</f>
        <v>0</v>
      </c>
      <c r="B37" s="219"/>
      <c r="C37" s="219">
        <f>+Dinamica!B50</f>
        <v>0</v>
      </c>
      <c r="D37" s="219"/>
      <c r="E37" s="96">
        <f>+Dinamica!C50</f>
        <v>0</v>
      </c>
      <c r="F37" s="201">
        <f>+Dinamica!D50</f>
        <v>0</v>
      </c>
      <c r="G37" s="201"/>
      <c r="H37" s="201"/>
      <c r="I37" s="201"/>
      <c r="J37" s="201"/>
      <c r="K37" s="201"/>
      <c r="L37" s="201"/>
      <c r="M37" s="219">
        <f>+Dinamica!E50</f>
        <v>0</v>
      </c>
      <c r="N37" s="219"/>
      <c r="O37" s="201">
        <f>+Dinamica!F50</f>
        <v>0</v>
      </c>
      <c r="P37" s="201"/>
      <c r="Q37" s="201"/>
      <c r="R37" s="201"/>
    </row>
    <row r="38" spans="1:18" s="29" customFormat="1" ht="57.6" customHeight="1">
      <c r="A38" s="219">
        <f>+Dinamica!A51</f>
        <v>0</v>
      </c>
      <c r="B38" s="219"/>
      <c r="C38" s="219">
        <f>+Dinamica!B51</f>
        <v>0</v>
      </c>
      <c r="D38" s="219"/>
      <c r="E38" s="96">
        <f>+Dinamica!C51</f>
        <v>0</v>
      </c>
      <c r="F38" s="201">
        <f>+Dinamica!D51</f>
        <v>0</v>
      </c>
      <c r="G38" s="201"/>
      <c r="H38" s="201"/>
      <c r="I38" s="201"/>
      <c r="J38" s="201"/>
      <c r="K38" s="201"/>
      <c r="L38" s="201"/>
      <c r="M38" s="219">
        <f>+Dinamica!E51</f>
        <v>0</v>
      </c>
      <c r="N38" s="219"/>
      <c r="O38" s="201">
        <f>+Dinamica!F51</f>
        <v>0</v>
      </c>
      <c r="P38" s="201"/>
      <c r="Q38" s="201"/>
      <c r="R38" s="201"/>
    </row>
    <row r="39" spans="1:18" s="7" customFormat="1" ht="17.45" customHeight="1">
      <c r="A39" s="220" t="str">
        <f>+'Formulario de Inspección'!M504</f>
        <v xml:space="preserve">Compromiso de confidencialidad: </v>
      </c>
      <c r="B39" s="221"/>
      <c r="C39" s="221"/>
      <c r="D39" s="221"/>
      <c r="E39" s="221"/>
      <c r="F39" s="221"/>
      <c r="G39" s="221"/>
      <c r="H39" s="221"/>
      <c r="I39" s="221"/>
      <c r="J39" s="221"/>
      <c r="K39" s="221"/>
      <c r="L39" s="221"/>
      <c r="M39" s="221"/>
      <c r="N39" s="221"/>
      <c r="O39" s="221"/>
      <c r="P39" s="221"/>
      <c r="Q39" s="221"/>
      <c r="R39" s="222"/>
    </row>
    <row r="40" spans="1:18" s="23" customFormat="1" ht="48.75" customHeight="1">
      <c r="A40" s="267" t="str">
        <f>'Formulario de Inspección'!M505</f>
        <v>“La Unidad de Supervisión de Proveedores de Servicios de Asistencia Técnica en Tierra de Aeris Holding Costa Rica, S.A, declara su responsabilidad de gestionar como información confidencial, la información obtenida o generada durante la realización de las actividades de inspección, y/o obtenida producto de denuncias de terceros. Se excluye del alcance de esta obligación los casos en que deba procederse con la divulgación de esta información en razón de requerimientos judiciales y/o administrativos emanados de autoridad competente, y/o obligaciones contractuales adquiridas con el Consejo Técnico de Aviación Civil.”</v>
      </c>
      <c r="B40" s="268"/>
      <c r="C40" s="268"/>
      <c r="D40" s="268"/>
      <c r="E40" s="268"/>
      <c r="F40" s="268"/>
      <c r="G40" s="268"/>
      <c r="H40" s="268"/>
      <c r="I40" s="268"/>
      <c r="J40" s="268"/>
      <c r="K40" s="268"/>
      <c r="L40" s="268"/>
      <c r="M40" s="268"/>
      <c r="N40" s="268"/>
      <c r="O40" s="268"/>
      <c r="P40" s="268"/>
      <c r="Q40" s="268"/>
      <c r="R40" s="269"/>
    </row>
    <row r="41" spans="1:18" ht="9" customHeight="1">
      <c r="A41" s="236"/>
      <c r="B41" s="236"/>
      <c r="C41" s="236"/>
      <c r="D41" s="236"/>
      <c r="E41" s="236"/>
      <c r="F41" s="236"/>
      <c r="G41" s="236"/>
      <c r="H41" s="236"/>
      <c r="I41" s="236"/>
      <c r="J41" s="236"/>
      <c r="K41" s="236"/>
      <c r="L41" s="236"/>
      <c r="M41" s="236"/>
      <c r="N41" s="236"/>
      <c r="O41" s="236"/>
      <c r="P41" s="236"/>
      <c r="Q41" s="236"/>
      <c r="R41" s="236"/>
    </row>
    <row r="42" spans="1:18" s="18" customFormat="1" ht="15.75" customHeight="1">
      <c r="A42" s="243" t="s">
        <v>537</v>
      </c>
      <c r="B42" s="243"/>
      <c r="C42" s="243"/>
      <c r="D42" s="245" t="s">
        <v>568</v>
      </c>
      <c r="E42" s="245"/>
      <c r="F42" s="245"/>
      <c r="G42" s="220" t="s">
        <v>569</v>
      </c>
      <c r="H42" s="221"/>
      <c r="I42" s="222"/>
      <c r="J42" s="229" t="s">
        <v>538</v>
      </c>
      <c r="K42" s="229"/>
      <c r="L42" s="229"/>
      <c r="M42" s="229"/>
      <c r="N42" s="229"/>
      <c r="O42" s="229"/>
      <c r="P42" s="229"/>
      <c r="Q42" s="229"/>
      <c r="R42" s="230"/>
    </row>
    <row r="43" spans="1:18" s="7" customFormat="1" ht="15.75" customHeight="1">
      <c r="A43" s="242" t="str">
        <f>+'Formulario de Inspección'!C498</f>
        <v>FAVORABLE</v>
      </c>
      <c r="B43" s="242"/>
      <c r="C43" s="242"/>
      <c r="D43" s="246" t="s">
        <v>570</v>
      </c>
      <c r="E43" s="247"/>
      <c r="F43" s="248"/>
      <c r="G43" s="244" t="s">
        <v>576</v>
      </c>
      <c r="H43" s="244"/>
      <c r="I43" s="244"/>
      <c r="J43" s="229" t="s">
        <v>541</v>
      </c>
      <c r="K43" s="229"/>
      <c r="L43" s="230"/>
      <c r="M43" s="241" t="s">
        <v>543</v>
      </c>
      <c r="N43" s="229"/>
      <c r="O43" s="230"/>
      <c r="P43" s="233" t="s">
        <v>572</v>
      </c>
      <c r="Q43" s="234"/>
      <c r="R43" s="235"/>
    </row>
    <row r="44" spans="1:18" s="18" customFormat="1" ht="30" customHeight="1">
      <c r="A44" s="242"/>
      <c r="B44" s="242"/>
      <c r="C44" s="242"/>
      <c r="D44" s="249"/>
      <c r="E44" s="250"/>
      <c r="F44" s="251"/>
      <c r="G44" s="244"/>
      <c r="H44" s="244"/>
      <c r="I44" s="244"/>
      <c r="J44" s="231" t="str">
        <f>+'Formulario de Inspección'!S499</f>
        <v>N/A</v>
      </c>
      <c r="K44" s="231"/>
      <c r="L44" s="232"/>
      <c r="M44" s="240" t="str">
        <f>+'Formulario de Inspección'!S501</f>
        <v>N/A</v>
      </c>
      <c r="N44" s="231"/>
      <c r="O44" s="232"/>
      <c r="P44" s="252" t="str">
        <f>+'Formulario de Inspección'!P499</f>
        <v>N/A</v>
      </c>
      <c r="Q44" s="253"/>
      <c r="R44" s="43" t="str">
        <f>+'Formulario de Inspección'!R499</f>
        <v>N/A</v>
      </c>
    </row>
    <row r="45" spans="1:18" s="18" customFormat="1" ht="9" customHeight="1">
      <c r="A45" s="236"/>
      <c r="B45" s="236"/>
      <c r="C45" s="236"/>
      <c r="D45" s="236"/>
      <c r="E45" s="236"/>
      <c r="F45" s="236"/>
      <c r="G45" s="236"/>
      <c r="H45" s="236"/>
      <c r="I45" s="236"/>
      <c r="J45" s="236"/>
      <c r="K45" s="236"/>
      <c r="L45" s="236"/>
      <c r="M45" s="236"/>
      <c r="N45" s="236"/>
      <c r="O45" s="236"/>
      <c r="P45" s="236"/>
      <c r="Q45" s="236"/>
      <c r="R45" s="236"/>
    </row>
    <row r="46" spans="1:18" s="18" customFormat="1" ht="15.75" customHeight="1">
      <c r="A46" s="223" t="s">
        <v>577</v>
      </c>
      <c r="B46" s="224"/>
      <c r="C46" s="224"/>
      <c r="D46" s="225"/>
      <c r="E46" s="223" t="s">
        <v>574</v>
      </c>
      <c r="F46" s="224"/>
      <c r="G46" s="224"/>
      <c r="H46" s="224"/>
      <c r="I46" s="225"/>
      <c r="J46" s="223" t="s">
        <v>549</v>
      </c>
      <c r="K46" s="224"/>
      <c r="L46" s="224"/>
      <c r="M46" s="224"/>
      <c r="N46" s="224"/>
      <c r="O46" s="224"/>
      <c r="P46" s="224"/>
      <c r="Q46" s="224"/>
      <c r="R46" s="225"/>
    </row>
    <row r="47" spans="1:18" s="18" customFormat="1" ht="30" customHeight="1">
      <c r="A47" s="226" t="str">
        <f>+IF(OR($E$47=Referencias!A2),"Andrés Bonilla Sánchez","William Ramírez Chavarría")</f>
        <v>William Ramírez Chavarría</v>
      </c>
      <c r="B47" s="227"/>
      <c r="C47" s="227"/>
      <c r="D47" s="42" t="str">
        <f>+IF(OR($A$47=Referencias!A2),"Titular","Suplente 1")</f>
        <v>Titular</v>
      </c>
      <c r="E47" s="226">
        <f>+'Formulario de Inspección'!H514</f>
        <v>0</v>
      </c>
      <c r="F47" s="227"/>
      <c r="G47" s="227"/>
      <c r="H47" s="227"/>
      <c r="I47" s="228"/>
      <c r="J47" s="26" t="str">
        <f>+'Formulario de Inspección'!A511</f>
        <v>N/A</v>
      </c>
      <c r="K47" s="26" t="str">
        <f>+'Formulario de Inspección'!C511</f>
        <v>N/A</v>
      </c>
      <c r="L47" s="26" t="str">
        <f>+'Formulario de Inspección'!E511</f>
        <v>N/A</v>
      </c>
      <c r="M47" s="26" t="str">
        <f>+'Formulario de Inspección'!F511</f>
        <v>N/A</v>
      </c>
      <c r="N47" s="26" t="str">
        <f>+'Formulario de Inspección'!H511</f>
        <v>N/A</v>
      </c>
      <c r="O47" s="26" t="str">
        <f>+'Formulario de Inspección'!P511</f>
        <v>N/A</v>
      </c>
      <c r="P47" s="26" t="str">
        <f>+'Formulario de Inspección'!R511</f>
        <v>N/A</v>
      </c>
    </row>
    <row r="48" spans="1:18">
      <c r="A48" s="27"/>
      <c r="B48" s="27"/>
      <c r="C48" s="27"/>
      <c r="D48" s="27"/>
    </row>
  </sheetData>
  <mergeCells count="183">
    <mergeCell ref="A47:C47"/>
    <mergeCell ref="P44:Q44"/>
    <mergeCell ref="E47:I47"/>
    <mergeCell ref="A13:R13"/>
    <mergeCell ref="J44:L44"/>
    <mergeCell ref="M44:O44"/>
    <mergeCell ref="A45:R45"/>
    <mergeCell ref="A46:D46"/>
    <mergeCell ref="E46:I46"/>
    <mergeCell ref="J46:R46"/>
    <mergeCell ref="A40:R40"/>
    <mergeCell ref="A41:R41"/>
    <mergeCell ref="J42:R42"/>
    <mergeCell ref="J43:L43"/>
    <mergeCell ref="M43:O43"/>
    <mergeCell ref="P43:R43"/>
    <mergeCell ref="A38:B38"/>
    <mergeCell ref="C38:D38"/>
    <mergeCell ref="F38:L38"/>
    <mergeCell ref="M38:N38"/>
    <mergeCell ref="O38:R38"/>
    <mergeCell ref="A39:R39"/>
    <mergeCell ref="A36:B36"/>
    <mergeCell ref="C36:D36"/>
    <mergeCell ref="F36:L36"/>
    <mergeCell ref="M36:N36"/>
    <mergeCell ref="O36:R36"/>
    <mergeCell ref="A37:B37"/>
    <mergeCell ref="C37:D37"/>
    <mergeCell ref="F37:L37"/>
    <mergeCell ref="M37:N37"/>
    <mergeCell ref="O37:R37"/>
    <mergeCell ref="A34:B34"/>
    <mergeCell ref="C34:D34"/>
    <mergeCell ref="F34:L34"/>
    <mergeCell ref="M34:N34"/>
    <mergeCell ref="O34:R34"/>
    <mergeCell ref="A35:B35"/>
    <mergeCell ref="C35:D35"/>
    <mergeCell ref="F35:L35"/>
    <mergeCell ref="M35:N35"/>
    <mergeCell ref="O35:R35"/>
    <mergeCell ref="A32:B32"/>
    <mergeCell ref="C32:D32"/>
    <mergeCell ref="F32:L32"/>
    <mergeCell ref="M32:N32"/>
    <mergeCell ref="O32:R32"/>
    <mergeCell ref="A33:B33"/>
    <mergeCell ref="C33:D33"/>
    <mergeCell ref="F33:L33"/>
    <mergeCell ref="M33:N33"/>
    <mergeCell ref="O33:R33"/>
    <mergeCell ref="A30:B30"/>
    <mergeCell ref="C30:D30"/>
    <mergeCell ref="F30:L30"/>
    <mergeCell ref="M30:N30"/>
    <mergeCell ref="O30:R30"/>
    <mergeCell ref="A31:B31"/>
    <mergeCell ref="C31:D31"/>
    <mergeCell ref="F31:L31"/>
    <mergeCell ref="M31:N31"/>
    <mergeCell ref="O31:R31"/>
    <mergeCell ref="A28:B28"/>
    <mergeCell ref="C28:D28"/>
    <mergeCell ref="F28:L28"/>
    <mergeCell ref="M28:N28"/>
    <mergeCell ref="O28:R28"/>
    <mergeCell ref="A29:B29"/>
    <mergeCell ref="C29:D29"/>
    <mergeCell ref="F29:L29"/>
    <mergeCell ref="M29:N29"/>
    <mergeCell ref="O29:R29"/>
    <mergeCell ref="A26:B26"/>
    <mergeCell ref="C26:D26"/>
    <mergeCell ref="F26:L26"/>
    <mergeCell ref="M26:N26"/>
    <mergeCell ref="O26:R26"/>
    <mergeCell ref="A27:B27"/>
    <mergeCell ref="C27:D27"/>
    <mergeCell ref="F27:L27"/>
    <mergeCell ref="M27:N27"/>
    <mergeCell ref="O27:R27"/>
    <mergeCell ref="A24:B24"/>
    <mergeCell ref="C24:D24"/>
    <mergeCell ref="F24:L24"/>
    <mergeCell ref="M24:N24"/>
    <mergeCell ref="O24:R24"/>
    <mergeCell ref="A25:B25"/>
    <mergeCell ref="C25:D25"/>
    <mergeCell ref="F25:L25"/>
    <mergeCell ref="M25:N25"/>
    <mergeCell ref="O25:R25"/>
    <mergeCell ref="A22:B22"/>
    <mergeCell ref="C22:D22"/>
    <mergeCell ref="F22:L22"/>
    <mergeCell ref="M22:N22"/>
    <mergeCell ref="O22:R22"/>
    <mergeCell ref="A23:B23"/>
    <mergeCell ref="C23:D23"/>
    <mergeCell ref="F23:L23"/>
    <mergeCell ref="M23:N23"/>
    <mergeCell ref="O23:R23"/>
    <mergeCell ref="M19:N19"/>
    <mergeCell ref="O19:R19"/>
    <mergeCell ref="A20:B20"/>
    <mergeCell ref="C20:D20"/>
    <mergeCell ref="F20:L20"/>
    <mergeCell ref="M20:N20"/>
    <mergeCell ref="O20:R20"/>
    <mergeCell ref="A21:B21"/>
    <mergeCell ref="C21:D21"/>
    <mergeCell ref="F21:L21"/>
    <mergeCell ref="M21:N21"/>
    <mergeCell ref="O21:R21"/>
    <mergeCell ref="O16:R16"/>
    <mergeCell ref="A17:B17"/>
    <mergeCell ref="C17:D17"/>
    <mergeCell ref="F17:L17"/>
    <mergeCell ref="M17:N17"/>
    <mergeCell ref="O17:R17"/>
    <mergeCell ref="A18:B18"/>
    <mergeCell ref="C18:D18"/>
    <mergeCell ref="F18:L18"/>
    <mergeCell ref="M18:N18"/>
    <mergeCell ref="O18:R18"/>
    <mergeCell ref="O12:R12"/>
    <mergeCell ref="A14:B14"/>
    <mergeCell ref="C14:D14"/>
    <mergeCell ref="F14:L14"/>
    <mergeCell ref="M14:N14"/>
    <mergeCell ref="O14:R14"/>
    <mergeCell ref="A15:B15"/>
    <mergeCell ref="C15:D15"/>
    <mergeCell ref="F15:L15"/>
    <mergeCell ref="M15:N15"/>
    <mergeCell ref="O15:R15"/>
    <mergeCell ref="O9:R9"/>
    <mergeCell ref="A10:C10"/>
    <mergeCell ref="D10:I10"/>
    <mergeCell ref="J10:L10"/>
    <mergeCell ref="M10:N10"/>
    <mergeCell ref="O10:R10"/>
    <mergeCell ref="A11:C11"/>
    <mergeCell ref="D11:I11"/>
    <mergeCell ref="J11:L11"/>
    <mergeCell ref="M11:N11"/>
    <mergeCell ref="O11:R11"/>
    <mergeCell ref="O7:R7"/>
    <mergeCell ref="A8:C8"/>
    <mergeCell ref="D8:I8"/>
    <mergeCell ref="J8:N8"/>
    <mergeCell ref="O8:R8"/>
    <mergeCell ref="A1:C3"/>
    <mergeCell ref="D1:O1"/>
    <mergeCell ref="P1:R1"/>
    <mergeCell ref="D2:O3"/>
    <mergeCell ref="P2:R2"/>
    <mergeCell ref="P3:R3"/>
    <mergeCell ref="A5:R5"/>
    <mergeCell ref="A42:C42"/>
    <mergeCell ref="D42:F42"/>
    <mergeCell ref="G42:I42"/>
    <mergeCell ref="A43:C44"/>
    <mergeCell ref="D43:F44"/>
    <mergeCell ref="G43:I44"/>
    <mergeCell ref="A7:C7"/>
    <mergeCell ref="D7:I7"/>
    <mergeCell ref="J7:N7"/>
    <mergeCell ref="A9:C9"/>
    <mergeCell ref="D9:I9"/>
    <mergeCell ref="J9:L9"/>
    <mergeCell ref="M9:N9"/>
    <mergeCell ref="A12:C12"/>
    <mergeCell ref="D12:I12"/>
    <mergeCell ref="J12:L12"/>
    <mergeCell ref="M12:N12"/>
    <mergeCell ref="A16:B16"/>
    <mergeCell ref="C16:D16"/>
    <mergeCell ref="F16:L16"/>
    <mergeCell ref="M16:N16"/>
    <mergeCell ref="A19:B19"/>
    <mergeCell ref="C19:D19"/>
    <mergeCell ref="F19:L19"/>
  </mergeCells>
  <conditionalFormatting sqref="K4 K6">
    <cfRule type="cellIs" dxfId="8" priority="3" operator="equal">
      <formula>"DG"</formula>
    </cfRule>
  </conditionalFormatting>
  <conditionalFormatting sqref="K10 K12">
    <cfRule type="cellIs" dxfId="7" priority="6" operator="equal">
      <formula>"DG"</formula>
    </cfRule>
  </conditionalFormatting>
  <conditionalFormatting sqref="K48:K1048576">
    <cfRule type="cellIs" dxfId="6" priority="8" operator="equal">
      <formula>"DG"</formula>
    </cfRule>
  </conditionalFormatting>
  <conditionalFormatting sqref="M10 M12 J42 P43:Q43 J44 M48:N1048576">
    <cfRule type="cellIs" dxfId="5" priority="5" operator="equal">
      <formula>"DG"</formula>
    </cfRule>
  </conditionalFormatting>
  <conditionalFormatting sqref="M14 F14">
    <cfRule type="cellIs" dxfId="4" priority="7" stopIfTrue="1" operator="equal">
      <formula>"DG"</formula>
    </cfRule>
  </conditionalFormatting>
  <conditionalFormatting sqref="M14:M38">
    <cfRule type="cellIs" dxfId="3" priority="1" operator="equal">
      <formula>"DG"</formula>
    </cfRule>
  </conditionalFormatting>
  <conditionalFormatting sqref="M4:N4 M6:N6">
    <cfRule type="cellIs" dxfId="2" priority="2" operator="equal">
      <formula>"DG"</formula>
    </cfRule>
  </conditionalFormatting>
  <printOptions horizontalCentered="1" verticalCentered="1"/>
  <pageMargins left="0.2" right="0.2" top="0.25" bottom="0.25" header="0.3" footer="0.3"/>
  <pageSetup scale="38"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8A367D6-CEF2-489E-BF2B-416B76DC1A46}">
          <x14:formula1>
            <xm:f>Referencias!$M$2:$M$10</xm:f>
          </x14:formula1>
          <xm:sqref>D12:I12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BFFD7-FFB3-4ACF-8B86-F7963375F6A7}">
  <sheetPr codeName="Sheet2">
    <pageSetUpPr fitToPage="1"/>
  </sheetPr>
  <dimension ref="A1:G195"/>
  <sheetViews>
    <sheetView showGridLines="0" view="pageBreakPreview" zoomScale="120" zoomScaleNormal="100" zoomScaleSheetLayoutView="120" workbookViewId="0">
      <selection activeCell="A4" sqref="A4"/>
    </sheetView>
  </sheetViews>
  <sheetFormatPr defaultColWidth="9.140625" defaultRowHeight="10.15"/>
  <cols>
    <col min="1" max="1" width="20.85546875" style="2" customWidth="1"/>
    <col min="2" max="2" width="20.7109375" style="2" customWidth="1"/>
    <col min="3" max="3" width="20.85546875" style="2" customWidth="1"/>
    <col min="4" max="4" width="65.42578125" style="2" customWidth="1"/>
    <col min="5" max="5" width="18" style="2" customWidth="1"/>
    <col min="6" max="6" width="62.7109375" style="2" customWidth="1"/>
    <col min="7" max="16384" width="9.140625" style="2"/>
  </cols>
  <sheetData>
    <row r="1" spans="1:7" ht="11.25">
      <c r="A1" s="272" t="s">
        <v>31</v>
      </c>
      <c r="B1" s="272" t="s">
        <v>578</v>
      </c>
      <c r="C1" s="1"/>
      <c r="D1" s="1"/>
      <c r="E1" s="1"/>
      <c r="F1" s="1"/>
    </row>
    <row r="2" spans="1:7">
      <c r="A2" s="3"/>
      <c r="B2" s="3"/>
      <c r="C2" s="3"/>
      <c r="D2" s="3"/>
      <c r="E2" s="3"/>
      <c r="F2" s="3"/>
    </row>
    <row r="3" spans="1:7" s="5" customFormat="1" ht="11.25">
      <c r="A3" s="272" t="s">
        <v>27</v>
      </c>
      <c r="B3" s="272" t="s">
        <v>28</v>
      </c>
      <c r="C3" s="272" t="s">
        <v>29</v>
      </c>
      <c r="D3" s="272" t="s">
        <v>26</v>
      </c>
      <c r="E3" s="272" t="s">
        <v>30</v>
      </c>
      <c r="F3" s="272" t="s">
        <v>32</v>
      </c>
      <c r="G3" s="4"/>
    </row>
    <row r="4" spans="1:7" s="5" customFormat="1" ht="14.45">
      <c r="A4"/>
      <c r="B4"/>
      <c r="C4"/>
      <c r="D4"/>
      <c r="E4"/>
      <c r="F4"/>
      <c r="G4" s="4"/>
    </row>
    <row r="5" spans="1:7" s="5" customFormat="1" ht="14.45">
      <c r="A5"/>
      <c r="B5"/>
      <c r="C5"/>
      <c r="D5"/>
      <c r="E5"/>
      <c r="F5"/>
      <c r="G5" s="4"/>
    </row>
    <row r="6" spans="1:7" s="5" customFormat="1" ht="14.45">
      <c r="A6"/>
      <c r="B6"/>
      <c r="C6"/>
      <c r="D6"/>
      <c r="E6"/>
      <c r="F6"/>
      <c r="G6" s="4"/>
    </row>
    <row r="7" spans="1:7" s="5" customFormat="1" ht="37.5" customHeight="1">
      <c r="A7"/>
      <c r="B7"/>
      <c r="C7"/>
      <c r="D7"/>
      <c r="E7"/>
      <c r="F7"/>
      <c r="G7" s="4"/>
    </row>
    <row r="8" spans="1:7" s="5" customFormat="1" ht="14.45">
      <c r="A8"/>
      <c r="B8"/>
      <c r="C8"/>
      <c r="D8"/>
      <c r="E8"/>
      <c r="F8"/>
      <c r="G8" s="4"/>
    </row>
    <row r="9" spans="1:7" s="5" customFormat="1" ht="14.45">
      <c r="A9"/>
      <c r="B9"/>
      <c r="C9"/>
      <c r="D9"/>
      <c r="E9"/>
      <c r="F9"/>
      <c r="G9" s="4"/>
    </row>
    <row r="10" spans="1:7" s="5" customFormat="1" ht="14.45">
      <c r="A10"/>
      <c r="B10"/>
      <c r="C10"/>
      <c r="D10"/>
      <c r="E10"/>
      <c r="F10"/>
    </row>
    <row r="11" spans="1:7" s="5" customFormat="1" ht="14.45">
      <c r="A11"/>
      <c r="B11"/>
      <c r="C11"/>
      <c r="D11"/>
      <c r="E11"/>
      <c r="F11"/>
    </row>
    <row r="12" spans="1:7" s="5" customFormat="1" ht="14.45">
      <c r="A12"/>
      <c r="B12"/>
      <c r="C12"/>
      <c r="D12"/>
      <c r="E12"/>
      <c r="F12"/>
    </row>
    <row r="13" spans="1:7" ht="14.45">
      <c r="A13"/>
      <c r="B13"/>
      <c r="C13"/>
      <c r="D13"/>
      <c r="E13"/>
      <c r="F13"/>
    </row>
    <row r="14" spans="1:7" ht="14.45">
      <c r="A14"/>
      <c r="B14"/>
      <c r="C14"/>
      <c r="D14"/>
      <c r="E14"/>
      <c r="F14"/>
    </row>
    <row r="15" spans="1:7" ht="14.45">
      <c r="A15"/>
      <c r="B15"/>
      <c r="C15"/>
      <c r="D15"/>
      <c r="E15"/>
      <c r="F15"/>
    </row>
    <row r="16" spans="1:7" ht="14.45">
      <c r="A16"/>
      <c r="B16"/>
      <c r="C16"/>
      <c r="D16"/>
      <c r="E16"/>
      <c r="F16"/>
    </row>
    <row r="17" spans="1:6" ht="14.45">
      <c r="A17"/>
      <c r="B17"/>
      <c r="C17"/>
      <c r="D17"/>
      <c r="E17"/>
      <c r="F17"/>
    </row>
    <row r="18" spans="1:6" ht="14.45">
      <c r="A18"/>
      <c r="B18"/>
      <c r="C18"/>
      <c r="D18"/>
      <c r="E18"/>
      <c r="F18"/>
    </row>
    <row r="19" spans="1:6" ht="14.45">
      <c r="A19"/>
      <c r="B19"/>
      <c r="C19"/>
      <c r="D19"/>
      <c r="E19"/>
      <c r="F19"/>
    </row>
    <row r="20" spans="1:6" ht="14.45">
      <c r="A20"/>
      <c r="B20"/>
      <c r="C20"/>
      <c r="D20"/>
      <c r="E20"/>
      <c r="F20"/>
    </row>
    <row r="21" spans="1:6" ht="14.45">
      <c r="A21"/>
      <c r="B21"/>
      <c r="C21"/>
      <c r="D21"/>
      <c r="E21"/>
      <c r="F21"/>
    </row>
    <row r="22" spans="1:6" ht="14.45">
      <c r="A22"/>
      <c r="B22"/>
      <c r="C22"/>
      <c r="D22"/>
      <c r="E22"/>
      <c r="F22"/>
    </row>
    <row r="23" spans="1:6" ht="14.45">
      <c r="A23"/>
      <c r="B23"/>
      <c r="C23"/>
      <c r="D23"/>
      <c r="E23"/>
      <c r="F23"/>
    </row>
    <row r="24" spans="1:6" ht="14.45">
      <c r="A24"/>
      <c r="B24"/>
      <c r="C24"/>
      <c r="D24"/>
      <c r="E24"/>
      <c r="F24"/>
    </row>
    <row r="25" spans="1:6" ht="14.45">
      <c r="A25"/>
      <c r="B25"/>
      <c r="C25"/>
      <c r="D25"/>
      <c r="E25"/>
      <c r="F25"/>
    </row>
    <row r="26" spans="1:6" ht="14.45">
      <c r="A26"/>
      <c r="B26"/>
      <c r="C26"/>
      <c r="D26"/>
      <c r="E26"/>
      <c r="F26"/>
    </row>
    <row r="27" spans="1:6" ht="14.45">
      <c r="A27"/>
      <c r="B27"/>
      <c r="C27"/>
      <c r="D27"/>
      <c r="E27"/>
      <c r="F27"/>
    </row>
    <row r="28" spans="1:6" ht="14.45">
      <c r="A28"/>
      <c r="B28"/>
      <c r="C28"/>
      <c r="D28"/>
      <c r="E28"/>
      <c r="F28"/>
    </row>
    <row r="29" spans="1:6" ht="14.45">
      <c r="A29"/>
      <c r="B29"/>
      <c r="C29"/>
      <c r="D29"/>
      <c r="E29"/>
      <c r="F29"/>
    </row>
    <row r="30" spans="1:6" ht="14.45">
      <c r="A30"/>
      <c r="B30"/>
      <c r="C30"/>
      <c r="D30"/>
      <c r="E30"/>
      <c r="F30"/>
    </row>
    <row r="31" spans="1:6" ht="14.45">
      <c r="A31"/>
      <c r="B31"/>
      <c r="C31"/>
      <c r="D31"/>
      <c r="E31"/>
      <c r="F31"/>
    </row>
    <row r="32" spans="1:6" ht="14.45">
      <c r="A32"/>
      <c r="B32"/>
      <c r="C32"/>
      <c r="D32"/>
      <c r="E32"/>
      <c r="F32"/>
    </row>
    <row r="33" spans="1:6" ht="14.45">
      <c r="A33"/>
      <c r="B33"/>
      <c r="C33"/>
      <c r="D33"/>
      <c r="E33"/>
      <c r="F33"/>
    </row>
    <row r="34" spans="1:6" ht="14.45">
      <c r="A34"/>
      <c r="B34"/>
      <c r="C34"/>
      <c r="D34"/>
      <c r="E34"/>
      <c r="F34"/>
    </row>
    <row r="35" spans="1:6" ht="14.45">
      <c r="A35"/>
      <c r="B35"/>
      <c r="C35"/>
      <c r="D35"/>
      <c r="E35"/>
      <c r="F35"/>
    </row>
    <row r="36" spans="1:6" ht="14.45">
      <c r="A36"/>
      <c r="B36"/>
      <c r="C36"/>
      <c r="D36"/>
      <c r="E36"/>
      <c r="F36"/>
    </row>
    <row r="37" spans="1:6" ht="14.45">
      <c r="A37"/>
      <c r="B37"/>
      <c r="C37"/>
      <c r="D37"/>
      <c r="E37"/>
      <c r="F37"/>
    </row>
    <row r="38" spans="1:6" ht="14.45">
      <c r="A38"/>
      <c r="B38"/>
      <c r="C38"/>
      <c r="D38"/>
      <c r="E38"/>
      <c r="F38"/>
    </row>
    <row r="39" spans="1:6" ht="14.45">
      <c r="A39"/>
      <c r="B39"/>
      <c r="C39"/>
      <c r="D39"/>
      <c r="E39"/>
      <c r="F39"/>
    </row>
    <row r="40" spans="1:6" ht="14.45">
      <c r="A40"/>
      <c r="B40"/>
      <c r="C40"/>
      <c r="D40"/>
      <c r="E40"/>
      <c r="F40"/>
    </row>
    <row r="41" spans="1:6" ht="14.45">
      <c r="A41"/>
      <c r="B41"/>
      <c r="C41"/>
      <c r="D41"/>
      <c r="E41"/>
      <c r="F41"/>
    </row>
    <row r="42" spans="1:6" ht="14.45">
      <c r="A42"/>
      <c r="B42"/>
      <c r="C42"/>
      <c r="D42"/>
      <c r="E42"/>
      <c r="F42"/>
    </row>
    <row r="43" spans="1:6" ht="14.45">
      <c r="A43"/>
      <c r="B43"/>
      <c r="C43"/>
      <c r="D43"/>
      <c r="E43"/>
      <c r="F43"/>
    </row>
    <row r="44" spans="1:6" ht="14.45">
      <c r="A44"/>
      <c r="B44"/>
      <c r="C44"/>
      <c r="D44"/>
      <c r="E44"/>
      <c r="F44"/>
    </row>
    <row r="45" spans="1:6" ht="14.45">
      <c r="A45"/>
      <c r="B45"/>
      <c r="C45"/>
      <c r="D45"/>
      <c r="E45"/>
      <c r="F45"/>
    </row>
    <row r="46" spans="1:6" ht="14.45">
      <c r="A46"/>
      <c r="B46"/>
      <c r="C46"/>
      <c r="D46"/>
      <c r="E46"/>
      <c r="F46"/>
    </row>
    <row r="47" spans="1:6" ht="14.45">
      <c r="A47"/>
      <c r="B47"/>
      <c r="C47"/>
      <c r="D47"/>
      <c r="E47"/>
      <c r="F47"/>
    </row>
    <row r="48" spans="1:6" ht="14.45">
      <c r="A48"/>
      <c r="B48"/>
      <c r="C48"/>
      <c r="D48"/>
      <c r="E48"/>
      <c r="F48"/>
    </row>
    <row r="49" spans="1:6" ht="14.45">
      <c r="A49"/>
      <c r="B49"/>
      <c r="C49"/>
      <c r="D49"/>
      <c r="E49"/>
      <c r="F49"/>
    </row>
    <row r="50" spans="1:6" ht="14.45">
      <c r="A50"/>
      <c r="B50"/>
      <c r="C50"/>
      <c r="D50"/>
      <c r="E50"/>
      <c r="F50"/>
    </row>
    <row r="51" spans="1:6" ht="14.45">
      <c r="A51"/>
      <c r="B51"/>
      <c r="C51"/>
      <c r="D51"/>
      <c r="E51"/>
      <c r="F51"/>
    </row>
    <row r="52" spans="1:6" ht="14.45">
      <c r="A52"/>
      <c r="B52"/>
      <c r="C52"/>
      <c r="D52"/>
      <c r="E52"/>
      <c r="F52"/>
    </row>
    <row r="53" spans="1:6" ht="14.45">
      <c r="A53"/>
      <c r="B53"/>
      <c r="C53"/>
      <c r="D53"/>
      <c r="E53"/>
      <c r="F53"/>
    </row>
    <row r="54" spans="1:6" ht="14.45">
      <c r="A54"/>
      <c r="B54"/>
      <c r="C54"/>
      <c r="D54"/>
      <c r="E54"/>
      <c r="F54"/>
    </row>
    <row r="55" spans="1:6" ht="14.45">
      <c r="A55"/>
      <c r="B55"/>
      <c r="C55"/>
      <c r="D55"/>
      <c r="E55"/>
      <c r="F55"/>
    </row>
    <row r="56" spans="1:6" ht="14.45">
      <c r="A56"/>
      <c r="B56"/>
      <c r="C56"/>
      <c r="D56"/>
      <c r="E56"/>
      <c r="F56"/>
    </row>
    <row r="57" spans="1:6" ht="14.45">
      <c r="A57"/>
      <c r="B57"/>
      <c r="C57"/>
      <c r="D57"/>
      <c r="E57"/>
      <c r="F57"/>
    </row>
    <row r="58" spans="1:6" ht="14.45">
      <c r="A58"/>
      <c r="B58"/>
      <c r="C58"/>
      <c r="D58"/>
      <c r="E58"/>
      <c r="F58"/>
    </row>
    <row r="59" spans="1:6" ht="14.45">
      <c r="A59"/>
      <c r="B59"/>
      <c r="C59"/>
      <c r="D59"/>
      <c r="E59"/>
      <c r="F59"/>
    </row>
    <row r="60" spans="1:6" ht="14.45">
      <c r="A60"/>
      <c r="B60"/>
      <c r="C60"/>
      <c r="D60"/>
      <c r="E60"/>
      <c r="F60"/>
    </row>
    <row r="61" spans="1:6" ht="14.45">
      <c r="A61"/>
      <c r="B61"/>
      <c r="C61"/>
      <c r="D61"/>
      <c r="E61"/>
      <c r="F61"/>
    </row>
    <row r="62" spans="1:6" ht="14.45">
      <c r="A62"/>
      <c r="B62"/>
      <c r="C62"/>
      <c r="D62"/>
      <c r="E62"/>
      <c r="F62"/>
    </row>
    <row r="63" spans="1:6" ht="14.45">
      <c r="A63"/>
      <c r="B63"/>
      <c r="C63"/>
      <c r="D63"/>
      <c r="E63"/>
      <c r="F63"/>
    </row>
    <row r="64" spans="1:6" ht="14.45">
      <c r="A64"/>
      <c r="B64"/>
      <c r="C64"/>
      <c r="D64"/>
      <c r="E64"/>
      <c r="F64"/>
    </row>
    <row r="65" spans="1:6" ht="14.45">
      <c r="A65"/>
      <c r="B65"/>
      <c r="C65"/>
      <c r="D65"/>
      <c r="E65"/>
      <c r="F65"/>
    </row>
    <row r="66" spans="1:6" ht="14.45">
      <c r="A66"/>
      <c r="B66"/>
      <c r="C66"/>
      <c r="D66"/>
      <c r="E66"/>
      <c r="F66"/>
    </row>
    <row r="67" spans="1:6" ht="14.45">
      <c r="A67"/>
      <c r="B67"/>
      <c r="C67"/>
      <c r="D67"/>
      <c r="E67"/>
      <c r="F67"/>
    </row>
    <row r="68" spans="1:6" ht="14.45">
      <c r="A68"/>
      <c r="B68"/>
      <c r="C68"/>
      <c r="D68"/>
      <c r="E68"/>
      <c r="F68"/>
    </row>
    <row r="69" spans="1:6" ht="14.45">
      <c r="A69"/>
      <c r="B69"/>
      <c r="C69"/>
      <c r="D69"/>
      <c r="E69"/>
      <c r="F69"/>
    </row>
    <row r="70" spans="1:6" ht="14.45">
      <c r="A70"/>
      <c r="B70"/>
      <c r="C70"/>
      <c r="D70"/>
      <c r="E70"/>
      <c r="F70"/>
    </row>
    <row r="71" spans="1:6" ht="14.45">
      <c r="A71"/>
      <c r="B71"/>
      <c r="C71"/>
      <c r="D71"/>
      <c r="E71"/>
      <c r="F71"/>
    </row>
    <row r="72" spans="1:6" ht="14.45">
      <c r="A72"/>
      <c r="B72"/>
      <c r="C72"/>
      <c r="D72"/>
      <c r="E72"/>
      <c r="F72"/>
    </row>
    <row r="73" spans="1:6" ht="14.45">
      <c r="A73"/>
      <c r="B73"/>
      <c r="C73"/>
      <c r="D73"/>
      <c r="E73"/>
      <c r="F73"/>
    </row>
    <row r="74" spans="1:6" ht="14.45">
      <c r="A74"/>
      <c r="B74"/>
      <c r="C74"/>
      <c r="D74"/>
      <c r="E74"/>
      <c r="F74"/>
    </row>
    <row r="75" spans="1:6" ht="14.45">
      <c r="A75"/>
      <c r="B75"/>
      <c r="C75"/>
      <c r="D75"/>
      <c r="E75"/>
      <c r="F75"/>
    </row>
    <row r="76" spans="1:6" ht="14.45">
      <c r="A76"/>
      <c r="B76"/>
      <c r="C76"/>
      <c r="D76"/>
      <c r="E76"/>
      <c r="F76"/>
    </row>
    <row r="77" spans="1:6" ht="14.45">
      <c r="A77"/>
      <c r="B77"/>
      <c r="C77"/>
      <c r="D77"/>
      <c r="E77"/>
      <c r="F77"/>
    </row>
    <row r="78" spans="1:6" ht="14.45">
      <c r="A78"/>
      <c r="B78"/>
      <c r="C78"/>
      <c r="D78"/>
      <c r="E78"/>
      <c r="F78"/>
    </row>
    <row r="79" spans="1:6" ht="14.45">
      <c r="A79"/>
      <c r="B79"/>
      <c r="C79"/>
      <c r="D79"/>
      <c r="E79"/>
      <c r="F79"/>
    </row>
    <row r="80" spans="1:6" ht="14.45">
      <c r="A80"/>
      <c r="B80"/>
      <c r="C80"/>
      <c r="D80"/>
      <c r="E80"/>
      <c r="F80"/>
    </row>
    <row r="81" spans="1:6" ht="14.45">
      <c r="A81"/>
      <c r="B81"/>
      <c r="C81"/>
      <c r="D81"/>
      <c r="E81"/>
      <c r="F81"/>
    </row>
    <row r="82" spans="1:6" ht="14.45">
      <c r="A82"/>
      <c r="B82"/>
      <c r="C82"/>
      <c r="D82"/>
      <c r="E82"/>
      <c r="F82"/>
    </row>
    <row r="83" spans="1:6" ht="14.45">
      <c r="A83"/>
      <c r="B83"/>
      <c r="C83"/>
      <c r="D83"/>
      <c r="E83"/>
      <c r="F83"/>
    </row>
    <row r="84" spans="1:6" ht="14.45">
      <c r="A84"/>
      <c r="B84"/>
      <c r="C84"/>
      <c r="D84"/>
      <c r="E84"/>
      <c r="F84"/>
    </row>
    <row r="85" spans="1:6" ht="14.45">
      <c r="A85"/>
      <c r="B85"/>
      <c r="C85"/>
      <c r="D85"/>
      <c r="E85"/>
      <c r="F85"/>
    </row>
    <row r="86" spans="1:6" ht="14.45">
      <c r="A86"/>
      <c r="B86"/>
      <c r="C86"/>
      <c r="D86"/>
      <c r="E86"/>
      <c r="F86"/>
    </row>
    <row r="87" spans="1:6" ht="14.45">
      <c r="A87"/>
      <c r="B87"/>
      <c r="C87"/>
      <c r="D87"/>
      <c r="E87"/>
      <c r="F87"/>
    </row>
    <row r="88" spans="1:6" ht="14.45">
      <c r="A88"/>
      <c r="B88"/>
      <c r="C88"/>
      <c r="D88"/>
      <c r="E88"/>
      <c r="F88"/>
    </row>
    <row r="89" spans="1:6" ht="14.45">
      <c r="A89"/>
      <c r="B89"/>
      <c r="C89"/>
      <c r="D89"/>
      <c r="E89"/>
      <c r="F89"/>
    </row>
    <row r="90" spans="1:6" ht="14.45">
      <c r="A90"/>
      <c r="B90"/>
      <c r="C90"/>
      <c r="D90"/>
      <c r="E90"/>
      <c r="F90"/>
    </row>
    <row r="91" spans="1:6" ht="14.45">
      <c r="A91"/>
      <c r="B91"/>
      <c r="C91"/>
      <c r="D91"/>
      <c r="E91"/>
      <c r="F91"/>
    </row>
    <row r="92" spans="1:6" ht="14.45">
      <c r="A92"/>
      <c r="B92"/>
      <c r="C92"/>
      <c r="D92"/>
      <c r="E92"/>
      <c r="F92"/>
    </row>
    <row r="93" spans="1:6" ht="14.45">
      <c r="A93"/>
      <c r="B93"/>
      <c r="C93"/>
      <c r="D93"/>
      <c r="E93"/>
      <c r="F93"/>
    </row>
    <row r="94" spans="1:6" ht="14.45">
      <c r="A94"/>
      <c r="B94"/>
      <c r="C94"/>
      <c r="D94"/>
      <c r="E94"/>
      <c r="F94"/>
    </row>
    <row r="95" spans="1:6" ht="14.45">
      <c r="A95"/>
      <c r="B95"/>
      <c r="C95"/>
      <c r="D95"/>
      <c r="E95"/>
      <c r="F95"/>
    </row>
    <row r="96" spans="1:6" ht="14.45">
      <c r="A96"/>
      <c r="B96"/>
      <c r="C96"/>
      <c r="D96"/>
      <c r="E96"/>
      <c r="F96"/>
    </row>
    <row r="97" spans="1:6" ht="14.45">
      <c r="A97"/>
      <c r="B97"/>
      <c r="C97"/>
      <c r="D97"/>
      <c r="E97"/>
      <c r="F97"/>
    </row>
    <row r="98" spans="1:6" ht="14.45">
      <c r="A98"/>
      <c r="B98"/>
      <c r="C98"/>
      <c r="D98"/>
      <c r="E98"/>
      <c r="F98"/>
    </row>
    <row r="99" spans="1:6" ht="14.45">
      <c r="A99"/>
      <c r="B99"/>
      <c r="C99"/>
      <c r="D99"/>
      <c r="E99"/>
      <c r="F99"/>
    </row>
    <row r="100" spans="1:6" ht="14.45">
      <c r="A100"/>
      <c r="B100"/>
      <c r="C100"/>
      <c r="D100"/>
      <c r="E100"/>
      <c r="F100"/>
    </row>
    <row r="101" spans="1:6" ht="14.45">
      <c r="A101"/>
      <c r="B101"/>
      <c r="C101"/>
      <c r="D101"/>
      <c r="E101"/>
      <c r="F101"/>
    </row>
    <row r="102" spans="1:6" ht="14.45">
      <c r="A102"/>
      <c r="B102"/>
      <c r="C102"/>
      <c r="D102"/>
      <c r="E102"/>
      <c r="F102"/>
    </row>
    <row r="103" spans="1:6" ht="14.45">
      <c r="A103"/>
      <c r="B103"/>
      <c r="C103"/>
      <c r="D103"/>
      <c r="E103"/>
      <c r="F103"/>
    </row>
    <row r="104" spans="1:6" ht="14.45">
      <c r="A104"/>
      <c r="B104"/>
      <c r="C104"/>
      <c r="D104"/>
      <c r="E104"/>
      <c r="F104"/>
    </row>
    <row r="105" spans="1:6" ht="14.45">
      <c r="A105"/>
      <c r="B105"/>
      <c r="C105"/>
      <c r="D105"/>
      <c r="E105"/>
      <c r="F105"/>
    </row>
    <row r="106" spans="1:6" ht="14.45">
      <c r="A106"/>
      <c r="B106"/>
      <c r="C106"/>
      <c r="D106"/>
      <c r="E106"/>
      <c r="F106"/>
    </row>
    <row r="107" spans="1:6" ht="14.45">
      <c r="A107"/>
      <c r="B107"/>
      <c r="C107"/>
      <c r="D107"/>
      <c r="E107"/>
      <c r="F107"/>
    </row>
    <row r="108" spans="1:6" ht="14.45">
      <c r="A108"/>
      <c r="B108"/>
      <c r="C108"/>
      <c r="D108"/>
      <c r="E108"/>
      <c r="F108"/>
    </row>
    <row r="109" spans="1:6" ht="14.45">
      <c r="A109"/>
      <c r="B109"/>
      <c r="C109"/>
      <c r="D109"/>
      <c r="E109"/>
      <c r="F109"/>
    </row>
    <row r="110" spans="1:6" ht="14.45">
      <c r="A110"/>
      <c r="B110"/>
      <c r="C110"/>
      <c r="D110"/>
      <c r="E110"/>
      <c r="F110"/>
    </row>
    <row r="111" spans="1:6" ht="14.45">
      <c r="A111"/>
      <c r="B111"/>
      <c r="C111"/>
      <c r="D111"/>
      <c r="E111"/>
      <c r="F111"/>
    </row>
    <row r="112" spans="1:6" ht="14.45">
      <c r="A112"/>
      <c r="B112"/>
      <c r="C112"/>
      <c r="D112"/>
      <c r="E112"/>
      <c r="F112"/>
    </row>
    <row r="113" spans="1:6" ht="14.45">
      <c r="A113"/>
      <c r="B113"/>
      <c r="C113"/>
      <c r="D113"/>
      <c r="E113"/>
      <c r="F113"/>
    </row>
    <row r="114" spans="1:6" ht="14.45">
      <c r="A114"/>
      <c r="B114"/>
      <c r="C114"/>
      <c r="D114"/>
      <c r="E114"/>
      <c r="F114"/>
    </row>
    <row r="115" spans="1:6" ht="14.45">
      <c r="A115"/>
      <c r="B115"/>
      <c r="C115"/>
      <c r="D115"/>
      <c r="E115"/>
      <c r="F115"/>
    </row>
    <row r="116" spans="1:6" ht="14.45">
      <c r="A116"/>
      <c r="B116"/>
      <c r="C116"/>
      <c r="D116"/>
      <c r="E116"/>
      <c r="F116"/>
    </row>
    <row r="117" spans="1:6" ht="14.45">
      <c r="A117"/>
      <c r="B117"/>
      <c r="C117"/>
      <c r="D117"/>
      <c r="E117"/>
      <c r="F117"/>
    </row>
    <row r="118" spans="1:6" ht="14.45">
      <c r="A118"/>
      <c r="B118"/>
      <c r="C118"/>
      <c r="D118"/>
      <c r="E118"/>
      <c r="F118"/>
    </row>
    <row r="119" spans="1:6" ht="14.45">
      <c r="A119"/>
      <c r="B119"/>
      <c r="C119"/>
      <c r="D119"/>
      <c r="E119"/>
      <c r="F119"/>
    </row>
    <row r="120" spans="1:6" ht="14.45">
      <c r="A120"/>
      <c r="B120"/>
      <c r="C120"/>
      <c r="D120"/>
      <c r="E120"/>
      <c r="F120"/>
    </row>
    <row r="121" spans="1:6" ht="14.45">
      <c r="A121"/>
      <c r="B121"/>
      <c r="C121"/>
      <c r="D121"/>
      <c r="E121"/>
      <c r="F121"/>
    </row>
    <row r="122" spans="1:6" ht="14.45">
      <c r="A122"/>
      <c r="B122"/>
      <c r="C122"/>
      <c r="D122"/>
      <c r="E122"/>
      <c r="F122"/>
    </row>
    <row r="123" spans="1:6" ht="14.45">
      <c r="A123"/>
      <c r="B123"/>
      <c r="C123"/>
      <c r="D123"/>
      <c r="E123"/>
      <c r="F123"/>
    </row>
    <row r="124" spans="1:6" ht="14.45">
      <c r="A124"/>
      <c r="B124"/>
      <c r="C124"/>
      <c r="D124"/>
      <c r="E124"/>
      <c r="F124"/>
    </row>
    <row r="125" spans="1:6" ht="14.45">
      <c r="A125"/>
      <c r="B125"/>
      <c r="C125"/>
      <c r="D125"/>
      <c r="E125"/>
      <c r="F125"/>
    </row>
    <row r="126" spans="1:6" ht="14.45">
      <c r="A126"/>
      <c r="B126"/>
      <c r="C126"/>
      <c r="D126"/>
      <c r="E126"/>
      <c r="F126"/>
    </row>
    <row r="127" spans="1:6" ht="14.45">
      <c r="A127"/>
      <c r="B127"/>
      <c r="C127"/>
      <c r="D127"/>
      <c r="E127"/>
      <c r="F127"/>
    </row>
    <row r="128" spans="1:6" ht="14.45">
      <c r="A128"/>
      <c r="B128"/>
      <c r="C128"/>
      <c r="D128"/>
      <c r="E128"/>
      <c r="F128"/>
    </row>
    <row r="129" spans="1:6" ht="14.45">
      <c r="A129"/>
      <c r="B129"/>
      <c r="C129"/>
      <c r="D129"/>
      <c r="E129"/>
      <c r="F129"/>
    </row>
    <row r="130" spans="1:6" ht="14.45">
      <c r="A130"/>
      <c r="B130"/>
      <c r="C130"/>
      <c r="D130"/>
      <c r="E130"/>
      <c r="F130"/>
    </row>
    <row r="131" spans="1:6" ht="14.45">
      <c r="A131"/>
      <c r="B131"/>
      <c r="C131"/>
      <c r="D131"/>
      <c r="E131"/>
      <c r="F131"/>
    </row>
    <row r="132" spans="1:6" ht="14.45">
      <c r="A132"/>
      <c r="B132"/>
      <c r="C132"/>
      <c r="D132"/>
      <c r="E132"/>
      <c r="F132"/>
    </row>
    <row r="133" spans="1:6" ht="14.45">
      <c r="A133"/>
      <c r="B133"/>
      <c r="C133"/>
      <c r="D133"/>
      <c r="E133"/>
      <c r="F133"/>
    </row>
    <row r="134" spans="1:6" ht="14.45">
      <c r="A134"/>
      <c r="B134"/>
      <c r="C134"/>
      <c r="D134"/>
      <c r="E134"/>
      <c r="F134"/>
    </row>
    <row r="135" spans="1:6" ht="14.45">
      <c r="A135"/>
      <c r="B135"/>
      <c r="C135"/>
      <c r="D135"/>
      <c r="E135"/>
      <c r="F135"/>
    </row>
    <row r="136" spans="1:6" ht="14.45">
      <c r="A136"/>
      <c r="B136"/>
      <c r="C136"/>
      <c r="D136"/>
      <c r="E136"/>
      <c r="F136"/>
    </row>
    <row r="137" spans="1:6" ht="14.45">
      <c r="A137"/>
      <c r="B137"/>
      <c r="C137"/>
      <c r="D137"/>
      <c r="E137"/>
      <c r="F137"/>
    </row>
    <row r="138" spans="1:6" ht="14.45">
      <c r="A138"/>
      <c r="B138"/>
      <c r="C138"/>
      <c r="D138"/>
      <c r="E138"/>
      <c r="F138"/>
    </row>
    <row r="139" spans="1:6" ht="14.45">
      <c r="A139"/>
      <c r="B139"/>
      <c r="C139"/>
      <c r="D139"/>
      <c r="E139"/>
      <c r="F139"/>
    </row>
    <row r="140" spans="1:6" ht="14.45">
      <c r="A140"/>
      <c r="B140"/>
      <c r="C140"/>
      <c r="D140"/>
      <c r="E140"/>
      <c r="F140"/>
    </row>
    <row r="141" spans="1:6" ht="14.45">
      <c r="A141"/>
      <c r="B141"/>
      <c r="C141"/>
      <c r="D141"/>
      <c r="E141"/>
      <c r="F141"/>
    </row>
    <row r="142" spans="1:6" ht="14.45">
      <c r="A142"/>
      <c r="B142"/>
      <c r="C142"/>
      <c r="D142"/>
      <c r="E142"/>
      <c r="F142"/>
    </row>
    <row r="143" spans="1:6" ht="14.45">
      <c r="A143"/>
      <c r="B143"/>
      <c r="C143"/>
      <c r="D143"/>
      <c r="E143"/>
      <c r="F143"/>
    </row>
    <row r="144" spans="1:6" ht="14.45">
      <c r="A144"/>
      <c r="B144"/>
      <c r="C144"/>
      <c r="D144"/>
      <c r="E144"/>
      <c r="F144"/>
    </row>
    <row r="145" spans="1:6" ht="14.45">
      <c r="A145"/>
      <c r="B145"/>
      <c r="C145"/>
      <c r="D145"/>
      <c r="E145"/>
      <c r="F145"/>
    </row>
    <row r="146" spans="1:6" ht="14.45">
      <c r="A146"/>
      <c r="B146"/>
      <c r="C146"/>
      <c r="D146"/>
      <c r="E146"/>
      <c r="F146"/>
    </row>
    <row r="147" spans="1:6" ht="14.45">
      <c r="A147"/>
      <c r="B147"/>
      <c r="C147"/>
      <c r="D147"/>
      <c r="E147"/>
      <c r="F147"/>
    </row>
    <row r="148" spans="1:6" ht="14.45">
      <c r="A148"/>
      <c r="B148"/>
      <c r="C148"/>
      <c r="D148"/>
      <c r="E148"/>
      <c r="F148"/>
    </row>
    <row r="149" spans="1:6" ht="14.45">
      <c r="A149"/>
      <c r="B149"/>
      <c r="C149"/>
      <c r="D149"/>
      <c r="E149"/>
      <c r="F149"/>
    </row>
    <row r="150" spans="1:6" ht="14.45">
      <c r="A150"/>
      <c r="B150"/>
      <c r="C150"/>
      <c r="D150"/>
      <c r="E150"/>
      <c r="F150"/>
    </row>
    <row r="151" spans="1:6" ht="14.45">
      <c r="A151"/>
      <c r="B151"/>
      <c r="C151"/>
      <c r="D151"/>
      <c r="E151"/>
      <c r="F151"/>
    </row>
    <row r="152" spans="1:6" ht="14.45">
      <c r="A152"/>
      <c r="B152"/>
      <c r="C152"/>
      <c r="D152"/>
      <c r="E152"/>
      <c r="F152"/>
    </row>
    <row r="153" spans="1:6" ht="14.45">
      <c r="A153"/>
      <c r="B153"/>
      <c r="C153"/>
      <c r="D153"/>
      <c r="E153"/>
      <c r="F153"/>
    </row>
    <row r="154" spans="1:6" ht="14.45">
      <c r="A154"/>
      <c r="B154"/>
      <c r="C154"/>
      <c r="D154"/>
      <c r="E154"/>
      <c r="F154"/>
    </row>
    <row r="155" spans="1:6" ht="14.45">
      <c r="A155"/>
      <c r="B155"/>
      <c r="C155"/>
      <c r="D155"/>
      <c r="E155"/>
      <c r="F155"/>
    </row>
    <row r="156" spans="1:6" ht="14.45">
      <c r="A156"/>
      <c r="B156"/>
      <c r="C156"/>
      <c r="D156"/>
      <c r="E156"/>
      <c r="F156"/>
    </row>
    <row r="157" spans="1:6" ht="14.45">
      <c r="A157"/>
      <c r="B157"/>
      <c r="C157"/>
      <c r="D157"/>
      <c r="E157"/>
      <c r="F157"/>
    </row>
    <row r="158" spans="1:6" ht="14.45">
      <c r="A158"/>
      <c r="B158"/>
      <c r="C158"/>
      <c r="D158"/>
      <c r="E158"/>
      <c r="F158"/>
    </row>
    <row r="159" spans="1:6" ht="14.45">
      <c r="A159"/>
      <c r="B159"/>
      <c r="C159"/>
      <c r="D159"/>
      <c r="E159"/>
      <c r="F159"/>
    </row>
    <row r="160" spans="1:6" ht="14.45">
      <c r="A160"/>
      <c r="B160"/>
      <c r="C160"/>
      <c r="D160"/>
      <c r="E160"/>
      <c r="F160"/>
    </row>
    <row r="161" spans="1:6" ht="14.45">
      <c r="A161"/>
      <c r="B161"/>
      <c r="C161"/>
      <c r="D161"/>
      <c r="E161"/>
      <c r="F161"/>
    </row>
    <row r="162" spans="1:6" ht="14.45">
      <c r="A162"/>
      <c r="B162"/>
      <c r="C162"/>
      <c r="D162"/>
      <c r="E162"/>
      <c r="F162"/>
    </row>
    <row r="163" spans="1:6" ht="14.45">
      <c r="A163"/>
      <c r="B163"/>
      <c r="C163"/>
      <c r="D163"/>
      <c r="E163"/>
      <c r="F163"/>
    </row>
    <row r="164" spans="1:6" ht="14.45">
      <c r="A164"/>
      <c r="B164"/>
      <c r="C164"/>
      <c r="D164"/>
      <c r="E164"/>
      <c r="F164"/>
    </row>
    <row r="165" spans="1:6" ht="14.45">
      <c r="A165"/>
      <c r="B165"/>
      <c r="C165"/>
      <c r="D165"/>
      <c r="E165"/>
      <c r="F165"/>
    </row>
    <row r="166" spans="1:6" ht="14.45">
      <c r="A166"/>
      <c r="B166"/>
      <c r="C166"/>
      <c r="D166"/>
      <c r="E166"/>
      <c r="F166"/>
    </row>
    <row r="167" spans="1:6" ht="14.45">
      <c r="A167"/>
      <c r="B167"/>
      <c r="C167"/>
      <c r="D167"/>
      <c r="E167"/>
      <c r="F167"/>
    </row>
    <row r="168" spans="1:6" ht="14.45">
      <c r="A168"/>
      <c r="B168"/>
      <c r="C168"/>
      <c r="D168"/>
      <c r="E168"/>
      <c r="F168"/>
    </row>
    <row r="169" spans="1:6" ht="14.45">
      <c r="A169"/>
      <c r="B169"/>
      <c r="C169"/>
      <c r="D169"/>
      <c r="E169"/>
      <c r="F169"/>
    </row>
    <row r="170" spans="1:6" ht="14.45">
      <c r="A170"/>
      <c r="B170"/>
      <c r="C170"/>
      <c r="D170"/>
      <c r="E170"/>
      <c r="F170"/>
    </row>
    <row r="171" spans="1:6" ht="14.45">
      <c r="A171"/>
      <c r="B171"/>
      <c r="C171"/>
      <c r="D171"/>
      <c r="E171"/>
      <c r="F171"/>
    </row>
    <row r="172" spans="1:6" ht="14.45">
      <c r="A172"/>
      <c r="B172"/>
      <c r="C172"/>
      <c r="D172"/>
      <c r="E172"/>
      <c r="F172"/>
    </row>
    <row r="173" spans="1:6" ht="14.45">
      <c r="A173"/>
      <c r="B173"/>
      <c r="C173"/>
      <c r="D173"/>
      <c r="E173"/>
      <c r="F173"/>
    </row>
    <row r="174" spans="1:6" ht="14.45">
      <c r="A174"/>
      <c r="B174"/>
      <c r="C174"/>
      <c r="D174"/>
      <c r="E174"/>
      <c r="F174"/>
    </row>
    <row r="175" spans="1:6" ht="14.45">
      <c r="A175"/>
      <c r="B175"/>
      <c r="C175"/>
      <c r="D175"/>
      <c r="E175"/>
      <c r="F175"/>
    </row>
    <row r="176" spans="1:6" ht="14.45">
      <c r="A176"/>
      <c r="B176"/>
      <c r="C176"/>
      <c r="D176"/>
      <c r="E176"/>
      <c r="F176"/>
    </row>
    <row r="177" spans="1:6" ht="14.45">
      <c r="A177"/>
      <c r="B177"/>
      <c r="C177"/>
      <c r="D177"/>
      <c r="E177"/>
      <c r="F177"/>
    </row>
    <row r="178" spans="1:6" ht="14.45">
      <c r="A178"/>
      <c r="B178"/>
      <c r="C178"/>
      <c r="D178"/>
      <c r="E178"/>
      <c r="F178"/>
    </row>
    <row r="179" spans="1:6" ht="14.45">
      <c r="A179"/>
      <c r="B179"/>
      <c r="C179"/>
      <c r="D179"/>
      <c r="E179"/>
      <c r="F179"/>
    </row>
    <row r="180" spans="1:6" ht="14.45">
      <c r="A180"/>
      <c r="B180"/>
      <c r="C180"/>
      <c r="D180"/>
      <c r="E180"/>
      <c r="F180"/>
    </row>
    <row r="181" spans="1:6" ht="14.45">
      <c r="A181"/>
      <c r="B181"/>
      <c r="C181"/>
      <c r="D181"/>
      <c r="E181"/>
      <c r="F181"/>
    </row>
    <row r="182" spans="1:6" ht="14.45">
      <c r="A182"/>
      <c r="B182"/>
      <c r="C182"/>
      <c r="D182"/>
      <c r="E182"/>
      <c r="F182"/>
    </row>
    <row r="183" spans="1:6" ht="14.45">
      <c r="A183"/>
      <c r="B183"/>
      <c r="C183"/>
      <c r="D183"/>
      <c r="E183"/>
      <c r="F183"/>
    </row>
    <row r="184" spans="1:6" ht="14.45">
      <c r="A184"/>
      <c r="B184"/>
      <c r="C184"/>
      <c r="D184"/>
      <c r="E184"/>
      <c r="F184"/>
    </row>
    <row r="185" spans="1:6" ht="14.45">
      <c r="A185"/>
      <c r="B185"/>
      <c r="C185"/>
      <c r="D185"/>
      <c r="E185"/>
      <c r="F185"/>
    </row>
    <row r="186" spans="1:6" ht="14.45">
      <c r="A186"/>
      <c r="B186"/>
      <c r="C186"/>
      <c r="D186"/>
      <c r="E186"/>
      <c r="F186"/>
    </row>
    <row r="187" spans="1:6" ht="14.45">
      <c r="A187"/>
      <c r="B187"/>
      <c r="C187"/>
      <c r="D187"/>
      <c r="E187"/>
      <c r="F187"/>
    </row>
    <row r="188" spans="1:6" ht="14.45">
      <c r="A188"/>
      <c r="B188"/>
      <c r="C188"/>
      <c r="D188"/>
      <c r="E188"/>
      <c r="F188"/>
    </row>
    <row r="189" spans="1:6" ht="14.45">
      <c r="A189"/>
      <c r="B189"/>
      <c r="C189"/>
      <c r="D189"/>
      <c r="E189"/>
      <c r="F189"/>
    </row>
    <row r="190" spans="1:6" ht="14.45">
      <c r="A190"/>
      <c r="B190"/>
      <c r="C190"/>
      <c r="D190"/>
      <c r="E190"/>
      <c r="F190"/>
    </row>
    <row r="191" spans="1:6" ht="14.45">
      <c r="A191"/>
      <c r="B191"/>
      <c r="C191"/>
      <c r="D191"/>
      <c r="E191"/>
      <c r="F191"/>
    </row>
    <row r="192" spans="1:6" ht="14.45">
      <c r="A192"/>
      <c r="B192"/>
      <c r="C192"/>
      <c r="D192"/>
      <c r="E192"/>
      <c r="F192"/>
    </row>
    <row r="193" spans="1:6" ht="14.45">
      <c r="A193"/>
      <c r="B193"/>
      <c r="C193"/>
      <c r="D193"/>
      <c r="E193"/>
      <c r="F193"/>
    </row>
    <row r="194" spans="1:6" ht="14.45">
      <c r="A194"/>
      <c r="B194"/>
      <c r="C194"/>
      <c r="D194"/>
      <c r="E194"/>
      <c r="F194"/>
    </row>
    <row r="195" spans="1:6" ht="14.45">
      <c r="A195"/>
      <c r="B195"/>
      <c r="C195"/>
      <c r="D195"/>
      <c r="E195"/>
      <c r="F195"/>
    </row>
  </sheetData>
  <conditionalFormatting sqref="D1:E1048576">
    <cfRule type="cellIs" dxfId="1" priority="9" stopIfTrue="1" operator="equal">
      <formula>"DG"</formula>
    </cfRule>
  </conditionalFormatting>
  <printOptions horizontalCentered="1" verticalCentered="1"/>
  <pageMargins left="0.25" right="0.25" top="0.5" bottom="0.5" header="0.3" footer="0.3"/>
  <pageSetup scale="48" fitToHeight="0"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F2EA6-A23A-491B-B719-FA5381703D27}">
  <sheetPr codeName="Sheet4"/>
  <dimension ref="A1:Y336"/>
  <sheetViews>
    <sheetView showGridLines="0" showZeros="0" view="pageBreakPreview" topLeftCell="M1" zoomScale="73" zoomScaleNormal="100" zoomScaleSheetLayoutView="73" workbookViewId="0">
      <pane ySplit="1" topLeftCell="A37" activePane="bottomLeft" state="frozen"/>
      <selection pane="bottomLeft" activeCell="C2" sqref="C2"/>
    </sheetView>
  </sheetViews>
  <sheetFormatPr defaultColWidth="9.140625" defaultRowHeight="14.45"/>
  <cols>
    <col min="1" max="1" width="16.85546875" style="65" customWidth="1"/>
    <col min="2" max="2" width="13.5703125" style="65" customWidth="1"/>
    <col min="3" max="3" width="36.28515625" style="65" bestFit="1" customWidth="1"/>
    <col min="4" max="4" width="14.28515625" style="65" customWidth="1"/>
    <col min="5" max="5" width="18.5703125" style="65" customWidth="1"/>
    <col min="6" max="6" width="17.42578125" style="65" customWidth="1"/>
    <col min="7" max="7" width="11.85546875" style="65" customWidth="1"/>
    <col min="8" max="8" width="12.7109375" style="65" customWidth="1"/>
    <col min="9" max="9" width="24.140625" style="65" customWidth="1"/>
    <col min="10" max="10" width="12.42578125" style="69" customWidth="1"/>
    <col min="11" max="11" width="21.7109375" style="65" customWidth="1"/>
    <col min="12" max="12" width="22.140625" style="69" customWidth="1"/>
    <col min="13" max="13" width="22" style="65" customWidth="1"/>
    <col min="14" max="14" width="22.140625" style="69" customWidth="1"/>
    <col min="15" max="15" width="70.140625" style="65" customWidth="1"/>
    <col min="16" max="16" width="10.140625" style="65" customWidth="1"/>
    <col min="17" max="17" width="104.85546875" style="30" customWidth="1"/>
    <col min="18" max="18" width="9.42578125" style="65" bestFit="1" customWidth="1"/>
    <col min="19" max="19" width="9.85546875" style="70" bestFit="1" customWidth="1"/>
    <col min="20" max="20" width="60.5703125" style="30" customWidth="1"/>
    <col min="21" max="21" width="20.7109375" style="65" customWidth="1"/>
    <col min="22" max="22" width="16.42578125" style="65" customWidth="1"/>
    <col min="23" max="23" width="9" style="65" customWidth="1"/>
    <col min="24" max="24" width="21" style="65" customWidth="1"/>
    <col min="25" max="25" width="21.140625" style="65" bestFit="1" customWidth="1"/>
    <col min="26" max="16384" width="9.140625" style="65"/>
  </cols>
  <sheetData>
    <row r="1" spans="1:25" ht="28.9">
      <c r="A1" s="31" t="s">
        <v>563</v>
      </c>
      <c r="B1" s="31" t="s">
        <v>5</v>
      </c>
      <c r="C1" s="31" t="s">
        <v>6</v>
      </c>
      <c r="D1" s="31" t="s">
        <v>7</v>
      </c>
      <c r="E1" s="31" t="s">
        <v>10</v>
      </c>
      <c r="F1" s="31" t="s">
        <v>11</v>
      </c>
      <c r="G1" s="31" t="s">
        <v>12</v>
      </c>
      <c r="H1" s="31" t="s">
        <v>13</v>
      </c>
      <c r="I1" s="31" t="s">
        <v>14</v>
      </c>
      <c r="J1" s="32" t="s">
        <v>564</v>
      </c>
      <c r="K1" s="31" t="s">
        <v>565</v>
      </c>
      <c r="L1" s="32" t="s">
        <v>19</v>
      </c>
      <c r="M1" s="31" t="s">
        <v>579</v>
      </c>
      <c r="N1" s="32" t="s">
        <v>21</v>
      </c>
      <c r="O1" s="31" t="s">
        <v>580</v>
      </c>
      <c r="P1" s="31" t="s">
        <v>29</v>
      </c>
      <c r="Q1" s="31" t="s">
        <v>26</v>
      </c>
      <c r="R1" s="31" t="s">
        <v>30</v>
      </c>
      <c r="S1" s="52" t="s">
        <v>31</v>
      </c>
      <c r="T1" s="31" t="s">
        <v>32</v>
      </c>
      <c r="U1" s="31" t="s">
        <v>537</v>
      </c>
      <c r="V1" s="270" t="s">
        <v>540</v>
      </c>
      <c r="W1" s="271"/>
      <c r="X1" s="31" t="s">
        <v>581</v>
      </c>
      <c r="Y1" s="31" t="s">
        <v>574</v>
      </c>
    </row>
    <row r="2" spans="1:25">
      <c r="A2" s="66">
        <f>+'Formulario de Inspección'!$R$5</f>
        <v>0</v>
      </c>
      <c r="B2" s="66">
        <f>'Formulario de Inspección'!$A$5</f>
        <v>0</v>
      </c>
      <c r="C2" s="66" t="str">
        <f>+'Formulario de Inspección'!$D$5</f>
        <v>Aire acondicionado</v>
      </c>
      <c r="D2" s="66">
        <f>+'Formulario de Inspección'!$H$5</f>
        <v>0</v>
      </c>
      <c r="E2" s="66" t="str">
        <f>+'Formulario de Inspección'!$A$7</f>
        <v>Desconocida</v>
      </c>
      <c r="F2" s="66" t="str">
        <f>+'Formulario de Inspección'!$D$7</f>
        <v>Desconocido</v>
      </c>
      <c r="G2" s="66" t="str">
        <f>+'Formulario de Inspección'!$H$7</f>
        <v>Desconocido</v>
      </c>
      <c r="H2" s="66" t="str">
        <f>+'Formulario de Inspección'!$P$7</f>
        <v>Desconocido</v>
      </c>
      <c r="I2" s="66">
        <f>+'Formulario de Inspección'!$R$7</f>
        <v>0</v>
      </c>
      <c r="J2" s="67">
        <f>+'Formulario de Inspección'!$A$9</f>
        <v>0</v>
      </c>
      <c r="K2" s="66" t="str">
        <f>+'Formulario de Inspección'!$D$9</f>
        <v>INSPECCION ANUAL</v>
      </c>
      <c r="L2" s="67" t="str">
        <f>+'Formulario de Inspección'!$H$9</f>
        <v>N/A</v>
      </c>
      <c r="M2" s="66" t="str">
        <f>+'Formulario de Inspección'!$P$9</f>
        <v>N/A</v>
      </c>
      <c r="N2" s="67">
        <f>+'Formulario de Inspección'!$R$9</f>
        <v>0</v>
      </c>
      <c r="O2" s="71" t="s">
        <v>35</v>
      </c>
      <c r="P2" s="71" t="e">
        <f>+'Lista de defectos'!D2</f>
        <v>#REF!</v>
      </c>
      <c r="Q2" s="33" t="e">
        <f>+'Lista de defectos'!G2</f>
        <v>#REF!</v>
      </c>
      <c r="R2" s="66" t="str">
        <f>+'Lista de defectos'!F2</f>
        <v>DG</v>
      </c>
      <c r="S2" s="68" t="e">
        <f>'Formulario de Inspección'!#REF!</f>
        <v>#REF!</v>
      </c>
      <c r="T2" s="33" t="e">
        <f>'Formulario de Inspección'!#REF!</f>
        <v>#REF!</v>
      </c>
      <c r="U2" s="66" t="str">
        <f>+'Formulario de Inspección'!$C$498</f>
        <v>FAVORABLE</v>
      </c>
      <c r="V2" s="66" t="str">
        <f>+'Formulario de Inspección'!$P$499</f>
        <v>N/A</v>
      </c>
      <c r="W2" s="66" t="str">
        <f>+'Formulario de Inspección'!$R$499</f>
        <v>N/A</v>
      </c>
      <c r="X2" s="66" t="str">
        <f>+'Formulario de Inspección'!$S$499</f>
        <v>N/A</v>
      </c>
      <c r="Y2" s="66">
        <f>+'Formulario de Inspección'!$H$514</f>
        <v>0</v>
      </c>
    </row>
    <row r="3" spans="1:25">
      <c r="A3" s="66">
        <f>+'Formulario de Inspección'!$R$5</f>
        <v>0</v>
      </c>
      <c r="B3" s="66">
        <f>'Formulario de Inspección'!$A$5</f>
        <v>0</v>
      </c>
      <c r="C3" s="66" t="str">
        <f>+'Formulario de Inspección'!$D$5</f>
        <v>Aire acondicionado</v>
      </c>
      <c r="D3" s="66">
        <f>+'Formulario de Inspección'!$H$5</f>
        <v>0</v>
      </c>
      <c r="E3" s="66" t="str">
        <f>+'Formulario de Inspección'!$A$7</f>
        <v>Desconocida</v>
      </c>
      <c r="F3" s="66" t="str">
        <f>+'Formulario de Inspección'!$D$7</f>
        <v>Desconocido</v>
      </c>
      <c r="G3" s="66" t="str">
        <f>+'Formulario de Inspección'!$H$7</f>
        <v>Desconocido</v>
      </c>
      <c r="H3" s="66" t="str">
        <f>+'Formulario de Inspección'!$P$7</f>
        <v>Desconocido</v>
      </c>
      <c r="I3" s="66">
        <f>+'Formulario de Inspección'!$R$7</f>
        <v>0</v>
      </c>
      <c r="J3" s="67">
        <f>+'Formulario de Inspección'!$A$9</f>
        <v>0</v>
      </c>
      <c r="K3" s="66" t="str">
        <f>+'Formulario de Inspección'!$D$9</f>
        <v>INSPECCION ANUAL</v>
      </c>
      <c r="L3" s="67" t="str">
        <f>+'Formulario de Inspección'!$H$9</f>
        <v>N/A</v>
      </c>
      <c r="M3" s="66" t="str">
        <f>+'Formulario de Inspección'!$P$9</f>
        <v>N/A</v>
      </c>
      <c r="N3" s="67">
        <f>+'Formulario de Inspección'!$R$9</f>
        <v>0</v>
      </c>
      <c r="O3" s="71" t="s">
        <v>35</v>
      </c>
      <c r="P3" s="71" t="str">
        <f>+'Lista de defectos'!D3</f>
        <v>a</v>
      </c>
      <c r="Q3" s="33" t="str">
        <f>+'Lista de defectos'!G3</f>
        <v>Número de Marchamo Aeris registrado no coincide con el que porta</v>
      </c>
      <c r="R3" s="66" t="str">
        <f>+'Lista de defectos'!F3</f>
        <v>DG</v>
      </c>
      <c r="S3" s="68" t="str">
        <f>'Formulario de Inspección'!N13</f>
        <v>P</v>
      </c>
      <c r="T3" s="33">
        <f>'Formulario de Inspección'!O13</f>
        <v>0</v>
      </c>
      <c r="U3" s="66" t="str">
        <f>+'Formulario de Inspección'!$C$498</f>
        <v>FAVORABLE</v>
      </c>
      <c r="V3" s="66" t="str">
        <f>+'Formulario de Inspección'!$P$499</f>
        <v>N/A</v>
      </c>
      <c r="W3" s="66" t="str">
        <f>+'Formulario de Inspección'!$R$499</f>
        <v>N/A</v>
      </c>
      <c r="X3" s="66" t="str">
        <f>+'Formulario de Inspección'!$S$499</f>
        <v>N/A</v>
      </c>
      <c r="Y3" s="66">
        <f>+'Formulario de Inspección'!$H$514</f>
        <v>0</v>
      </c>
    </row>
    <row r="4" spans="1:25">
      <c r="A4" s="66">
        <f>+'Formulario de Inspección'!$R$5</f>
        <v>0</v>
      </c>
      <c r="B4" s="66">
        <f>'Formulario de Inspección'!$A$5</f>
        <v>0</v>
      </c>
      <c r="C4" s="66" t="str">
        <f>+'Formulario de Inspección'!$D$5</f>
        <v>Aire acondicionado</v>
      </c>
      <c r="D4" s="66">
        <f>+'Formulario de Inspección'!$H$5</f>
        <v>0</v>
      </c>
      <c r="E4" s="66" t="str">
        <f>+'Formulario de Inspección'!$A$7</f>
        <v>Desconocida</v>
      </c>
      <c r="F4" s="66" t="str">
        <f>+'Formulario de Inspección'!$D$7</f>
        <v>Desconocido</v>
      </c>
      <c r="G4" s="66" t="str">
        <f>+'Formulario de Inspección'!$H$7</f>
        <v>Desconocido</v>
      </c>
      <c r="H4" s="66" t="str">
        <f>+'Formulario de Inspección'!$P$7</f>
        <v>Desconocido</v>
      </c>
      <c r="I4" s="66">
        <f>+'Formulario de Inspección'!$R$7</f>
        <v>0</v>
      </c>
      <c r="J4" s="67">
        <f>+'Formulario de Inspección'!$A$9</f>
        <v>0</v>
      </c>
      <c r="K4" s="66" t="str">
        <f>+'Formulario de Inspección'!$D$9</f>
        <v>INSPECCION ANUAL</v>
      </c>
      <c r="L4" s="67" t="str">
        <f>+'Formulario de Inspección'!$H$9</f>
        <v>N/A</v>
      </c>
      <c r="M4" s="66" t="str">
        <f>+'Formulario de Inspección'!$P$9</f>
        <v>N/A</v>
      </c>
      <c r="N4" s="67">
        <f>+'Formulario de Inspección'!$R$9</f>
        <v>0</v>
      </c>
      <c r="O4" s="71" t="s">
        <v>35</v>
      </c>
      <c r="P4" s="71" t="str">
        <f>+'Lista de defectos'!D4</f>
        <v>b</v>
      </c>
      <c r="Q4" s="33" t="str">
        <f>+'Lista de defectos'!G4</f>
        <v>Número de identificación no coincide con registros de AERIS o esta duplicado con otro equipo del mismo tipo</v>
      </c>
      <c r="R4" s="66" t="str">
        <f>+'Lista de defectos'!F4</f>
        <v>DG</v>
      </c>
      <c r="S4" s="68" t="str">
        <f>'Formulario de Inspección'!N14</f>
        <v>P</v>
      </c>
      <c r="T4" s="33">
        <f>'Formulario de Inspección'!O14</f>
        <v>0</v>
      </c>
      <c r="U4" s="66" t="str">
        <f>+'Formulario de Inspección'!$C$498</f>
        <v>FAVORABLE</v>
      </c>
      <c r="V4" s="66" t="str">
        <f>+'Formulario de Inspección'!$P$499</f>
        <v>N/A</v>
      </c>
      <c r="W4" s="66" t="str">
        <f>+'Formulario de Inspección'!$R$499</f>
        <v>N/A</v>
      </c>
      <c r="X4" s="66" t="str">
        <f>+'Formulario de Inspección'!$S$499</f>
        <v>N/A</v>
      </c>
      <c r="Y4" s="66">
        <f>+'Formulario de Inspección'!$H$514</f>
        <v>0</v>
      </c>
    </row>
    <row r="5" spans="1:25" ht="28.9">
      <c r="A5" s="66">
        <f>+'Formulario de Inspección'!$R$5</f>
        <v>0</v>
      </c>
      <c r="B5" s="66">
        <f>'Formulario de Inspección'!$A$5</f>
        <v>0</v>
      </c>
      <c r="C5" s="66" t="str">
        <f>+'Formulario de Inspección'!$D$5</f>
        <v>Aire acondicionado</v>
      </c>
      <c r="D5" s="66">
        <f>+'Formulario de Inspección'!$H$5</f>
        <v>0</v>
      </c>
      <c r="E5" s="66" t="str">
        <f>+'Formulario de Inspección'!$A$7</f>
        <v>Desconocida</v>
      </c>
      <c r="F5" s="66" t="str">
        <f>+'Formulario de Inspección'!$D$7</f>
        <v>Desconocido</v>
      </c>
      <c r="G5" s="66" t="str">
        <f>+'Formulario de Inspección'!$H$7</f>
        <v>Desconocido</v>
      </c>
      <c r="H5" s="66" t="str">
        <f>+'Formulario de Inspección'!$P$7</f>
        <v>Desconocido</v>
      </c>
      <c r="I5" s="66">
        <f>+'Formulario de Inspección'!$R$7</f>
        <v>0</v>
      </c>
      <c r="J5" s="67">
        <f>+'Formulario de Inspección'!$A$9</f>
        <v>0</v>
      </c>
      <c r="K5" s="66" t="str">
        <f>+'Formulario de Inspección'!$D$9</f>
        <v>INSPECCION ANUAL</v>
      </c>
      <c r="L5" s="67" t="str">
        <f>+'Formulario de Inspección'!$H$9</f>
        <v>N/A</v>
      </c>
      <c r="M5" s="66" t="str">
        <f>+'Formulario de Inspección'!$P$9</f>
        <v>N/A</v>
      </c>
      <c r="N5" s="67">
        <f>+'Formulario de Inspección'!$R$9</f>
        <v>0</v>
      </c>
      <c r="O5" s="71" t="s">
        <v>35</v>
      </c>
      <c r="P5" s="71" t="str">
        <f>+'Lista de defectos'!D5</f>
        <v>c</v>
      </c>
      <c r="Q5" s="33" t="str">
        <f>+'Lista de defectos'!G5</f>
        <v xml:space="preserve">Inexistencia de alguna de las señalización obligatorias como los logotipo de la compañía, bandera a cuadros o numero de identificación.  </v>
      </c>
      <c r="R5" s="66" t="str">
        <f>+'Lista de defectos'!F5</f>
        <v>DG</v>
      </c>
      <c r="S5" s="68" t="str">
        <f>'Formulario de Inspección'!N15</f>
        <v>P</v>
      </c>
      <c r="T5" s="33">
        <f>'Formulario de Inspección'!O15</f>
        <v>0</v>
      </c>
      <c r="U5" s="66" t="str">
        <f>+'Formulario de Inspección'!$C$498</f>
        <v>FAVORABLE</v>
      </c>
      <c r="V5" s="66" t="str">
        <f>+'Formulario de Inspección'!$P$499</f>
        <v>N/A</v>
      </c>
      <c r="W5" s="66" t="str">
        <f>+'Formulario de Inspección'!$R$499</f>
        <v>N/A</v>
      </c>
      <c r="X5" s="66" t="str">
        <f>+'Formulario de Inspección'!$S$499</f>
        <v>N/A</v>
      </c>
      <c r="Y5" s="66">
        <f>+'Formulario de Inspección'!$H$514</f>
        <v>0</v>
      </c>
    </row>
    <row r="6" spans="1:25" ht="28.9">
      <c r="A6" s="66">
        <f>+'Formulario de Inspección'!$R$5</f>
        <v>0</v>
      </c>
      <c r="B6" s="66">
        <f>'Formulario de Inspección'!$A$5</f>
        <v>0</v>
      </c>
      <c r="C6" s="66" t="str">
        <f>+'Formulario de Inspección'!$D$5</f>
        <v>Aire acondicionado</v>
      </c>
      <c r="D6" s="66">
        <f>+'Formulario de Inspección'!$H$5</f>
        <v>0</v>
      </c>
      <c r="E6" s="66" t="str">
        <f>+'Formulario de Inspección'!$A$7</f>
        <v>Desconocida</v>
      </c>
      <c r="F6" s="66" t="str">
        <f>+'Formulario de Inspección'!$D$7</f>
        <v>Desconocido</v>
      </c>
      <c r="G6" s="66" t="str">
        <f>+'Formulario de Inspección'!$H$7</f>
        <v>Desconocido</v>
      </c>
      <c r="H6" s="66" t="str">
        <f>+'Formulario de Inspección'!$P$7</f>
        <v>Desconocido</v>
      </c>
      <c r="I6" s="66">
        <f>+'Formulario de Inspección'!$R$7</f>
        <v>0</v>
      </c>
      <c r="J6" s="67">
        <f>+'Formulario de Inspección'!$A$9</f>
        <v>0</v>
      </c>
      <c r="K6" s="66" t="str">
        <f>+'Formulario de Inspección'!$D$9</f>
        <v>INSPECCION ANUAL</v>
      </c>
      <c r="L6" s="67" t="str">
        <f>+'Formulario de Inspección'!$H$9</f>
        <v>N/A</v>
      </c>
      <c r="M6" s="66" t="str">
        <f>+'Formulario de Inspección'!$P$9</f>
        <v>N/A</v>
      </c>
      <c r="N6" s="67">
        <f>+'Formulario de Inspección'!$R$9</f>
        <v>0</v>
      </c>
      <c r="O6" s="71" t="s">
        <v>35</v>
      </c>
      <c r="P6" s="71" t="str">
        <f>+'Lista de defectos'!D6</f>
        <v>d</v>
      </c>
      <c r="Q6" s="33" t="str">
        <f>+'Lista de defectos'!G6</f>
        <v xml:space="preserve">Defectos del estado de alguno de los logotipos de la compañía, banderas a cuadros o números de identificación que afecta o impida su visibilidad     </v>
      </c>
      <c r="R6" s="66" t="str">
        <f>+'Lista de defectos'!F6</f>
        <v>DG</v>
      </c>
      <c r="S6" s="68" t="str">
        <f>'Formulario de Inspección'!N16</f>
        <v>P</v>
      </c>
      <c r="T6" s="33">
        <f>'Formulario de Inspección'!O16</f>
        <v>0</v>
      </c>
      <c r="U6" s="66" t="str">
        <f>+'Formulario de Inspección'!$C$498</f>
        <v>FAVORABLE</v>
      </c>
      <c r="V6" s="66" t="str">
        <f>+'Formulario de Inspección'!$P$499</f>
        <v>N/A</v>
      </c>
      <c r="W6" s="66" t="str">
        <f>+'Formulario de Inspección'!$R$499</f>
        <v>N/A</v>
      </c>
      <c r="X6" s="66" t="str">
        <f>+'Formulario de Inspección'!$S$499</f>
        <v>N/A</v>
      </c>
      <c r="Y6" s="66">
        <f>+'Formulario de Inspección'!$H$514</f>
        <v>0</v>
      </c>
    </row>
    <row r="7" spans="1:25" ht="28.9">
      <c r="A7" s="66">
        <f>+'Formulario de Inspección'!$R$5</f>
        <v>0</v>
      </c>
      <c r="B7" s="66">
        <f>'Formulario de Inspección'!$A$5</f>
        <v>0</v>
      </c>
      <c r="C7" s="66" t="str">
        <f>+'Formulario de Inspección'!$D$5</f>
        <v>Aire acondicionado</v>
      </c>
      <c r="D7" s="66">
        <f>+'Formulario de Inspección'!$H$5</f>
        <v>0</v>
      </c>
      <c r="E7" s="66" t="str">
        <f>+'Formulario de Inspección'!$A$7</f>
        <v>Desconocida</v>
      </c>
      <c r="F7" s="66" t="str">
        <f>+'Formulario de Inspección'!$D$7</f>
        <v>Desconocido</v>
      </c>
      <c r="G7" s="66" t="str">
        <f>+'Formulario de Inspección'!$H$7</f>
        <v>Desconocido</v>
      </c>
      <c r="H7" s="66" t="str">
        <f>+'Formulario de Inspección'!$P$7</f>
        <v>Desconocido</v>
      </c>
      <c r="I7" s="66">
        <f>+'Formulario de Inspección'!$R$7</f>
        <v>0</v>
      </c>
      <c r="J7" s="67">
        <f>+'Formulario de Inspección'!$A$9</f>
        <v>0</v>
      </c>
      <c r="K7" s="66" t="str">
        <f>+'Formulario de Inspección'!$D$9</f>
        <v>INSPECCION ANUAL</v>
      </c>
      <c r="L7" s="67" t="str">
        <f>+'Formulario de Inspección'!$H$9</f>
        <v>N/A</v>
      </c>
      <c r="M7" s="66" t="str">
        <f>+'Formulario de Inspección'!$P$9</f>
        <v>N/A</v>
      </c>
      <c r="N7" s="67">
        <f>+'Formulario de Inspección'!$R$9</f>
        <v>0</v>
      </c>
      <c r="O7" s="71" t="s">
        <v>35</v>
      </c>
      <c r="P7" s="71" t="str">
        <f>+'Lista de defectos'!D7</f>
        <v>e</v>
      </c>
      <c r="Q7" s="33" t="str">
        <f>+'Lista de defectos'!G7</f>
        <v xml:space="preserve">Defectos del estado de alguno de los logotipos de la compañía, banderas a cuadros o números de identificación que no afecte o impida su visibilidad     </v>
      </c>
      <c r="R7" s="66" t="str">
        <f>+'Lista de defectos'!F7</f>
        <v>DL</v>
      </c>
      <c r="S7" s="68" t="str">
        <f>'Formulario de Inspección'!N17</f>
        <v>P</v>
      </c>
      <c r="T7" s="33">
        <f>'Formulario de Inspección'!O17</f>
        <v>0</v>
      </c>
      <c r="U7" s="66" t="str">
        <f>+'Formulario de Inspección'!$C$498</f>
        <v>FAVORABLE</v>
      </c>
      <c r="V7" s="66" t="str">
        <f>+'Formulario de Inspección'!$P$499</f>
        <v>N/A</v>
      </c>
      <c r="W7" s="66" t="str">
        <f>+'Formulario de Inspección'!$R$499</f>
        <v>N/A</v>
      </c>
      <c r="X7" s="66" t="str">
        <f>+'Formulario de Inspección'!$S$499</f>
        <v>N/A</v>
      </c>
      <c r="Y7" s="66">
        <f>+'Formulario de Inspección'!$H$514</f>
        <v>0</v>
      </c>
    </row>
    <row r="8" spans="1:25">
      <c r="A8" s="66">
        <f>+'Formulario de Inspección'!$R$5</f>
        <v>0</v>
      </c>
      <c r="B8" s="66">
        <f>'Formulario de Inspección'!$A$5</f>
        <v>0</v>
      </c>
      <c r="C8" s="66" t="str">
        <f>+'Formulario de Inspección'!$D$5</f>
        <v>Aire acondicionado</v>
      </c>
      <c r="D8" s="66">
        <f>+'Formulario de Inspección'!$H$5</f>
        <v>0</v>
      </c>
      <c r="E8" s="66" t="str">
        <f>+'Formulario de Inspección'!$A$7</f>
        <v>Desconocida</v>
      </c>
      <c r="F8" s="66" t="str">
        <f>+'Formulario de Inspección'!$D$7</f>
        <v>Desconocido</v>
      </c>
      <c r="G8" s="66" t="str">
        <f>+'Formulario de Inspección'!$H$7</f>
        <v>Desconocido</v>
      </c>
      <c r="H8" s="66" t="str">
        <f>+'Formulario de Inspección'!$P$7</f>
        <v>Desconocido</v>
      </c>
      <c r="I8" s="66">
        <f>+'Formulario de Inspección'!$R$7</f>
        <v>0</v>
      </c>
      <c r="J8" s="67">
        <f>+'Formulario de Inspección'!$A$9</f>
        <v>0</v>
      </c>
      <c r="K8" s="66" t="str">
        <f>+'Formulario de Inspección'!$D$9</f>
        <v>INSPECCION ANUAL</v>
      </c>
      <c r="L8" s="67" t="str">
        <f>+'Formulario de Inspección'!$H$9</f>
        <v>N/A</v>
      </c>
      <c r="M8" s="66" t="str">
        <f>+'Formulario de Inspección'!$P$9</f>
        <v>N/A</v>
      </c>
      <c r="N8" s="67">
        <f>+'Formulario de Inspección'!$R$9</f>
        <v>0</v>
      </c>
      <c r="O8" s="71" t="s">
        <v>35</v>
      </c>
      <c r="P8" s="71" t="str">
        <f>+'Lista de defectos'!D8</f>
        <v>f</v>
      </c>
      <c r="Q8" s="33" t="str">
        <f>+'Lista de defectos'!G8</f>
        <v>Banderas a cuadros, logotipos o números de identificación con dimensiones diferentes a 30 x 30 cm</v>
      </c>
      <c r="R8" s="66" t="str">
        <f>+'Lista de defectos'!F8</f>
        <v>DG</v>
      </c>
      <c r="S8" s="68" t="str">
        <f>'Formulario de Inspección'!N18</f>
        <v>P</v>
      </c>
      <c r="T8" s="33">
        <f>'Formulario de Inspección'!O18</f>
        <v>0</v>
      </c>
      <c r="U8" s="66" t="str">
        <f>+'Formulario de Inspección'!$C$498</f>
        <v>FAVORABLE</v>
      </c>
      <c r="V8" s="66" t="str">
        <f>+'Formulario de Inspección'!$P$499</f>
        <v>N/A</v>
      </c>
      <c r="W8" s="66" t="str">
        <f>+'Formulario de Inspección'!$R$499</f>
        <v>N/A</v>
      </c>
      <c r="X8" s="66" t="str">
        <f>+'Formulario de Inspección'!$S$499</f>
        <v>N/A</v>
      </c>
      <c r="Y8" s="66">
        <f>+'Formulario de Inspección'!$H$514</f>
        <v>0</v>
      </c>
    </row>
    <row r="9" spans="1:25" ht="28.9">
      <c r="A9" s="66">
        <f>+'Formulario de Inspección'!$R$5</f>
        <v>0</v>
      </c>
      <c r="B9" s="66">
        <f>'Formulario de Inspección'!$A$5</f>
        <v>0</v>
      </c>
      <c r="C9" s="66" t="str">
        <f>+'Formulario de Inspección'!$D$5</f>
        <v>Aire acondicionado</v>
      </c>
      <c r="D9" s="66">
        <f>+'Formulario de Inspección'!$H$5</f>
        <v>0</v>
      </c>
      <c r="E9" s="66" t="str">
        <f>+'Formulario de Inspección'!$A$7</f>
        <v>Desconocida</v>
      </c>
      <c r="F9" s="66" t="str">
        <f>+'Formulario de Inspección'!$D$7</f>
        <v>Desconocido</v>
      </c>
      <c r="G9" s="66" t="str">
        <f>+'Formulario de Inspección'!$H$7</f>
        <v>Desconocido</v>
      </c>
      <c r="H9" s="66" t="str">
        <f>+'Formulario de Inspección'!$P$7</f>
        <v>Desconocido</v>
      </c>
      <c r="I9" s="66">
        <f>+'Formulario de Inspección'!$R$7</f>
        <v>0</v>
      </c>
      <c r="J9" s="67">
        <f>+'Formulario de Inspección'!$A$9</f>
        <v>0</v>
      </c>
      <c r="K9" s="66" t="str">
        <f>+'Formulario de Inspección'!$D$9</f>
        <v>INSPECCION ANUAL</v>
      </c>
      <c r="L9" s="67" t="str">
        <f>+'Formulario de Inspección'!$H$9</f>
        <v>N/A</v>
      </c>
      <c r="M9" s="66" t="str">
        <f>+'Formulario de Inspección'!$P$9</f>
        <v>N/A</v>
      </c>
      <c r="N9" s="67">
        <f>+'Formulario de Inspección'!$R$9</f>
        <v>0</v>
      </c>
      <c r="O9" s="71" t="s">
        <v>35</v>
      </c>
      <c r="P9" s="71" t="str">
        <f>+'Lista de defectos'!D9</f>
        <v>g</v>
      </c>
      <c r="Q9" s="33" t="str">
        <f>+'Lista de defectos'!G9</f>
        <v xml:space="preserve">Banderas a cuadros, logotipos o números de identificación con dimensiones inferior a 30 x 30 cm (cuando es el máximo tamaño que permite la estructura del equipo) </v>
      </c>
      <c r="R9" s="66" t="str">
        <f>+'Lista de defectos'!F9</f>
        <v>DL</v>
      </c>
      <c r="S9" s="68" t="str">
        <f>'Formulario de Inspección'!N19</f>
        <v>P</v>
      </c>
      <c r="T9" s="33">
        <f>'Formulario de Inspección'!O19</f>
        <v>0</v>
      </c>
      <c r="U9" s="66" t="str">
        <f>+'Formulario de Inspección'!$C$498</f>
        <v>FAVORABLE</v>
      </c>
      <c r="V9" s="66" t="str">
        <f>+'Formulario de Inspección'!$P$499</f>
        <v>N/A</v>
      </c>
      <c r="W9" s="66" t="str">
        <f>+'Formulario de Inspección'!$R$499</f>
        <v>N/A</v>
      </c>
      <c r="X9" s="66" t="str">
        <f>+'Formulario de Inspección'!$S$499</f>
        <v>N/A</v>
      </c>
      <c r="Y9" s="66">
        <f>+'Formulario de Inspección'!$H$514</f>
        <v>0</v>
      </c>
    </row>
    <row r="10" spans="1:25">
      <c r="A10" s="66">
        <f>+'Formulario de Inspección'!$R$5</f>
        <v>0</v>
      </c>
      <c r="B10" s="66">
        <f>'Formulario de Inspección'!$A$5</f>
        <v>0</v>
      </c>
      <c r="C10" s="66" t="str">
        <f>+'Formulario de Inspección'!$D$5</f>
        <v>Aire acondicionado</v>
      </c>
      <c r="D10" s="66">
        <f>+'Formulario de Inspección'!$H$5</f>
        <v>0</v>
      </c>
      <c r="E10" s="66" t="str">
        <f>+'Formulario de Inspección'!$A$7</f>
        <v>Desconocida</v>
      </c>
      <c r="F10" s="66" t="str">
        <f>+'Formulario de Inspección'!$D$7</f>
        <v>Desconocido</v>
      </c>
      <c r="G10" s="66" t="str">
        <f>+'Formulario de Inspección'!$H$7</f>
        <v>Desconocido</v>
      </c>
      <c r="H10" s="66" t="str">
        <f>+'Formulario de Inspección'!$P$7</f>
        <v>Desconocido</v>
      </c>
      <c r="I10" s="66">
        <f>+'Formulario de Inspección'!$R$7</f>
        <v>0</v>
      </c>
      <c r="J10" s="67">
        <f>+'Formulario de Inspección'!$A$9</f>
        <v>0</v>
      </c>
      <c r="K10" s="66" t="str">
        <f>+'Formulario de Inspección'!$D$9</f>
        <v>INSPECCION ANUAL</v>
      </c>
      <c r="L10" s="67" t="str">
        <f>+'Formulario de Inspección'!$H$9</f>
        <v>N/A</v>
      </c>
      <c r="M10" s="66" t="str">
        <f>+'Formulario de Inspección'!$P$9</f>
        <v>N/A</v>
      </c>
      <c r="N10" s="67">
        <f>+'Formulario de Inspección'!$R$9</f>
        <v>0</v>
      </c>
      <c r="O10" s="71" t="s">
        <v>35</v>
      </c>
      <c r="P10" s="71" t="str">
        <f>+'Lista de defectos'!D10</f>
        <v>h</v>
      </c>
      <c r="Q10" s="33" t="str">
        <f>+'Lista de defectos'!G10</f>
        <v>Bandera de cuadros de color o diseño no reglamentario</v>
      </c>
      <c r="R10" s="66" t="str">
        <f>+'Lista de defectos'!F10</f>
        <v>DG</v>
      </c>
      <c r="S10" s="68" t="str">
        <f>'Formulario de Inspección'!N20</f>
        <v>P</v>
      </c>
      <c r="T10" s="33">
        <f>'Formulario de Inspección'!O20</f>
        <v>0</v>
      </c>
      <c r="U10" s="66" t="str">
        <f>+'Formulario de Inspección'!$C$498</f>
        <v>FAVORABLE</v>
      </c>
      <c r="V10" s="66" t="str">
        <f>+'Formulario de Inspección'!$P$499</f>
        <v>N/A</v>
      </c>
      <c r="W10" s="66" t="str">
        <f>+'Formulario de Inspección'!$R$499</f>
        <v>N/A</v>
      </c>
      <c r="X10" s="66" t="str">
        <f>+'Formulario de Inspección'!$S$499</f>
        <v>N/A</v>
      </c>
      <c r="Y10" s="66">
        <f>+'Formulario de Inspección'!$H$514</f>
        <v>0</v>
      </c>
    </row>
    <row r="11" spans="1:25">
      <c r="A11" s="66">
        <f>+'Formulario de Inspección'!$R$5</f>
        <v>0</v>
      </c>
      <c r="B11" s="66">
        <f>'Formulario de Inspección'!$A$5</f>
        <v>0</v>
      </c>
      <c r="C11" s="66" t="str">
        <f>+'Formulario de Inspección'!$D$5</f>
        <v>Aire acondicionado</v>
      </c>
      <c r="D11" s="66">
        <f>+'Formulario de Inspección'!$H$5</f>
        <v>0</v>
      </c>
      <c r="E11" s="66" t="str">
        <f>+'Formulario de Inspección'!$A$7</f>
        <v>Desconocida</v>
      </c>
      <c r="F11" s="66" t="str">
        <f>+'Formulario de Inspección'!$D$7</f>
        <v>Desconocido</v>
      </c>
      <c r="G11" s="66" t="str">
        <f>+'Formulario de Inspección'!$H$7</f>
        <v>Desconocido</v>
      </c>
      <c r="H11" s="66" t="str">
        <f>+'Formulario de Inspección'!$P$7</f>
        <v>Desconocido</v>
      </c>
      <c r="I11" s="66">
        <f>+'Formulario de Inspección'!$R$7</f>
        <v>0</v>
      </c>
      <c r="J11" s="67">
        <f>+'Formulario de Inspección'!$A$9</f>
        <v>0</v>
      </c>
      <c r="K11" s="66" t="str">
        <f>+'Formulario de Inspección'!$D$9</f>
        <v>INSPECCION ANUAL</v>
      </c>
      <c r="L11" s="67" t="str">
        <f>+'Formulario de Inspección'!$H$9</f>
        <v>N/A</v>
      </c>
      <c r="M11" s="66" t="str">
        <f>+'Formulario de Inspección'!$P$9</f>
        <v>N/A</v>
      </c>
      <c r="N11" s="67">
        <f>+'Formulario de Inspección'!$R$9</f>
        <v>0</v>
      </c>
      <c r="O11" s="71" t="s">
        <v>35</v>
      </c>
      <c r="P11" s="71" t="str">
        <f>+'Lista de defectos'!D11</f>
        <v>i</v>
      </c>
      <c r="Q11" s="33" t="str">
        <f>+'Lista de defectos'!G11</f>
        <v>Inexistencia o deterioro de cinta reflectiva o cantidad insuficiente para demarcar el tipo de equipo</v>
      </c>
      <c r="R11" s="66" t="str">
        <f>+'Lista de defectos'!F11</f>
        <v>DG</v>
      </c>
      <c r="S11" s="68" t="str">
        <f>'Formulario de Inspección'!N21</f>
        <v>P</v>
      </c>
      <c r="T11" s="33">
        <f>'Formulario de Inspección'!O21</f>
        <v>0</v>
      </c>
      <c r="U11" s="66" t="str">
        <f>+'Formulario de Inspección'!$C$498</f>
        <v>FAVORABLE</v>
      </c>
      <c r="V11" s="66" t="str">
        <f>+'Formulario de Inspección'!$P$499</f>
        <v>N/A</v>
      </c>
      <c r="W11" s="66" t="str">
        <f>+'Formulario de Inspección'!$R$499</f>
        <v>N/A</v>
      </c>
      <c r="X11" s="66" t="str">
        <f>+'Formulario de Inspección'!$S$499</f>
        <v>N/A</v>
      </c>
      <c r="Y11" s="66">
        <f>+'Formulario de Inspección'!$H$514</f>
        <v>0</v>
      </c>
    </row>
    <row r="12" spans="1:25">
      <c r="A12" s="66">
        <f>+'Formulario de Inspección'!$R$5</f>
        <v>0</v>
      </c>
      <c r="B12" s="66">
        <f>'Formulario de Inspección'!$A$5</f>
        <v>0</v>
      </c>
      <c r="C12" s="66" t="str">
        <f>+'Formulario de Inspección'!$D$5</f>
        <v>Aire acondicionado</v>
      </c>
      <c r="D12" s="66">
        <f>+'Formulario de Inspección'!$H$5</f>
        <v>0</v>
      </c>
      <c r="E12" s="66" t="str">
        <f>+'Formulario de Inspección'!$A$7</f>
        <v>Desconocida</v>
      </c>
      <c r="F12" s="66" t="str">
        <f>+'Formulario de Inspección'!$D$7</f>
        <v>Desconocido</v>
      </c>
      <c r="G12" s="66" t="str">
        <f>+'Formulario de Inspección'!$H$7</f>
        <v>Desconocido</v>
      </c>
      <c r="H12" s="66" t="str">
        <f>+'Formulario de Inspección'!$P$7</f>
        <v>Desconocido</v>
      </c>
      <c r="I12" s="66">
        <f>+'Formulario de Inspección'!$R$7</f>
        <v>0</v>
      </c>
      <c r="J12" s="67">
        <f>+'Formulario de Inspección'!$A$9</f>
        <v>0</v>
      </c>
      <c r="K12" s="66" t="str">
        <f>+'Formulario de Inspección'!$D$9</f>
        <v>INSPECCION ANUAL</v>
      </c>
      <c r="L12" s="67" t="str">
        <f>+'Formulario de Inspección'!$H$9</f>
        <v>N/A</v>
      </c>
      <c r="M12" s="66" t="str">
        <f>+'Formulario de Inspección'!$P$9</f>
        <v>N/A</v>
      </c>
      <c r="N12" s="67">
        <f>+'Formulario de Inspección'!$R$9</f>
        <v>0</v>
      </c>
      <c r="O12" s="71" t="s">
        <v>35</v>
      </c>
      <c r="P12" s="71" t="str">
        <f>+'Lista de defectos'!D12</f>
        <v>j</v>
      </c>
      <c r="Q12" s="33" t="str">
        <f>+'Lista de defectos'!G12</f>
        <v xml:space="preserve">Ilegibilidad o deterioro avanzado del estado del marchamo Aeris </v>
      </c>
      <c r="R12" s="66" t="str">
        <f>+'Lista de defectos'!F12</f>
        <v>DG</v>
      </c>
      <c r="S12" s="68" t="str">
        <f>'Formulario de Inspección'!N22</f>
        <v>P</v>
      </c>
      <c r="T12" s="33">
        <f>'Formulario de Inspección'!O22</f>
        <v>0</v>
      </c>
      <c r="U12" s="66" t="str">
        <f>+'Formulario de Inspección'!$C$498</f>
        <v>FAVORABLE</v>
      </c>
      <c r="V12" s="66" t="str">
        <f>+'Formulario de Inspección'!$P$499</f>
        <v>N/A</v>
      </c>
      <c r="W12" s="66" t="str">
        <f>+'Formulario de Inspección'!$R$499</f>
        <v>N/A</v>
      </c>
      <c r="X12" s="66" t="str">
        <f>+'Formulario de Inspección'!$S$499</f>
        <v>N/A</v>
      </c>
      <c r="Y12" s="66">
        <f>+'Formulario de Inspección'!$H$514</f>
        <v>0</v>
      </c>
    </row>
    <row r="13" spans="1:25">
      <c r="A13" s="66">
        <f>+'Formulario de Inspección'!$R$5</f>
        <v>0</v>
      </c>
      <c r="B13" s="66">
        <f>'Formulario de Inspección'!$A$5</f>
        <v>0</v>
      </c>
      <c r="C13" s="66" t="str">
        <f>+'Formulario de Inspección'!$D$5</f>
        <v>Aire acondicionado</v>
      </c>
      <c r="D13" s="66">
        <f>+'Formulario de Inspección'!$H$5</f>
        <v>0</v>
      </c>
      <c r="E13" s="66" t="str">
        <f>+'Formulario de Inspección'!$A$7</f>
        <v>Desconocida</v>
      </c>
      <c r="F13" s="66" t="str">
        <f>+'Formulario de Inspección'!$D$7</f>
        <v>Desconocido</v>
      </c>
      <c r="G13" s="66" t="str">
        <f>+'Formulario de Inspección'!$H$7</f>
        <v>Desconocido</v>
      </c>
      <c r="H13" s="66" t="str">
        <f>+'Formulario de Inspección'!$P$7</f>
        <v>Desconocido</v>
      </c>
      <c r="I13" s="66">
        <f>+'Formulario de Inspección'!$R$7</f>
        <v>0</v>
      </c>
      <c r="J13" s="67">
        <f>+'Formulario de Inspección'!$A$9</f>
        <v>0</v>
      </c>
      <c r="K13" s="66" t="str">
        <f>+'Formulario de Inspección'!$D$9</f>
        <v>INSPECCION ANUAL</v>
      </c>
      <c r="L13" s="67" t="str">
        <f>+'Formulario de Inspección'!$H$9</f>
        <v>N/A</v>
      </c>
      <c r="M13" s="66" t="str">
        <f>+'Formulario de Inspección'!$P$9</f>
        <v>N/A</v>
      </c>
      <c r="N13" s="67">
        <f>+'Formulario de Inspección'!$R$9</f>
        <v>0</v>
      </c>
      <c r="O13" s="71" t="s">
        <v>35</v>
      </c>
      <c r="P13" s="71" t="str">
        <f>+'Lista de defectos'!D13</f>
        <v>k</v>
      </c>
      <c r="Q13" s="33" t="str">
        <f>+'Lista de defectos'!G13</f>
        <v xml:space="preserve">Defectos leves de estado en el marchamo Aeris     </v>
      </c>
      <c r="R13" s="66" t="str">
        <f>+'Lista de defectos'!F13</f>
        <v>DL</v>
      </c>
      <c r="S13" s="68" t="str">
        <f>'Formulario de Inspección'!N23</f>
        <v>P</v>
      </c>
      <c r="T13" s="33">
        <f>'Formulario de Inspección'!O23</f>
        <v>0</v>
      </c>
      <c r="U13" s="66" t="str">
        <f>+'Formulario de Inspección'!$C$498</f>
        <v>FAVORABLE</v>
      </c>
      <c r="V13" s="66" t="str">
        <f>+'Formulario de Inspección'!$P$499</f>
        <v>N/A</v>
      </c>
      <c r="W13" s="66" t="str">
        <f>+'Formulario de Inspección'!$R$499</f>
        <v>N/A</v>
      </c>
      <c r="X13" s="66" t="str">
        <f>+'Formulario de Inspección'!$S$499</f>
        <v>N/A</v>
      </c>
      <c r="Y13" s="66">
        <f>+'Formulario de Inspección'!$H$514</f>
        <v>0</v>
      </c>
    </row>
    <row r="14" spans="1:25" ht="28.9">
      <c r="A14" s="66">
        <f>+'Formulario de Inspección'!$R$5</f>
        <v>0</v>
      </c>
      <c r="B14" s="66">
        <f>'Formulario de Inspección'!$A$5</f>
        <v>0</v>
      </c>
      <c r="C14" s="66" t="str">
        <f>+'Formulario de Inspección'!$D$5</f>
        <v>Aire acondicionado</v>
      </c>
      <c r="D14" s="66">
        <f>+'Formulario de Inspección'!$H$5</f>
        <v>0</v>
      </c>
      <c r="E14" s="66" t="str">
        <f>+'Formulario de Inspección'!$A$7</f>
        <v>Desconocida</v>
      </c>
      <c r="F14" s="66" t="str">
        <f>+'Formulario de Inspección'!$D$7</f>
        <v>Desconocido</v>
      </c>
      <c r="G14" s="66" t="str">
        <f>+'Formulario de Inspección'!$H$7</f>
        <v>Desconocido</v>
      </c>
      <c r="H14" s="66" t="str">
        <f>+'Formulario de Inspección'!$P$7</f>
        <v>Desconocido</v>
      </c>
      <c r="I14" s="66">
        <f>+'Formulario de Inspección'!$R$7</f>
        <v>0</v>
      </c>
      <c r="J14" s="67">
        <f>+'Formulario de Inspección'!$A$9</f>
        <v>0</v>
      </c>
      <c r="K14" s="66" t="str">
        <f>+'Formulario de Inspección'!$D$9</f>
        <v>INSPECCION ANUAL</v>
      </c>
      <c r="L14" s="67" t="str">
        <f>+'Formulario de Inspección'!$H$9</f>
        <v>N/A</v>
      </c>
      <c r="M14" s="66" t="str">
        <f>+'Formulario de Inspección'!$P$9</f>
        <v>N/A</v>
      </c>
      <c r="N14" s="67">
        <f>+'Formulario de Inspección'!$R$9</f>
        <v>0</v>
      </c>
      <c r="O14" s="71" t="s">
        <v>35</v>
      </c>
      <c r="P14" s="71" t="str">
        <f>+'Lista de defectos'!D14</f>
        <v>l</v>
      </c>
      <c r="Q14" s="33" t="str">
        <f>+'Lista de defectos'!G14</f>
        <v>Ubicación de la pegatina Derecho de circulación, Revisión Técnica Vehicular o Matricula no permite su visibilidad o no esta colocado dentro de la cabina de conducción</v>
      </c>
      <c r="R14" s="66" t="str">
        <f>+'Lista de defectos'!F14</f>
        <v>DL</v>
      </c>
      <c r="S14" s="68" t="str">
        <f>'Formulario de Inspección'!N24</f>
        <v>¡</v>
      </c>
      <c r="T14" s="33">
        <f>'Formulario de Inspección'!O24</f>
        <v>0</v>
      </c>
      <c r="U14" s="66" t="str">
        <f>+'Formulario de Inspección'!$C$498</f>
        <v>FAVORABLE</v>
      </c>
      <c r="V14" s="66" t="str">
        <f>+'Formulario de Inspección'!$P$499</f>
        <v>N/A</v>
      </c>
      <c r="W14" s="66" t="str">
        <f>+'Formulario de Inspección'!$R$499</f>
        <v>N/A</v>
      </c>
      <c r="X14" s="66" t="str">
        <f>+'Formulario de Inspección'!$S$499</f>
        <v>N/A</v>
      </c>
      <c r="Y14" s="66">
        <f>+'Formulario de Inspección'!$H$514</f>
        <v>0</v>
      </c>
    </row>
    <row r="15" spans="1:25" ht="28.9">
      <c r="A15" s="66">
        <f>+'Formulario de Inspección'!$R$5</f>
        <v>0</v>
      </c>
      <c r="B15" s="66">
        <f>'Formulario de Inspección'!$A$5</f>
        <v>0</v>
      </c>
      <c r="C15" s="66" t="str">
        <f>+'Formulario de Inspección'!$D$5</f>
        <v>Aire acondicionado</v>
      </c>
      <c r="D15" s="66">
        <f>+'Formulario de Inspección'!$H$5</f>
        <v>0</v>
      </c>
      <c r="E15" s="66" t="str">
        <f>+'Formulario de Inspección'!$A$7</f>
        <v>Desconocida</v>
      </c>
      <c r="F15" s="66" t="str">
        <f>+'Formulario de Inspección'!$D$7</f>
        <v>Desconocido</v>
      </c>
      <c r="G15" s="66" t="str">
        <f>+'Formulario de Inspección'!$H$7</f>
        <v>Desconocido</v>
      </c>
      <c r="H15" s="66" t="str">
        <f>+'Formulario de Inspección'!$P$7</f>
        <v>Desconocido</v>
      </c>
      <c r="I15" s="66">
        <f>+'Formulario de Inspección'!$R$7</f>
        <v>0</v>
      </c>
      <c r="J15" s="67">
        <f>+'Formulario de Inspección'!$A$9</f>
        <v>0</v>
      </c>
      <c r="K15" s="66" t="str">
        <f>+'Formulario de Inspección'!$D$9</f>
        <v>INSPECCION ANUAL</v>
      </c>
      <c r="L15" s="67" t="str">
        <f>+'Formulario de Inspección'!$H$9</f>
        <v>N/A</v>
      </c>
      <c r="M15" s="66" t="str">
        <f>+'Formulario de Inspección'!$P$9</f>
        <v>N/A</v>
      </c>
      <c r="N15" s="67">
        <f>+'Formulario de Inspección'!$R$9</f>
        <v>0</v>
      </c>
      <c r="O15" s="71" t="s">
        <v>35</v>
      </c>
      <c r="P15" s="71" t="str">
        <f>+'Lista de defectos'!D15</f>
        <v>m</v>
      </c>
      <c r="Q15" s="33" t="str">
        <f>+'Lista de defectos'!G15</f>
        <v>Pegatina Derecho de circulación, Revisión Técnica Vehicular o Matrícula vencida o inexistente (vehículos con placas que le permiten circular en vías públicas)</v>
      </c>
      <c r="R15" s="66" t="str">
        <f>+'Lista de defectos'!F15</f>
        <v>DG</v>
      </c>
      <c r="S15" s="68" t="str">
        <f>'Formulario de Inspección'!N25</f>
        <v>¡</v>
      </c>
      <c r="T15" s="33">
        <f>'Formulario de Inspección'!O25</f>
        <v>0</v>
      </c>
      <c r="U15" s="66" t="str">
        <f>+'Formulario de Inspección'!$C$498</f>
        <v>FAVORABLE</v>
      </c>
      <c r="V15" s="66" t="str">
        <f>+'Formulario de Inspección'!$P$499</f>
        <v>N/A</v>
      </c>
      <c r="W15" s="66" t="str">
        <f>+'Formulario de Inspección'!$R$499</f>
        <v>N/A</v>
      </c>
      <c r="X15" s="66" t="str">
        <f>+'Formulario de Inspección'!$S$499</f>
        <v>N/A</v>
      </c>
      <c r="Y15" s="66">
        <f>+'Formulario de Inspección'!$H$514</f>
        <v>0</v>
      </c>
    </row>
    <row r="16" spans="1:25">
      <c r="A16" s="66">
        <f>+'Formulario de Inspección'!$R$5</f>
        <v>0</v>
      </c>
      <c r="B16" s="66">
        <f>'Formulario de Inspección'!$A$5</f>
        <v>0</v>
      </c>
      <c r="C16" s="66" t="str">
        <f>+'Formulario de Inspección'!$D$5</f>
        <v>Aire acondicionado</v>
      </c>
      <c r="D16" s="66">
        <f>+'Formulario de Inspección'!$H$5</f>
        <v>0</v>
      </c>
      <c r="E16" s="66" t="str">
        <f>+'Formulario de Inspección'!$A$7</f>
        <v>Desconocida</v>
      </c>
      <c r="F16" s="66" t="str">
        <f>+'Formulario de Inspección'!$D$7</f>
        <v>Desconocido</v>
      </c>
      <c r="G16" s="66" t="str">
        <f>+'Formulario de Inspección'!$H$7</f>
        <v>Desconocido</v>
      </c>
      <c r="H16" s="66" t="str">
        <f>+'Formulario de Inspección'!$P$7</f>
        <v>Desconocido</v>
      </c>
      <c r="I16" s="66">
        <f>+'Formulario de Inspección'!$R$7</f>
        <v>0</v>
      </c>
      <c r="J16" s="67">
        <f>+'Formulario de Inspección'!$A$9</f>
        <v>0</v>
      </c>
      <c r="K16" s="66" t="str">
        <f>+'Formulario de Inspección'!$D$9</f>
        <v>INSPECCION ANUAL</v>
      </c>
      <c r="L16" s="67" t="str">
        <f>+'Formulario de Inspección'!$H$9</f>
        <v>N/A</v>
      </c>
      <c r="M16" s="66" t="str">
        <f>+'Formulario de Inspección'!$P$9</f>
        <v>N/A</v>
      </c>
      <c r="N16" s="67">
        <f>+'Formulario de Inspección'!$R$9</f>
        <v>0</v>
      </c>
      <c r="O16" s="71" t="s">
        <v>64</v>
      </c>
      <c r="P16" s="71" t="str">
        <f>+'Lista de defectos'!D16</f>
        <v>a</v>
      </c>
      <c r="Q16" s="33" t="str">
        <f>+'Lista de defectos'!G16</f>
        <v>Defectos de estado en la carrocería, estructura, timón o chasis que no afecten la seguridad</v>
      </c>
      <c r="R16" s="66" t="str">
        <f>+'Lista de defectos'!F16</f>
        <v>DL</v>
      </c>
      <c r="S16" s="68" t="str">
        <f>+'Formulario de Inspección'!N29</f>
        <v>P</v>
      </c>
      <c r="T16" s="33">
        <f>+'Formulario de Inspección'!O29</f>
        <v>0</v>
      </c>
      <c r="U16" s="66" t="str">
        <f>+'Formulario de Inspección'!$C$498</f>
        <v>FAVORABLE</v>
      </c>
      <c r="V16" s="66" t="str">
        <f>+'Formulario de Inspección'!$P$499</f>
        <v>N/A</v>
      </c>
      <c r="W16" s="66" t="str">
        <f>+'Formulario de Inspección'!$R$499</f>
        <v>N/A</v>
      </c>
      <c r="X16" s="66" t="str">
        <f>+'Formulario de Inspección'!$S$499</f>
        <v>N/A</v>
      </c>
      <c r="Y16" s="66">
        <f>+'Formulario de Inspección'!$H$514</f>
        <v>0</v>
      </c>
    </row>
    <row r="17" spans="1:25">
      <c r="A17" s="66">
        <f>+'Formulario de Inspección'!$R$5</f>
        <v>0</v>
      </c>
      <c r="B17" s="66">
        <f>'Formulario de Inspección'!$A$5</f>
        <v>0</v>
      </c>
      <c r="C17" s="66" t="str">
        <f>+'Formulario de Inspección'!$D$5</f>
        <v>Aire acondicionado</v>
      </c>
      <c r="D17" s="66">
        <f>+'Formulario de Inspección'!$H$5</f>
        <v>0</v>
      </c>
      <c r="E17" s="66" t="str">
        <f>+'Formulario de Inspección'!$A$7</f>
        <v>Desconocida</v>
      </c>
      <c r="F17" s="66" t="str">
        <f>+'Formulario de Inspección'!$D$7</f>
        <v>Desconocido</v>
      </c>
      <c r="G17" s="66" t="str">
        <f>+'Formulario de Inspección'!$H$7</f>
        <v>Desconocido</v>
      </c>
      <c r="H17" s="66" t="str">
        <f>+'Formulario de Inspección'!$P$7</f>
        <v>Desconocido</v>
      </c>
      <c r="I17" s="66">
        <f>+'Formulario de Inspección'!$R$7</f>
        <v>0</v>
      </c>
      <c r="J17" s="67">
        <f>+'Formulario de Inspección'!$A$9</f>
        <v>0</v>
      </c>
      <c r="K17" s="66" t="str">
        <f>+'Formulario de Inspección'!$D$9</f>
        <v>INSPECCION ANUAL</v>
      </c>
      <c r="L17" s="67" t="str">
        <f>+'Formulario de Inspección'!$H$9</f>
        <v>N/A</v>
      </c>
      <c r="M17" s="66" t="str">
        <f>+'Formulario de Inspección'!$P$9</f>
        <v>N/A</v>
      </c>
      <c r="N17" s="67">
        <f>+'Formulario de Inspección'!$R$9</f>
        <v>0</v>
      </c>
      <c r="O17" s="71" t="s">
        <v>64</v>
      </c>
      <c r="P17" s="71" t="str">
        <f>+'Lista de defectos'!D17</f>
        <v>b</v>
      </c>
      <c r="Q17" s="33" t="str">
        <f>+'Lista de defectos'!G17</f>
        <v>Defectos de estado en la carrocería, estructura, timón o chasis que entrañen peligro</v>
      </c>
      <c r="R17" s="66" t="str">
        <f>+'Lista de defectos'!F17</f>
        <v>DG</v>
      </c>
      <c r="S17" s="68" t="str">
        <f>+'Formulario de Inspección'!N30</f>
        <v>P</v>
      </c>
      <c r="T17" s="33">
        <f>+'Formulario de Inspección'!O30</f>
        <v>0</v>
      </c>
      <c r="U17" s="66" t="str">
        <f>+'Formulario de Inspección'!$C$498</f>
        <v>FAVORABLE</v>
      </c>
      <c r="V17" s="66" t="str">
        <f>+'Formulario de Inspección'!$P$499</f>
        <v>N/A</v>
      </c>
      <c r="W17" s="66" t="str">
        <f>+'Formulario de Inspección'!$R$499</f>
        <v>N/A</v>
      </c>
      <c r="X17" s="66" t="str">
        <f>+'Formulario de Inspección'!$S$499</f>
        <v>N/A</v>
      </c>
      <c r="Y17" s="66">
        <f>+'Formulario de Inspección'!$H$514</f>
        <v>0</v>
      </c>
    </row>
    <row r="18" spans="1:25">
      <c r="A18" s="66">
        <f>+'Formulario de Inspección'!$R$5</f>
        <v>0</v>
      </c>
      <c r="B18" s="66">
        <f>'Formulario de Inspección'!$A$5</f>
        <v>0</v>
      </c>
      <c r="C18" s="66" t="str">
        <f>+'Formulario de Inspección'!$D$5</f>
        <v>Aire acondicionado</v>
      </c>
      <c r="D18" s="66">
        <f>+'Formulario de Inspección'!$H$5</f>
        <v>0</v>
      </c>
      <c r="E18" s="66" t="str">
        <f>+'Formulario de Inspección'!$A$7</f>
        <v>Desconocida</v>
      </c>
      <c r="F18" s="66" t="str">
        <f>+'Formulario de Inspección'!$D$7</f>
        <v>Desconocido</v>
      </c>
      <c r="G18" s="66" t="str">
        <f>+'Formulario de Inspección'!$H$7</f>
        <v>Desconocido</v>
      </c>
      <c r="H18" s="66" t="str">
        <f>+'Formulario de Inspección'!$P$7</f>
        <v>Desconocido</v>
      </c>
      <c r="I18" s="66">
        <f>+'Formulario de Inspección'!$R$7</f>
        <v>0</v>
      </c>
      <c r="J18" s="67">
        <f>+'Formulario de Inspección'!$A$9</f>
        <v>0</v>
      </c>
      <c r="K18" s="66" t="str">
        <f>+'Formulario de Inspección'!$D$9</f>
        <v>INSPECCION ANUAL</v>
      </c>
      <c r="L18" s="67" t="str">
        <f>+'Formulario de Inspección'!$H$9</f>
        <v>N/A</v>
      </c>
      <c r="M18" s="66" t="str">
        <f>+'Formulario de Inspección'!$P$9</f>
        <v>N/A</v>
      </c>
      <c r="N18" s="67">
        <f>+'Formulario de Inspección'!$R$9</f>
        <v>0</v>
      </c>
      <c r="O18" s="71" t="s">
        <v>64</v>
      </c>
      <c r="P18" s="71" t="str">
        <f>+'Lista de defectos'!D18</f>
        <v>c</v>
      </c>
      <c r="Q18" s="33" t="str">
        <f>+'Lista de defectos'!G18</f>
        <v>Defectos de estado en los sujeciones de la carrocería, cajón o estructura general al chasis o base de la estructura</v>
      </c>
      <c r="R18" s="66" t="str">
        <f>+'Lista de defectos'!F18</f>
        <v>DG</v>
      </c>
      <c r="S18" s="68" t="str">
        <f>+'Formulario de Inspección'!N31</f>
        <v>P</v>
      </c>
      <c r="T18" s="33">
        <f>+'Formulario de Inspección'!O31</f>
        <v>0</v>
      </c>
      <c r="U18" s="66" t="str">
        <f>+'Formulario de Inspección'!$C$498</f>
        <v>FAVORABLE</v>
      </c>
      <c r="V18" s="66" t="str">
        <f>+'Formulario de Inspección'!$P$499</f>
        <v>N/A</v>
      </c>
      <c r="W18" s="66" t="str">
        <f>+'Formulario de Inspección'!$R$499</f>
        <v>N/A</v>
      </c>
      <c r="X18" s="66" t="str">
        <f>+'Formulario de Inspección'!$S$499</f>
        <v>N/A</v>
      </c>
      <c r="Y18" s="66">
        <f>+'Formulario de Inspección'!$H$514</f>
        <v>0</v>
      </c>
    </row>
    <row r="19" spans="1:25">
      <c r="A19" s="66">
        <f>+'Formulario de Inspección'!$R$5</f>
        <v>0</v>
      </c>
      <c r="B19" s="66">
        <f>'Formulario de Inspección'!$A$5</f>
        <v>0</v>
      </c>
      <c r="C19" s="66" t="str">
        <f>+'Formulario de Inspección'!$D$5</f>
        <v>Aire acondicionado</v>
      </c>
      <c r="D19" s="66">
        <f>+'Formulario de Inspección'!$H$5</f>
        <v>0</v>
      </c>
      <c r="E19" s="66" t="str">
        <f>+'Formulario de Inspección'!$A$7</f>
        <v>Desconocida</v>
      </c>
      <c r="F19" s="66" t="str">
        <f>+'Formulario de Inspección'!$D$7</f>
        <v>Desconocido</v>
      </c>
      <c r="G19" s="66" t="str">
        <f>+'Formulario de Inspección'!$H$7</f>
        <v>Desconocido</v>
      </c>
      <c r="H19" s="66" t="str">
        <f>+'Formulario de Inspección'!$P$7</f>
        <v>Desconocido</v>
      </c>
      <c r="I19" s="66">
        <f>+'Formulario de Inspección'!$R$7</f>
        <v>0</v>
      </c>
      <c r="J19" s="67">
        <f>+'Formulario de Inspección'!$A$9</f>
        <v>0</v>
      </c>
      <c r="K19" s="66" t="str">
        <f>+'Formulario de Inspección'!$D$9</f>
        <v>INSPECCION ANUAL</v>
      </c>
      <c r="L19" s="67" t="str">
        <f>+'Formulario de Inspección'!$H$9</f>
        <v>N/A</v>
      </c>
      <c r="M19" s="66" t="str">
        <f>+'Formulario de Inspección'!$P$9</f>
        <v>N/A</v>
      </c>
      <c r="N19" s="67">
        <f>+'Formulario de Inspección'!$R$9</f>
        <v>0</v>
      </c>
      <c r="O19" s="71" t="s">
        <v>64</v>
      </c>
      <c r="P19" s="71" t="str">
        <f>+'Lista de defectos'!D19</f>
        <v>d</v>
      </c>
      <c r="Q19" s="33" t="str">
        <f>+'Lista de defectos'!G19</f>
        <v>Presencia de corrosión avanzada o estado deteriorado avanzado de la pintura de la carrocería o estructura en general</v>
      </c>
      <c r="R19" s="66" t="str">
        <f>+'Lista de defectos'!F19</f>
        <v>DG</v>
      </c>
      <c r="S19" s="68" t="str">
        <f>+'Formulario de Inspección'!N32</f>
        <v>P</v>
      </c>
      <c r="T19" s="33">
        <f>+'Formulario de Inspección'!O32</f>
        <v>0</v>
      </c>
      <c r="U19" s="66" t="str">
        <f>+'Formulario de Inspección'!$C$498</f>
        <v>FAVORABLE</v>
      </c>
      <c r="V19" s="66" t="str">
        <f>+'Formulario de Inspección'!$P$499</f>
        <v>N/A</v>
      </c>
      <c r="W19" s="66" t="str">
        <f>+'Formulario de Inspección'!$R$499</f>
        <v>N/A</v>
      </c>
      <c r="X19" s="66" t="str">
        <f>+'Formulario de Inspección'!$S$499</f>
        <v>N/A</v>
      </c>
      <c r="Y19" s="66">
        <f>+'Formulario de Inspección'!$H$514</f>
        <v>0</v>
      </c>
    </row>
    <row r="20" spans="1:25">
      <c r="A20" s="66">
        <f>+'Formulario de Inspección'!$R$5</f>
        <v>0</v>
      </c>
      <c r="B20" s="66">
        <f>'Formulario de Inspección'!$A$5</f>
        <v>0</v>
      </c>
      <c r="C20" s="66" t="str">
        <f>+'Formulario de Inspección'!$D$5</f>
        <v>Aire acondicionado</v>
      </c>
      <c r="D20" s="66">
        <f>+'Formulario de Inspección'!$H$5</f>
        <v>0</v>
      </c>
      <c r="E20" s="66" t="str">
        <f>+'Formulario de Inspección'!$A$7</f>
        <v>Desconocida</v>
      </c>
      <c r="F20" s="66" t="str">
        <f>+'Formulario de Inspección'!$D$7</f>
        <v>Desconocido</v>
      </c>
      <c r="G20" s="66" t="str">
        <f>+'Formulario de Inspección'!$H$7</f>
        <v>Desconocido</v>
      </c>
      <c r="H20" s="66" t="str">
        <f>+'Formulario de Inspección'!$P$7</f>
        <v>Desconocido</v>
      </c>
      <c r="I20" s="66">
        <f>+'Formulario de Inspección'!$R$7</f>
        <v>0</v>
      </c>
      <c r="J20" s="67">
        <f>+'Formulario de Inspección'!$A$9</f>
        <v>0</v>
      </c>
      <c r="K20" s="66" t="str">
        <f>+'Formulario de Inspección'!$D$9</f>
        <v>INSPECCION ANUAL</v>
      </c>
      <c r="L20" s="67" t="str">
        <f>+'Formulario de Inspección'!$H$9</f>
        <v>N/A</v>
      </c>
      <c r="M20" s="66" t="str">
        <f>+'Formulario de Inspección'!$P$9</f>
        <v>N/A</v>
      </c>
      <c r="N20" s="67">
        <f>+'Formulario de Inspección'!$R$9</f>
        <v>0</v>
      </c>
      <c r="O20" s="71" t="s">
        <v>64</v>
      </c>
      <c r="P20" s="71" t="str">
        <f>+'Lista de defectos'!D20</f>
        <v>e</v>
      </c>
      <c r="Q20" s="33" t="str">
        <f>+'Lista de defectos'!G20</f>
        <v>Presencia de óxido o estado deteriorado leve de la pintura de la carrocería o estructura en general</v>
      </c>
      <c r="R20" s="66" t="str">
        <f>+'Lista de defectos'!F20</f>
        <v>DL</v>
      </c>
      <c r="S20" s="68" t="str">
        <f>+'Formulario de Inspección'!N33</f>
        <v>P</v>
      </c>
      <c r="T20" s="33">
        <f>+'Formulario de Inspección'!O33</f>
        <v>0</v>
      </c>
      <c r="U20" s="66" t="str">
        <f>+'Formulario de Inspección'!$C$498</f>
        <v>FAVORABLE</v>
      </c>
      <c r="V20" s="66" t="str">
        <f>+'Formulario de Inspección'!$P$499</f>
        <v>N/A</v>
      </c>
      <c r="W20" s="66" t="str">
        <f>+'Formulario de Inspección'!$R$499</f>
        <v>N/A</v>
      </c>
      <c r="X20" s="66" t="str">
        <f>+'Formulario de Inspección'!$S$499</f>
        <v>N/A</v>
      </c>
      <c r="Y20" s="66">
        <f>+'Formulario de Inspección'!$H$514</f>
        <v>0</v>
      </c>
    </row>
    <row r="21" spans="1:25">
      <c r="A21" s="66">
        <f>+'Formulario de Inspección'!$R$5</f>
        <v>0</v>
      </c>
      <c r="B21" s="66">
        <f>'Formulario de Inspección'!$A$5</f>
        <v>0</v>
      </c>
      <c r="C21" s="66" t="str">
        <f>+'Formulario de Inspección'!$D$5</f>
        <v>Aire acondicionado</v>
      </c>
      <c r="D21" s="66">
        <f>+'Formulario de Inspección'!$H$5</f>
        <v>0</v>
      </c>
      <c r="E21" s="66" t="str">
        <f>+'Formulario de Inspección'!$A$7</f>
        <v>Desconocida</v>
      </c>
      <c r="F21" s="66" t="str">
        <f>+'Formulario de Inspección'!$D$7</f>
        <v>Desconocido</v>
      </c>
      <c r="G21" s="66" t="str">
        <f>+'Formulario de Inspección'!$H$7</f>
        <v>Desconocido</v>
      </c>
      <c r="H21" s="66" t="str">
        <f>+'Formulario de Inspección'!$P$7</f>
        <v>Desconocido</v>
      </c>
      <c r="I21" s="66">
        <f>+'Formulario de Inspección'!$R$7</f>
        <v>0</v>
      </c>
      <c r="J21" s="67">
        <f>+'Formulario de Inspección'!$A$9</f>
        <v>0</v>
      </c>
      <c r="K21" s="66" t="str">
        <f>+'Formulario de Inspección'!$D$9</f>
        <v>INSPECCION ANUAL</v>
      </c>
      <c r="L21" s="67" t="str">
        <f>+'Formulario de Inspección'!$H$9</f>
        <v>N/A</v>
      </c>
      <c r="M21" s="66" t="str">
        <f>+'Formulario de Inspección'!$P$9</f>
        <v>N/A</v>
      </c>
      <c r="N21" s="67">
        <f>+'Formulario de Inspección'!$R$9</f>
        <v>0</v>
      </c>
      <c r="O21" s="71" t="s">
        <v>64</v>
      </c>
      <c r="P21" s="71" t="str">
        <f>+'Lista de defectos'!D21</f>
        <v>f</v>
      </c>
      <c r="Q21" s="33" t="str">
        <f>+'Lista de defectos'!G21</f>
        <v>Interfaz de enganche diferente al "E" o el conocido como "Pico de Lora"</v>
      </c>
      <c r="R21" s="66" t="str">
        <f>+'Lista de defectos'!F21</f>
        <v>DG</v>
      </c>
      <c r="S21" s="68" t="str">
        <f>+'Formulario de Inspección'!N34</f>
        <v>P</v>
      </c>
      <c r="T21" s="33">
        <f>+'Formulario de Inspección'!O34</f>
        <v>0</v>
      </c>
      <c r="U21" s="66" t="str">
        <f>+'Formulario de Inspección'!$C$498</f>
        <v>FAVORABLE</v>
      </c>
      <c r="V21" s="66" t="str">
        <f>+'Formulario de Inspección'!$P$499</f>
        <v>N/A</v>
      </c>
      <c r="W21" s="66" t="str">
        <f>+'Formulario de Inspección'!$R$499</f>
        <v>N/A</v>
      </c>
      <c r="X21" s="66" t="str">
        <f>+'Formulario de Inspección'!$S$499</f>
        <v>N/A</v>
      </c>
      <c r="Y21" s="66">
        <f>+'Formulario de Inspección'!$H$514</f>
        <v>0</v>
      </c>
    </row>
    <row r="22" spans="1:25" ht="28.9">
      <c r="A22" s="66">
        <f>+'Formulario de Inspección'!$R$5</f>
        <v>0</v>
      </c>
      <c r="B22" s="66">
        <f>'Formulario de Inspección'!$A$5</f>
        <v>0</v>
      </c>
      <c r="C22" s="66" t="str">
        <f>+'Formulario de Inspección'!$D$5</f>
        <v>Aire acondicionado</v>
      </c>
      <c r="D22" s="66">
        <f>+'Formulario de Inspección'!$H$5</f>
        <v>0</v>
      </c>
      <c r="E22" s="66" t="str">
        <f>+'Formulario de Inspección'!$A$7</f>
        <v>Desconocida</v>
      </c>
      <c r="F22" s="66" t="str">
        <f>+'Formulario de Inspección'!$D$7</f>
        <v>Desconocido</v>
      </c>
      <c r="G22" s="66" t="str">
        <f>+'Formulario de Inspección'!$H$7</f>
        <v>Desconocido</v>
      </c>
      <c r="H22" s="66" t="str">
        <f>+'Formulario de Inspección'!$P$7</f>
        <v>Desconocido</v>
      </c>
      <c r="I22" s="66">
        <f>+'Formulario de Inspección'!$R$7</f>
        <v>0</v>
      </c>
      <c r="J22" s="67">
        <f>+'Formulario de Inspección'!$A$9</f>
        <v>0</v>
      </c>
      <c r="K22" s="66" t="str">
        <f>+'Formulario de Inspección'!$D$9</f>
        <v>INSPECCION ANUAL</v>
      </c>
      <c r="L22" s="67" t="str">
        <f>+'Formulario de Inspección'!$H$9</f>
        <v>N/A</v>
      </c>
      <c r="M22" s="66" t="str">
        <f>+'Formulario de Inspección'!$P$9</f>
        <v>N/A</v>
      </c>
      <c r="N22" s="67">
        <f>+'Formulario de Inspección'!$R$9</f>
        <v>0</v>
      </c>
      <c r="O22" s="71" t="s">
        <v>64</v>
      </c>
      <c r="P22" s="71" t="str">
        <f>+'Lista de defectos'!D22</f>
        <v>g</v>
      </c>
      <c r="Q22" s="33" t="str">
        <f>+'Lista de defectos'!G22</f>
        <v>Interfaz de enganche no cumple con medidas mínimas, fallas de sujeción, defecto de estado de la estructura y/o componentes</v>
      </c>
      <c r="R22" s="66" t="str">
        <f>+'Lista de defectos'!F22</f>
        <v>DG</v>
      </c>
      <c r="S22" s="68" t="str">
        <f>+'Formulario de Inspección'!N35</f>
        <v>P</v>
      </c>
      <c r="T22" s="33">
        <f>+'Formulario de Inspección'!O35</f>
        <v>0</v>
      </c>
      <c r="U22" s="66" t="str">
        <f>+'Formulario de Inspección'!$C$498</f>
        <v>FAVORABLE</v>
      </c>
      <c r="V22" s="66" t="str">
        <f>+'Formulario de Inspección'!$P$499</f>
        <v>N/A</v>
      </c>
      <c r="W22" s="66" t="str">
        <f>+'Formulario de Inspección'!$R$499</f>
        <v>N/A</v>
      </c>
      <c r="X22" s="66" t="str">
        <f>+'Formulario de Inspección'!$S$499</f>
        <v>N/A</v>
      </c>
      <c r="Y22" s="66">
        <f>+'Formulario de Inspección'!$H$514</f>
        <v>0</v>
      </c>
    </row>
    <row r="23" spans="1:25">
      <c r="A23" s="66">
        <f>+'Formulario de Inspección'!$R$5</f>
        <v>0</v>
      </c>
      <c r="B23" s="66">
        <f>'Formulario de Inspección'!$A$5</f>
        <v>0</v>
      </c>
      <c r="C23" s="66" t="str">
        <f>+'Formulario de Inspección'!$D$5</f>
        <v>Aire acondicionado</v>
      </c>
      <c r="D23" s="66">
        <f>+'Formulario de Inspección'!$H$5</f>
        <v>0</v>
      </c>
      <c r="E23" s="66" t="str">
        <f>+'Formulario de Inspección'!$A$7</f>
        <v>Desconocida</v>
      </c>
      <c r="F23" s="66" t="str">
        <f>+'Formulario de Inspección'!$D$7</f>
        <v>Desconocido</v>
      </c>
      <c r="G23" s="66" t="str">
        <f>+'Formulario de Inspección'!$H$7</f>
        <v>Desconocido</v>
      </c>
      <c r="H23" s="66" t="str">
        <f>+'Formulario de Inspección'!$P$7</f>
        <v>Desconocido</v>
      </c>
      <c r="I23" s="66">
        <f>+'Formulario de Inspección'!$R$7</f>
        <v>0</v>
      </c>
      <c r="J23" s="67">
        <f>+'Formulario de Inspección'!$A$9</f>
        <v>0</v>
      </c>
      <c r="K23" s="66" t="str">
        <f>+'Formulario de Inspección'!$D$9</f>
        <v>INSPECCION ANUAL</v>
      </c>
      <c r="L23" s="67" t="str">
        <f>+'Formulario de Inspección'!$H$9</f>
        <v>N/A</v>
      </c>
      <c r="M23" s="66" t="str">
        <f>+'Formulario de Inspección'!$P$9</f>
        <v>N/A</v>
      </c>
      <c r="N23" s="67">
        <f>+'Formulario de Inspección'!$R$9</f>
        <v>0</v>
      </c>
      <c r="O23" s="71" t="s">
        <v>64</v>
      </c>
      <c r="P23" s="71" t="str">
        <f>+'Lista de defectos'!D23</f>
        <v>h</v>
      </c>
      <c r="Q23" s="33" t="str">
        <f>+'Lista de defectos'!G23</f>
        <v>Pasador vertical del enganche (pegadero) no están sujetas al vehículo con cadena o similar</v>
      </c>
      <c r="R23" s="66" t="str">
        <f>+'Lista de defectos'!F23</f>
        <v>DG</v>
      </c>
      <c r="S23" s="68" t="str">
        <f>+'Formulario de Inspección'!N36</f>
        <v>P</v>
      </c>
      <c r="T23" s="33">
        <f>+'Formulario de Inspección'!O36</f>
        <v>0</v>
      </c>
      <c r="U23" s="66" t="str">
        <f>+'Formulario de Inspección'!$C$498</f>
        <v>FAVORABLE</v>
      </c>
      <c r="V23" s="66" t="str">
        <f>+'Formulario de Inspección'!$P$499</f>
        <v>N/A</v>
      </c>
      <c r="W23" s="66" t="str">
        <f>+'Formulario de Inspección'!$R$499</f>
        <v>N/A</v>
      </c>
      <c r="X23" s="66" t="str">
        <f>+'Formulario de Inspección'!$S$499</f>
        <v>N/A</v>
      </c>
      <c r="Y23" s="66">
        <f>+'Formulario de Inspección'!$H$514</f>
        <v>0</v>
      </c>
    </row>
    <row r="24" spans="1:25">
      <c r="A24" s="66">
        <f>+'Formulario de Inspección'!$R$5</f>
        <v>0</v>
      </c>
      <c r="B24" s="66">
        <f>'Formulario de Inspección'!$A$5</f>
        <v>0</v>
      </c>
      <c r="C24" s="66" t="str">
        <f>+'Formulario de Inspección'!$D$5</f>
        <v>Aire acondicionado</v>
      </c>
      <c r="D24" s="66">
        <f>+'Formulario de Inspección'!$H$5</f>
        <v>0</v>
      </c>
      <c r="E24" s="66" t="str">
        <f>+'Formulario de Inspección'!$A$7</f>
        <v>Desconocida</v>
      </c>
      <c r="F24" s="66" t="str">
        <f>+'Formulario de Inspección'!$D$7</f>
        <v>Desconocido</v>
      </c>
      <c r="G24" s="66" t="str">
        <f>+'Formulario de Inspección'!$H$7</f>
        <v>Desconocido</v>
      </c>
      <c r="H24" s="66" t="str">
        <f>+'Formulario de Inspección'!$P$7</f>
        <v>Desconocido</v>
      </c>
      <c r="I24" s="66">
        <f>+'Formulario de Inspección'!$R$7</f>
        <v>0</v>
      </c>
      <c r="J24" s="67">
        <f>+'Formulario de Inspección'!$A$9</f>
        <v>0</v>
      </c>
      <c r="K24" s="66" t="str">
        <f>+'Formulario de Inspección'!$D$9</f>
        <v>INSPECCION ANUAL</v>
      </c>
      <c r="L24" s="67" t="str">
        <f>+'Formulario de Inspección'!$H$9</f>
        <v>N/A</v>
      </c>
      <c r="M24" s="66" t="str">
        <f>+'Formulario de Inspección'!$P$9</f>
        <v>N/A</v>
      </c>
      <c r="N24" s="67">
        <f>+'Formulario de Inspección'!$R$9</f>
        <v>0</v>
      </c>
      <c r="O24" s="71" t="s">
        <v>64</v>
      </c>
      <c r="P24" s="71" t="str">
        <f>+'Lista de defectos'!D24</f>
        <v>i</v>
      </c>
      <c r="Q24" s="33" t="str">
        <f>+'Lista de defectos'!G24</f>
        <v>Sistema de seguridad anti desprendimiento del pasador del pegadero inexistes (si este es original de fabricación)</v>
      </c>
      <c r="R24" s="66" t="str">
        <f>+'Lista de defectos'!F24</f>
        <v>DG</v>
      </c>
      <c r="S24" s="68" t="str">
        <f>+'Formulario de Inspección'!N37</f>
        <v>P</v>
      </c>
      <c r="T24" s="33">
        <f>+'Formulario de Inspección'!O37</f>
        <v>0</v>
      </c>
      <c r="U24" s="66" t="str">
        <f>+'Formulario de Inspección'!$C$498</f>
        <v>FAVORABLE</v>
      </c>
      <c r="V24" s="66" t="str">
        <f>+'Formulario de Inspección'!$P$499</f>
        <v>N/A</v>
      </c>
      <c r="W24" s="66" t="str">
        <f>+'Formulario de Inspección'!$R$499</f>
        <v>N/A</v>
      </c>
      <c r="X24" s="66" t="str">
        <f>+'Formulario de Inspección'!$S$499</f>
        <v>N/A</v>
      </c>
      <c r="Y24" s="66">
        <f>+'Formulario de Inspección'!$H$514</f>
        <v>0</v>
      </c>
    </row>
    <row r="25" spans="1:25">
      <c r="A25" s="66">
        <f>+'Formulario de Inspección'!$R$5</f>
        <v>0</v>
      </c>
      <c r="B25" s="66">
        <f>'Formulario de Inspección'!$A$5</f>
        <v>0</v>
      </c>
      <c r="C25" s="66" t="str">
        <f>+'Formulario de Inspección'!$D$5</f>
        <v>Aire acondicionado</v>
      </c>
      <c r="D25" s="66">
        <f>+'Formulario de Inspección'!$H$5</f>
        <v>0</v>
      </c>
      <c r="E25" s="66" t="str">
        <f>+'Formulario de Inspección'!$A$7</f>
        <v>Desconocida</v>
      </c>
      <c r="F25" s="66" t="str">
        <f>+'Formulario de Inspección'!$D$7</f>
        <v>Desconocido</v>
      </c>
      <c r="G25" s="66" t="str">
        <f>+'Formulario de Inspección'!$H$7</f>
        <v>Desconocido</v>
      </c>
      <c r="H25" s="66" t="str">
        <f>+'Formulario de Inspección'!$P$7</f>
        <v>Desconocido</v>
      </c>
      <c r="I25" s="66">
        <f>+'Formulario de Inspección'!$R$7</f>
        <v>0</v>
      </c>
      <c r="J25" s="67">
        <f>+'Formulario de Inspección'!$A$9</f>
        <v>0</v>
      </c>
      <c r="K25" s="66" t="str">
        <f>+'Formulario de Inspección'!$D$9</f>
        <v>INSPECCION ANUAL</v>
      </c>
      <c r="L25" s="67" t="str">
        <f>+'Formulario de Inspección'!$H$9</f>
        <v>N/A</v>
      </c>
      <c r="M25" s="66"/>
      <c r="N25" s="67">
        <f>+'Formulario de Inspección'!$R$9</f>
        <v>0</v>
      </c>
      <c r="O25" s="71" t="s">
        <v>64</v>
      </c>
      <c r="P25" s="71" t="str">
        <f>+'Lista de defectos'!D25</f>
        <v>j</v>
      </c>
      <c r="Q25" s="33" t="str">
        <f>+'Lista de defectos'!G25</f>
        <v>Estructura y/o componentes del enganche (pegadero) presenta oxidación</v>
      </c>
      <c r="R25" s="66" t="str">
        <f>+'Lista de defectos'!F25</f>
        <v>DG</v>
      </c>
      <c r="S25" s="68" t="str">
        <f>+'Formulario de Inspección'!N38</f>
        <v>P</v>
      </c>
      <c r="T25" s="33">
        <f>+'Formulario de Inspección'!O38</f>
        <v>0</v>
      </c>
      <c r="U25" s="66" t="str">
        <f>+'Formulario de Inspección'!$C$498</f>
        <v>FAVORABLE</v>
      </c>
      <c r="V25" s="66" t="str">
        <f>+'Formulario de Inspección'!$P$499</f>
        <v>N/A</v>
      </c>
      <c r="W25" s="66" t="str">
        <f>+'Formulario de Inspección'!$R$499</f>
        <v>N/A</v>
      </c>
      <c r="X25" s="66" t="str">
        <f>+'Formulario de Inspección'!$S$499</f>
        <v>N/A</v>
      </c>
      <c r="Y25" s="66">
        <f>+'Formulario de Inspección'!$H$514</f>
        <v>0</v>
      </c>
    </row>
    <row r="26" spans="1:25">
      <c r="A26" s="66">
        <f>+'Formulario de Inspección'!$R$5</f>
        <v>0</v>
      </c>
      <c r="B26" s="66">
        <f>'Formulario de Inspección'!$A$5</f>
        <v>0</v>
      </c>
      <c r="C26" s="66" t="str">
        <f>+'Formulario de Inspección'!$D$5</f>
        <v>Aire acondicionado</v>
      </c>
      <c r="D26" s="66">
        <f>+'Formulario de Inspección'!$H$5</f>
        <v>0</v>
      </c>
      <c r="E26" s="66" t="str">
        <f>+'Formulario de Inspección'!$A$7</f>
        <v>Desconocida</v>
      </c>
      <c r="F26" s="66" t="str">
        <f>+'Formulario de Inspección'!$D$7</f>
        <v>Desconocido</v>
      </c>
      <c r="G26" s="66" t="str">
        <f>+'Formulario de Inspección'!$H$7</f>
        <v>Desconocido</v>
      </c>
      <c r="H26" s="66" t="str">
        <f>+'Formulario de Inspección'!$P$7</f>
        <v>Desconocido</v>
      </c>
      <c r="I26" s="66">
        <f>+'Formulario de Inspección'!$R$7</f>
        <v>0</v>
      </c>
      <c r="J26" s="67">
        <f>+'Formulario de Inspección'!$A$9</f>
        <v>0</v>
      </c>
      <c r="K26" s="66" t="str">
        <f>+'Formulario de Inspección'!$D$9</f>
        <v>INSPECCION ANUAL</v>
      </c>
      <c r="L26" s="67" t="str">
        <f>+'Formulario de Inspección'!$H$9</f>
        <v>N/A</v>
      </c>
      <c r="M26" s="66" t="str">
        <f>+'Formulario de Inspección'!$P$9</f>
        <v>N/A</v>
      </c>
      <c r="N26" s="67">
        <f>+'Formulario de Inspección'!$R$9</f>
        <v>0</v>
      </c>
      <c r="O26" s="71" t="s">
        <v>64</v>
      </c>
      <c r="P26" s="71" t="str">
        <f>+'Lista de defectos'!D26</f>
        <v>k</v>
      </c>
      <c r="Q26" s="33" t="str">
        <f>+'Lista de defectos'!G26</f>
        <v>Ausencia, mal sujeción o deterioro avanzado del parachoques o dispositivo similar</v>
      </c>
      <c r="R26" s="66" t="str">
        <f>+'Lista de defectos'!F26</f>
        <v>DL</v>
      </c>
      <c r="S26" s="68" t="str">
        <f>+'Formulario de Inspección'!N39</f>
        <v>¡</v>
      </c>
      <c r="T26" s="33">
        <f>+'Formulario de Inspección'!O39</f>
        <v>0</v>
      </c>
      <c r="U26" s="66" t="str">
        <f>+'Formulario de Inspección'!$C$498</f>
        <v>FAVORABLE</v>
      </c>
      <c r="V26" s="66" t="str">
        <f>+'Formulario de Inspección'!$P$499</f>
        <v>N/A</v>
      </c>
      <c r="W26" s="66" t="str">
        <f>+'Formulario de Inspección'!$R$499</f>
        <v>N/A</v>
      </c>
      <c r="X26" s="66" t="str">
        <f>+'Formulario de Inspección'!$S$499</f>
        <v>N/A</v>
      </c>
      <c r="Y26" s="66">
        <f>+'Formulario de Inspección'!$H$514</f>
        <v>0</v>
      </c>
    </row>
    <row r="27" spans="1:25">
      <c r="A27" s="66">
        <f>+'Formulario de Inspección'!$R$5</f>
        <v>0</v>
      </c>
      <c r="B27" s="66">
        <f>'Formulario de Inspección'!$A$5</f>
        <v>0</v>
      </c>
      <c r="C27" s="66" t="str">
        <f>+'Formulario de Inspección'!$D$5</f>
        <v>Aire acondicionado</v>
      </c>
      <c r="D27" s="66">
        <f>+'Formulario de Inspección'!$H$5</f>
        <v>0</v>
      </c>
      <c r="E27" s="66" t="str">
        <f>+'Formulario de Inspección'!$A$7</f>
        <v>Desconocida</v>
      </c>
      <c r="F27" s="66" t="str">
        <f>+'Formulario de Inspección'!$D$7</f>
        <v>Desconocido</v>
      </c>
      <c r="G27" s="66" t="str">
        <f>+'Formulario de Inspección'!$H$7</f>
        <v>Desconocido</v>
      </c>
      <c r="H27" s="66" t="str">
        <f>+'Formulario de Inspección'!$P$7</f>
        <v>Desconocido</v>
      </c>
      <c r="I27" s="66">
        <f>+'Formulario de Inspección'!$R$7</f>
        <v>0</v>
      </c>
      <c r="J27" s="67">
        <f>+'Formulario de Inspección'!$A$9</f>
        <v>0</v>
      </c>
      <c r="K27" s="66" t="str">
        <f>+'Formulario de Inspección'!$D$9</f>
        <v>INSPECCION ANUAL</v>
      </c>
      <c r="L27" s="67" t="str">
        <f>+'Formulario de Inspección'!$H$9</f>
        <v>N/A</v>
      </c>
      <c r="M27" s="66" t="str">
        <f>+'Formulario de Inspección'!$P$9</f>
        <v>N/A</v>
      </c>
      <c r="N27" s="67">
        <f>+'Formulario de Inspección'!$R$9</f>
        <v>0</v>
      </c>
      <c r="O27" s="71" t="s">
        <v>64</v>
      </c>
      <c r="P27" s="71" t="str">
        <f>+'Lista de defectos'!D27</f>
        <v>l</v>
      </c>
      <c r="Q27" s="33" t="str">
        <f>+'Lista de defectos'!G27</f>
        <v>Deterioro leve de hules protectores (topes)</v>
      </c>
      <c r="R27" s="66" t="str">
        <f>+'Lista de defectos'!F27</f>
        <v>DG</v>
      </c>
      <c r="S27" s="68" t="str">
        <f>+'Formulario de Inspección'!N40</f>
        <v>P</v>
      </c>
      <c r="T27" s="33">
        <f>+'Formulario de Inspección'!O40</f>
        <v>0</v>
      </c>
      <c r="U27" s="66" t="str">
        <f>+'Formulario de Inspección'!$C$498</f>
        <v>FAVORABLE</v>
      </c>
      <c r="V27" s="66" t="str">
        <f>+'Formulario de Inspección'!$P$499</f>
        <v>N/A</v>
      </c>
      <c r="W27" s="66" t="str">
        <f>+'Formulario de Inspección'!$R$499</f>
        <v>N/A</v>
      </c>
      <c r="X27" s="66" t="str">
        <f>+'Formulario de Inspección'!$S$499</f>
        <v>N/A</v>
      </c>
      <c r="Y27" s="66">
        <f>+'Formulario de Inspección'!$H$514</f>
        <v>0</v>
      </c>
    </row>
    <row r="28" spans="1:25">
      <c r="A28" s="66">
        <f>+'Formulario de Inspección'!$R$5</f>
        <v>0</v>
      </c>
      <c r="B28" s="66">
        <f>'Formulario de Inspección'!$A$5</f>
        <v>0</v>
      </c>
      <c r="C28" s="66" t="str">
        <f>+'Formulario de Inspección'!$D$5</f>
        <v>Aire acondicionado</v>
      </c>
      <c r="D28" s="66">
        <f>+'Formulario de Inspección'!$H$5</f>
        <v>0</v>
      </c>
      <c r="E28" s="66" t="str">
        <f>+'Formulario de Inspección'!$A$7</f>
        <v>Desconocida</v>
      </c>
      <c r="F28" s="66" t="str">
        <f>+'Formulario de Inspección'!$D$7</f>
        <v>Desconocido</v>
      </c>
      <c r="G28" s="66" t="str">
        <f>+'Formulario de Inspección'!$H$7</f>
        <v>Desconocido</v>
      </c>
      <c r="H28" s="66" t="str">
        <f>+'Formulario de Inspección'!$P$7</f>
        <v>Desconocido</v>
      </c>
      <c r="I28" s="66">
        <f>+'Formulario de Inspección'!$R$7</f>
        <v>0</v>
      </c>
      <c r="J28" s="67">
        <f>+'Formulario de Inspección'!$A$9</f>
        <v>0</v>
      </c>
      <c r="K28" s="66" t="str">
        <f>+'Formulario de Inspección'!$D$9</f>
        <v>INSPECCION ANUAL</v>
      </c>
      <c r="L28" s="67" t="str">
        <f>+'Formulario de Inspección'!$H$9</f>
        <v>N/A</v>
      </c>
      <c r="M28" s="66" t="str">
        <f>+'Formulario de Inspección'!$P$9</f>
        <v>N/A</v>
      </c>
      <c r="N28" s="67">
        <f>+'Formulario de Inspección'!$R$9</f>
        <v>0</v>
      </c>
      <c r="O28" s="71" t="s">
        <v>64</v>
      </c>
      <c r="P28" s="71" t="str">
        <f>+'Lista de defectos'!D28</f>
        <v>m</v>
      </c>
      <c r="Q28" s="33" t="str">
        <f>+'Lista de defectos'!G28</f>
        <v>Ausencia o deterioro avanzado de hules protectores (topes)</v>
      </c>
      <c r="R28" s="66" t="str">
        <f>+'Lista de defectos'!F28</f>
        <v>DL</v>
      </c>
      <c r="S28" s="68" t="str">
        <f>+'Formulario de Inspección'!N41</f>
        <v>P</v>
      </c>
      <c r="T28" s="33">
        <f>+'Formulario de Inspección'!O41</f>
        <v>0</v>
      </c>
      <c r="U28" s="66" t="str">
        <f>+'Formulario de Inspección'!$C$498</f>
        <v>FAVORABLE</v>
      </c>
      <c r="V28" s="66" t="str">
        <f>+'Formulario de Inspección'!$P$499</f>
        <v>N/A</v>
      </c>
      <c r="W28" s="66" t="str">
        <f>+'Formulario de Inspección'!$R$499</f>
        <v>N/A</v>
      </c>
      <c r="X28" s="66" t="str">
        <f>+'Formulario de Inspección'!$S$499</f>
        <v>N/A</v>
      </c>
      <c r="Y28" s="66">
        <f>+'Formulario de Inspección'!$H$514</f>
        <v>0</v>
      </c>
    </row>
    <row r="29" spans="1:25">
      <c r="A29" s="66">
        <f>+'Formulario de Inspección'!$R$5</f>
        <v>0</v>
      </c>
      <c r="B29" s="66">
        <f>'Formulario de Inspección'!$A$5</f>
        <v>0</v>
      </c>
      <c r="C29" s="66" t="str">
        <f>+'Formulario de Inspección'!$D$5</f>
        <v>Aire acondicionado</v>
      </c>
      <c r="D29" s="66">
        <f>+'Formulario de Inspección'!$H$5</f>
        <v>0</v>
      </c>
      <c r="E29" s="66" t="str">
        <f>+'Formulario de Inspección'!$A$7</f>
        <v>Desconocida</v>
      </c>
      <c r="F29" s="66" t="str">
        <f>+'Formulario de Inspección'!$D$7</f>
        <v>Desconocido</v>
      </c>
      <c r="G29" s="66" t="str">
        <f>+'Formulario de Inspección'!$H$7</f>
        <v>Desconocido</v>
      </c>
      <c r="H29" s="66" t="str">
        <f>+'Formulario de Inspección'!$P$7</f>
        <v>Desconocido</v>
      </c>
      <c r="I29" s="66">
        <f>+'Formulario de Inspección'!$R$7</f>
        <v>0</v>
      </c>
      <c r="J29" s="67">
        <f>+'Formulario de Inspección'!$A$9</f>
        <v>0</v>
      </c>
      <c r="K29" s="66" t="str">
        <f>+'Formulario de Inspección'!$D$9</f>
        <v>INSPECCION ANUAL</v>
      </c>
      <c r="L29" s="67" t="str">
        <f>+'Formulario de Inspección'!$H$9</f>
        <v>N/A</v>
      </c>
      <c r="M29" s="66" t="str">
        <f>+'Formulario de Inspección'!$P$9</f>
        <v>N/A</v>
      </c>
      <c r="N29" s="67">
        <f>+'Formulario de Inspección'!$R$9</f>
        <v>0</v>
      </c>
      <c r="O29" s="71" t="s">
        <v>64</v>
      </c>
      <c r="P29" s="71" t="str">
        <f>+'Lista de defectos'!D29</f>
        <v>n</v>
      </c>
      <c r="Q29" s="33" t="str">
        <f>+'Lista de defectos'!G29</f>
        <v>Existencia de puntas salientes o filos cortantes, elementos y accesorios mal sujetos con peligro de desprendimiento (FOD)</v>
      </c>
      <c r="R29" s="66" t="str">
        <f>+'Lista de defectos'!F29</f>
        <v>DG</v>
      </c>
      <c r="S29" s="68" t="str">
        <f>+'Formulario de Inspección'!N42</f>
        <v>P</v>
      </c>
      <c r="T29" s="33">
        <f>+'Formulario de Inspección'!O42</f>
        <v>0</v>
      </c>
      <c r="U29" s="66" t="str">
        <f>+'Formulario de Inspección'!$C$498</f>
        <v>FAVORABLE</v>
      </c>
      <c r="V29" s="66" t="str">
        <f>+'Formulario de Inspección'!$P$499</f>
        <v>N/A</v>
      </c>
      <c r="W29" s="66" t="str">
        <f>+'Formulario de Inspección'!$R$499</f>
        <v>N/A</v>
      </c>
      <c r="X29" s="66" t="str">
        <f>+'Formulario de Inspección'!$S$499</f>
        <v>N/A</v>
      </c>
      <c r="Y29" s="66">
        <f>+'Formulario de Inspección'!$H$514</f>
        <v>0</v>
      </c>
    </row>
    <row r="30" spans="1:25">
      <c r="A30" s="66">
        <f>+'Formulario de Inspección'!$R$5</f>
        <v>0</v>
      </c>
      <c r="B30" s="66">
        <f>'Formulario de Inspección'!$A$5</f>
        <v>0</v>
      </c>
      <c r="C30" s="66" t="str">
        <f>+'Formulario de Inspección'!$D$5</f>
        <v>Aire acondicionado</v>
      </c>
      <c r="D30" s="66">
        <f>+'Formulario de Inspección'!$H$5</f>
        <v>0</v>
      </c>
      <c r="E30" s="66" t="str">
        <f>+'Formulario de Inspección'!$A$7</f>
        <v>Desconocida</v>
      </c>
      <c r="F30" s="66" t="str">
        <f>+'Formulario de Inspección'!$D$7</f>
        <v>Desconocido</v>
      </c>
      <c r="G30" s="66" t="str">
        <f>+'Formulario de Inspección'!$H$7</f>
        <v>Desconocido</v>
      </c>
      <c r="H30" s="66" t="str">
        <f>+'Formulario de Inspección'!$P$7</f>
        <v>Desconocido</v>
      </c>
      <c r="I30" s="66">
        <f>+'Formulario de Inspección'!$R$7</f>
        <v>0</v>
      </c>
      <c r="J30" s="67">
        <f>+'Formulario de Inspección'!$A$9</f>
        <v>0</v>
      </c>
      <c r="K30" s="66" t="str">
        <f>+'Formulario de Inspección'!$D$9</f>
        <v>INSPECCION ANUAL</v>
      </c>
      <c r="L30" s="67" t="str">
        <f>+'Formulario de Inspección'!$H$9</f>
        <v>N/A</v>
      </c>
      <c r="M30" s="66" t="str">
        <f>+'Formulario de Inspección'!$P$9</f>
        <v>N/A</v>
      </c>
      <c r="N30" s="67">
        <f>+'Formulario de Inspección'!$R$9</f>
        <v>0</v>
      </c>
      <c r="O30" s="71" t="s">
        <v>64</v>
      </c>
      <c r="P30" s="71" t="str">
        <f>+'Lista de defectos'!D30</f>
        <v>o</v>
      </c>
      <c r="Q30" s="33" t="str">
        <f>+'Lista de defectos'!G30</f>
        <v>Calzas de hule inexistentes, defectos de sujeción al chasis o estructura, defectos de estado o no es de hule</v>
      </c>
      <c r="R30" s="66" t="str">
        <f>+'Lista de defectos'!F30</f>
        <v>DG</v>
      </c>
      <c r="S30" s="68" t="str">
        <f>+'Formulario de Inspección'!N43</f>
        <v>P</v>
      </c>
      <c r="T30" s="33">
        <f>+'Formulario de Inspección'!O43</f>
        <v>0</v>
      </c>
      <c r="U30" s="66" t="str">
        <f>+'Formulario de Inspección'!$C$498</f>
        <v>FAVORABLE</v>
      </c>
      <c r="V30" s="66" t="str">
        <f>+'Formulario de Inspección'!$P$499</f>
        <v>N/A</v>
      </c>
      <c r="W30" s="66" t="str">
        <f>+'Formulario de Inspección'!$R$499</f>
        <v>N/A</v>
      </c>
      <c r="X30" s="66" t="str">
        <f>+'Formulario de Inspección'!$S$499</f>
        <v>N/A</v>
      </c>
      <c r="Y30" s="66">
        <f>+'Formulario de Inspección'!$H$514</f>
        <v>0</v>
      </c>
    </row>
    <row r="31" spans="1:25">
      <c r="A31" s="66">
        <f>+'Formulario de Inspección'!$R$5</f>
        <v>0</v>
      </c>
      <c r="B31" s="66">
        <f>'Formulario de Inspección'!$A$5</f>
        <v>0</v>
      </c>
      <c r="C31" s="66" t="str">
        <f>+'Formulario de Inspección'!$D$5</f>
        <v>Aire acondicionado</v>
      </c>
      <c r="D31" s="66">
        <f>+'Formulario de Inspección'!$H$5</f>
        <v>0</v>
      </c>
      <c r="E31" s="66" t="str">
        <f>+'Formulario de Inspección'!$A$7</f>
        <v>Desconocida</v>
      </c>
      <c r="F31" s="66" t="str">
        <f>+'Formulario de Inspección'!$D$7</f>
        <v>Desconocido</v>
      </c>
      <c r="G31" s="66" t="str">
        <f>+'Formulario de Inspección'!$H$7</f>
        <v>Desconocido</v>
      </c>
      <c r="H31" s="66" t="str">
        <f>+'Formulario de Inspección'!$P$7</f>
        <v>Desconocido</v>
      </c>
      <c r="I31" s="66">
        <f>+'Formulario de Inspección'!$R$7</f>
        <v>0</v>
      </c>
      <c r="J31" s="67">
        <f>+'Formulario de Inspección'!$A$9</f>
        <v>0</v>
      </c>
      <c r="K31" s="66" t="str">
        <f>+'Formulario de Inspección'!$D$9</f>
        <v>INSPECCION ANUAL</v>
      </c>
      <c r="L31" s="67" t="str">
        <f>+'Formulario de Inspección'!$H$9</f>
        <v>N/A</v>
      </c>
      <c r="M31" s="66" t="str">
        <f>+'Formulario de Inspección'!$P$9</f>
        <v>N/A</v>
      </c>
      <c r="N31" s="67">
        <f>+'Formulario de Inspección'!$R$9</f>
        <v>0</v>
      </c>
      <c r="O31" s="71" t="s">
        <v>64</v>
      </c>
      <c r="P31" s="71" t="str">
        <f>+'Lista de defectos'!D31</f>
        <v>p</v>
      </c>
      <c r="Q31" s="33" t="str">
        <f>+'Lista de defectos'!G31</f>
        <v>Calza de hule no cumple con las características reguladas para el tipo de equipo</v>
      </c>
      <c r="R31" s="66" t="str">
        <f>+'Lista de defectos'!F31</f>
        <v>DG</v>
      </c>
      <c r="S31" s="68" t="str">
        <f>+'Formulario de Inspección'!N44</f>
        <v>P</v>
      </c>
      <c r="T31" s="33">
        <f>+'Formulario de Inspección'!O44</f>
        <v>0</v>
      </c>
      <c r="U31" s="66" t="str">
        <f>+'Formulario de Inspección'!$C$498</f>
        <v>FAVORABLE</v>
      </c>
      <c r="V31" s="66" t="str">
        <f>+'Formulario de Inspección'!$P$499</f>
        <v>N/A</v>
      </c>
      <c r="W31" s="66" t="str">
        <f>+'Formulario de Inspección'!$R$499</f>
        <v>N/A</v>
      </c>
      <c r="X31" s="66" t="str">
        <f>+'Formulario de Inspección'!$S$499</f>
        <v>N/A</v>
      </c>
      <c r="Y31" s="66">
        <f>+'Formulario de Inspección'!$H$514</f>
        <v>0</v>
      </c>
    </row>
    <row r="32" spans="1:25">
      <c r="A32" s="66">
        <f>+'Formulario de Inspección'!$R$5</f>
        <v>0</v>
      </c>
      <c r="B32" s="66">
        <f>'Formulario de Inspección'!$A$5</f>
        <v>0</v>
      </c>
      <c r="C32" s="66" t="str">
        <f>+'Formulario de Inspección'!$D$5</f>
        <v>Aire acondicionado</v>
      </c>
      <c r="D32" s="66">
        <f>+'Formulario de Inspección'!$H$5</f>
        <v>0</v>
      </c>
      <c r="E32" s="66" t="str">
        <f>+'Formulario de Inspección'!$A$7</f>
        <v>Desconocida</v>
      </c>
      <c r="F32" s="66" t="str">
        <f>+'Formulario de Inspección'!$D$7</f>
        <v>Desconocido</v>
      </c>
      <c r="G32" s="66" t="str">
        <f>+'Formulario de Inspección'!$H$7</f>
        <v>Desconocido</v>
      </c>
      <c r="H32" s="66" t="str">
        <f>+'Formulario de Inspección'!$P$7</f>
        <v>Desconocido</v>
      </c>
      <c r="I32" s="66">
        <f>+'Formulario de Inspección'!$R$7</f>
        <v>0</v>
      </c>
      <c r="J32" s="67">
        <f>+'Formulario de Inspección'!$A$9</f>
        <v>0</v>
      </c>
      <c r="K32" s="66" t="str">
        <f>+'Formulario de Inspección'!$D$9</f>
        <v>INSPECCION ANUAL</v>
      </c>
      <c r="L32" s="67" t="str">
        <f>+'Formulario de Inspección'!$H$9</f>
        <v>N/A</v>
      </c>
      <c r="M32" s="66" t="str">
        <f>+'Formulario de Inspección'!$P$9</f>
        <v>N/A</v>
      </c>
      <c r="N32" s="67">
        <f>+'Formulario de Inspección'!$R$9</f>
        <v>0</v>
      </c>
      <c r="O32" s="71" t="s">
        <v>64</v>
      </c>
      <c r="P32" s="71" t="str">
        <f>+'Lista de defectos'!D32</f>
        <v>q</v>
      </c>
      <c r="Q32" s="33" t="str">
        <f>+'Lista de defectos'!G32</f>
        <v>Extintor inexistente, vencido o alguno de sus componentes defectuoso</v>
      </c>
      <c r="R32" s="66" t="str">
        <f>+'Lista de defectos'!F32</f>
        <v>DG</v>
      </c>
      <c r="S32" s="68" t="str">
        <f>+'Formulario de Inspección'!N45</f>
        <v>P</v>
      </c>
      <c r="T32" s="33">
        <f>+'Formulario de Inspección'!O45</f>
        <v>0</v>
      </c>
      <c r="U32" s="66" t="str">
        <f>+'Formulario de Inspección'!$C$498</f>
        <v>FAVORABLE</v>
      </c>
      <c r="V32" s="66" t="str">
        <f>+'Formulario de Inspección'!$P$499</f>
        <v>N/A</v>
      </c>
      <c r="W32" s="66" t="str">
        <f>+'Formulario de Inspección'!$R$499</f>
        <v>N/A</v>
      </c>
      <c r="X32" s="66" t="str">
        <f>+'Formulario de Inspección'!$S$499</f>
        <v>N/A</v>
      </c>
      <c r="Y32" s="66">
        <f>+'Formulario de Inspección'!$H$514</f>
        <v>0</v>
      </c>
    </row>
    <row r="33" spans="1:25">
      <c r="A33" s="66">
        <f>+'Formulario de Inspección'!$R$5</f>
        <v>0</v>
      </c>
      <c r="B33" s="66">
        <f>'Formulario de Inspección'!$A$5</f>
        <v>0</v>
      </c>
      <c r="C33" s="66" t="str">
        <f>+'Formulario de Inspección'!$D$5</f>
        <v>Aire acondicionado</v>
      </c>
      <c r="D33" s="66">
        <f>+'Formulario de Inspección'!$H$5</f>
        <v>0</v>
      </c>
      <c r="E33" s="66" t="str">
        <f>+'Formulario de Inspección'!$A$7</f>
        <v>Desconocida</v>
      </c>
      <c r="F33" s="66" t="str">
        <f>+'Formulario de Inspección'!$D$7</f>
        <v>Desconocido</v>
      </c>
      <c r="G33" s="66" t="str">
        <f>+'Formulario de Inspección'!$H$7</f>
        <v>Desconocido</v>
      </c>
      <c r="H33" s="66" t="str">
        <f>+'Formulario de Inspección'!$P$7</f>
        <v>Desconocido</v>
      </c>
      <c r="I33" s="66">
        <f>+'Formulario de Inspección'!$R$7</f>
        <v>0</v>
      </c>
      <c r="J33" s="67">
        <f>+'Formulario de Inspección'!$A$9</f>
        <v>0</v>
      </c>
      <c r="K33" s="66" t="str">
        <f>+'Formulario de Inspección'!$D$9</f>
        <v>INSPECCION ANUAL</v>
      </c>
      <c r="L33" s="67" t="str">
        <f>+'Formulario de Inspección'!$H$9</f>
        <v>N/A</v>
      </c>
      <c r="M33" s="66" t="str">
        <f>+'Formulario de Inspección'!$P$9</f>
        <v>N/A</v>
      </c>
      <c r="N33" s="67">
        <f>+'Formulario de Inspección'!$R$9</f>
        <v>0</v>
      </c>
      <c r="O33" s="71" t="s">
        <v>64</v>
      </c>
      <c r="P33" s="71" t="str">
        <f>+'Lista de defectos'!D33</f>
        <v>r</v>
      </c>
      <c r="Q33" s="33" t="str">
        <f>+'Lista de defectos'!G33</f>
        <v>Etiqueta de información del extintor inexistente o ilegible o alterada</v>
      </c>
      <c r="R33" s="66" t="str">
        <f>+'Lista de defectos'!F33</f>
        <v>DG</v>
      </c>
      <c r="S33" s="68" t="str">
        <f>+'Formulario de Inspección'!N46</f>
        <v>P</v>
      </c>
      <c r="T33" s="33">
        <f>+'Formulario de Inspección'!O46</f>
        <v>0</v>
      </c>
      <c r="U33" s="66" t="str">
        <f>+'Formulario de Inspección'!$C$498</f>
        <v>FAVORABLE</v>
      </c>
      <c r="V33" s="66" t="str">
        <f>+'Formulario de Inspección'!$P$499</f>
        <v>N/A</v>
      </c>
      <c r="W33" s="66" t="str">
        <f>+'Formulario de Inspección'!$R$499</f>
        <v>N/A</v>
      </c>
      <c r="X33" s="66" t="str">
        <f>+'Formulario de Inspección'!$S$499</f>
        <v>N/A</v>
      </c>
      <c r="Y33" s="66">
        <f>+'Formulario de Inspección'!$H$514</f>
        <v>0</v>
      </c>
    </row>
    <row r="34" spans="1:25">
      <c r="A34" s="66">
        <f>+'Formulario de Inspección'!$R$5</f>
        <v>0</v>
      </c>
      <c r="B34" s="66">
        <f>'Formulario de Inspección'!$A$5</f>
        <v>0</v>
      </c>
      <c r="C34" s="66" t="str">
        <f>+'Formulario de Inspección'!$D$5</f>
        <v>Aire acondicionado</v>
      </c>
      <c r="D34" s="66">
        <f>+'Formulario de Inspección'!$H$5</f>
        <v>0</v>
      </c>
      <c r="E34" s="66" t="str">
        <f>+'Formulario de Inspección'!$A$7</f>
        <v>Desconocida</v>
      </c>
      <c r="F34" s="66" t="str">
        <f>+'Formulario de Inspección'!$D$7</f>
        <v>Desconocido</v>
      </c>
      <c r="G34" s="66" t="str">
        <f>+'Formulario de Inspección'!$H$7</f>
        <v>Desconocido</v>
      </c>
      <c r="H34" s="66" t="str">
        <f>+'Formulario de Inspección'!$P$7</f>
        <v>Desconocido</v>
      </c>
      <c r="I34" s="66">
        <f>+'Formulario de Inspección'!$R$7</f>
        <v>0</v>
      </c>
      <c r="J34" s="67">
        <f>+'Formulario de Inspección'!$A$9</f>
        <v>0</v>
      </c>
      <c r="K34" s="66" t="str">
        <f>+'Formulario de Inspección'!$D$9</f>
        <v>INSPECCION ANUAL</v>
      </c>
      <c r="L34" s="67" t="str">
        <f>+'Formulario de Inspección'!$H$9</f>
        <v>N/A</v>
      </c>
      <c r="M34" s="66" t="str">
        <f>+'Formulario de Inspección'!$P$9</f>
        <v>N/A</v>
      </c>
      <c r="N34" s="67">
        <f>+'Formulario de Inspección'!$R$9</f>
        <v>0</v>
      </c>
      <c r="O34" s="71" t="s">
        <v>64</v>
      </c>
      <c r="P34" s="71" t="str">
        <f>+'Lista de defectos'!D34</f>
        <v>t</v>
      </c>
      <c r="Q34" s="33" t="str">
        <f>+'Lista de defectos'!G34</f>
        <v>Defecto de sujeción del extintor</v>
      </c>
      <c r="R34" s="66" t="str">
        <f>+'Lista de defectos'!F34</f>
        <v>DG</v>
      </c>
      <c r="S34" s="68" t="str">
        <f>+'Formulario de Inspección'!N48</f>
        <v>P</v>
      </c>
      <c r="T34" s="33">
        <f>+'Formulario de Inspección'!O48</f>
        <v>0</v>
      </c>
      <c r="U34" s="66" t="str">
        <f>+'Formulario de Inspección'!$C$498</f>
        <v>FAVORABLE</v>
      </c>
      <c r="V34" s="66" t="str">
        <f>+'Formulario de Inspección'!$P$499</f>
        <v>N/A</v>
      </c>
      <c r="W34" s="66" t="str">
        <f>+'Formulario de Inspección'!$R$499</f>
        <v>N/A</v>
      </c>
      <c r="X34" s="66" t="str">
        <f>+'Formulario de Inspección'!$S$499</f>
        <v>N/A</v>
      </c>
      <c r="Y34" s="66">
        <f>+'Formulario de Inspección'!$H$514</f>
        <v>0</v>
      </c>
    </row>
    <row r="35" spans="1:25">
      <c r="A35" s="66">
        <f>+'Formulario de Inspección'!$R$5</f>
        <v>0</v>
      </c>
      <c r="B35" s="66">
        <f>'Formulario de Inspección'!$A$5</f>
        <v>0</v>
      </c>
      <c r="C35" s="66" t="str">
        <f>+'Formulario de Inspección'!$D$5</f>
        <v>Aire acondicionado</v>
      </c>
      <c r="D35" s="66">
        <f>+'Formulario de Inspección'!$H$5</f>
        <v>0</v>
      </c>
      <c r="E35" s="66" t="str">
        <f>+'Formulario de Inspección'!$A$7</f>
        <v>Desconocida</v>
      </c>
      <c r="F35" s="66" t="str">
        <f>+'Formulario de Inspección'!$D$7</f>
        <v>Desconocido</v>
      </c>
      <c r="G35" s="66" t="str">
        <f>+'Formulario de Inspección'!$H$7</f>
        <v>Desconocido</v>
      </c>
      <c r="H35" s="66" t="str">
        <f>+'Formulario de Inspección'!$P$7</f>
        <v>Desconocido</v>
      </c>
      <c r="I35" s="66">
        <f>+'Formulario de Inspección'!$R$7</f>
        <v>0</v>
      </c>
      <c r="J35" s="67">
        <f>+'Formulario de Inspección'!$A$9</f>
        <v>0</v>
      </c>
      <c r="K35" s="66" t="str">
        <f>+'Formulario de Inspección'!$D$9</f>
        <v>INSPECCION ANUAL</v>
      </c>
      <c r="L35" s="67" t="str">
        <f>+'Formulario de Inspección'!$H$9</f>
        <v>N/A</v>
      </c>
      <c r="M35" s="66" t="str">
        <f>+'Formulario de Inspección'!$P$9</f>
        <v>N/A</v>
      </c>
      <c r="N35" s="67">
        <f>+'Formulario de Inspección'!$R$9</f>
        <v>0</v>
      </c>
      <c r="O35" s="71" t="s">
        <v>94</v>
      </c>
      <c r="P35" s="71" t="str">
        <f>+'Lista de defectos'!D35</f>
        <v>a</v>
      </c>
      <c r="Q35" s="33" t="str">
        <f>+'Lista de defectos'!G35</f>
        <v>Defectos de accionamiento en puerta en el acceso al vehículo</v>
      </c>
      <c r="R35" s="66" t="str">
        <f>+'Lista de defectos'!F35</f>
        <v>DL</v>
      </c>
      <c r="S35" s="68" t="str">
        <f>+'Formulario de Inspección'!N54</f>
        <v>¡</v>
      </c>
      <c r="T35" s="33">
        <f>+'Formulario de Inspección'!O54</f>
        <v>0</v>
      </c>
      <c r="U35" s="66" t="str">
        <f>+'Formulario de Inspección'!$C$498</f>
        <v>FAVORABLE</v>
      </c>
      <c r="V35" s="66" t="str">
        <f>+'Formulario de Inspección'!$P$499</f>
        <v>N/A</v>
      </c>
      <c r="W35" s="66" t="str">
        <f>+'Formulario de Inspección'!$R$499</f>
        <v>N/A</v>
      </c>
      <c r="X35" s="66" t="str">
        <f>+'Formulario de Inspección'!$S$499</f>
        <v>N/A</v>
      </c>
      <c r="Y35" s="66">
        <f>+'Formulario de Inspección'!$H$514</f>
        <v>0</v>
      </c>
    </row>
    <row r="36" spans="1:25">
      <c r="A36" s="66">
        <f>+'Formulario de Inspección'!$R$5</f>
        <v>0</v>
      </c>
      <c r="B36" s="66">
        <f>'Formulario de Inspección'!$A$5</f>
        <v>0</v>
      </c>
      <c r="C36" s="66" t="str">
        <f>+'Formulario de Inspección'!$D$5</f>
        <v>Aire acondicionado</v>
      </c>
      <c r="D36" s="66">
        <f>+'Formulario de Inspección'!$H$5</f>
        <v>0</v>
      </c>
      <c r="E36" s="66" t="str">
        <f>+'Formulario de Inspección'!$A$7</f>
        <v>Desconocida</v>
      </c>
      <c r="F36" s="66" t="str">
        <f>+'Formulario de Inspección'!$D$7</f>
        <v>Desconocido</v>
      </c>
      <c r="G36" s="66" t="str">
        <f>+'Formulario de Inspección'!$H$7</f>
        <v>Desconocido</v>
      </c>
      <c r="H36" s="66" t="str">
        <f>+'Formulario de Inspección'!$P$7</f>
        <v>Desconocido</v>
      </c>
      <c r="I36" s="66">
        <f>+'Formulario de Inspección'!$R$7</f>
        <v>0</v>
      </c>
      <c r="J36" s="67">
        <f>+'Formulario de Inspección'!$A$9</f>
        <v>0</v>
      </c>
      <c r="K36" s="66" t="str">
        <f>+'Formulario de Inspección'!$D$9</f>
        <v>INSPECCION ANUAL</v>
      </c>
      <c r="L36" s="67" t="str">
        <f>+'Formulario de Inspección'!$H$9</f>
        <v>N/A</v>
      </c>
      <c r="M36" s="66" t="str">
        <f>+'Formulario de Inspección'!$P$9</f>
        <v>N/A</v>
      </c>
      <c r="N36" s="67">
        <f>+'Formulario de Inspección'!$R$9</f>
        <v>0</v>
      </c>
      <c r="O36" s="71" t="s">
        <v>94</v>
      </c>
      <c r="P36" s="71" t="str">
        <f>+'Lista de defectos'!D36</f>
        <v>b</v>
      </c>
      <c r="Q36" s="33" t="str">
        <f>+'Lista de defectos'!G36</f>
        <v>Defectos de accionamiento en puerta en la salida del vehículo</v>
      </c>
      <c r="R36" s="66" t="str">
        <f>+'Lista de defectos'!F36</f>
        <v>DG</v>
      </c>
      <c r="S36" s="68" t="str">
        <f>+'Formulario de Inspección'!N55</f>
        <v>¡</v>
      </c>
      <c r="T36" s="33">
        <f>+'Formulario de Inspección'!O55</f>
        <v>0</v>
      </c>
      <c r="U36" s="66" t="str">
        <f>+'Formulario de Inspección'!$C$498</f>
        <v>FAVORABLE</v>
      </c>
      <c r="V36" s="66" t="str">
        <f>+'Formulario de Inspección'!$P$499</f>
        <v>N/A</v>
      </c>
      <c r="W36" s="66" t="str">
        <f>+'Formulario de Inspección'!$R$499</f>
        <v>N/A</v>
      </c>
      <c r="X36" s="66" t="str">
        <f>+'Formulario de Inspección'!$S$499</f>
        <v>N/A</v>
      </c>
      <c r="Y36" s="66">
        <f>+'Formulario de Inspección'!$H$514</f>
        <v>0</v>
      </c>
    </row>
    <row r="37" spans="1:25">
      <c r="A37" s="66">
        <f>+'Formulario de Inspección'!$R$5</f>
        <v>0</v>
      </c>
      <c r="B37" s="66">
        <f>'Formulario de Inspección'!$A$5</f>
        <v>0</v>
      </c>
      <c r="C37" s="66" t="str">
        <f>+'Formulario de Inspección'!$D$5</f>
        <v>Aire acondicionado</v>
      </c>
      <c r="D37" s="66">
        <f>+'Formulario de Inspección'!$H$5</f>
        <v>0</v>
      </c>
      <c r="E37" s="66" t="str">
        <f>+'Formulario de Inspección'!$A$7</f>
        <v>Desconocida</v>
      </c>
      <c r="F37" s="66" t="str">
        <f>+'Formulario de Inspección'!$D$7</f>
        <v>Desconocido</v>
      </c>
      <c r="G37" s="66" t="str">
        <f>+'Formulario de Inspección'!$H$7</f>
        <v>Desconocido</v>
      </c>
      <c r="H37" s="66" t="str">
        <f>+'Formulario de Inspección'!$P$7</f>
        <v>Desconocido</v>
      </c>
      <c r="I37" s="66">
        <f>+'Formulario de Inspección'!$R$7</f>
        <v>0</v>
      </c>
      <c r="J37" s="67">
        <f>+'Formulario de Inspección'!$A$9</f>
        <v>0</v>
      </c>
      <c r="K37" s="66" t="str">
        <f>+'Formulario de Inspección'!$D$9</f>
        <v>INSPECCION ANUAL</v>
      </c>
      <c r="L37" s="67" t="str">
        <f>+'Formulario de Inspección'!$H$9</f>
        <v>N/A</v>
      </c>
      <c r="M37" s="66" t="str">
        <f>+'Formulario de Inspección'!$P$9</f>
        <v>N/A</v>
      </c>
      <c r="N37" s="67">
        <f>+'Formulario de Inspección'!$R$9</f>
        <v>0</v>
      </c>
      <c r="O37" s="71" t="s">
        <v>94</v>
      </c>
      <c r="P37" s="71" t="str">
        <f>+'Lista de defectos'!D37</f>
        <v>c</v>
      </c>
      <c r="Q37" s="33" t="str">
        <f>+'Lista de defectos'!G37</f>
        <v>Bisagras defectuosas en puertas y compartimentos</v>
      </c>
      <c r="R37" s="66" t="str">
        <f>+'Lista de defectos'!F37</f>
        <v>DL</v>
      </c>
      <c r="S37" s="68" t="str">
        <f>+'Formulario de Inspección'!N56</f>
        <v>P</v>
      </c>
      <c r="T37" s="33">
        <f>+'Formulario de Inspección'!O56</f>
        <v>0</v>
      </c>
      <c r="U37" s="66" t="str">
        <f>+'Formulario de Inspección'!$C$498</f>
        <v>FAVORABLE</v>
      </c>
      <c r="V37" s="66" t="str">
        <f>+'Formulario de Inspección'!$P$499</f>
        <v>N/A</v>
      </c>
      <c r="W37" s="66" t="str">
        <f>+'Formulario de Inspección'!$R$499</f>
        <v>N/A</v>
      </c>
      <c r="X37" s="66" t="str">
        <f>+'Formulario de Inspección'!$S$499</f>
        <v>N/A</v>
      </c>
      <c r="Y37" s="66">
        <f>+'Formulario de Inspección'!$H$514</f>
        <v>0</v>
      </c>
    </row>
    <row r="38" spans="1:25">
      <c r="A38" s="66">
        <f>+'Formulario de Inspección'!$R$5</f>
        <v>0</v>
      </c>
      <c r="B38" s="66">
        <f>'Formulario de Inspección'!$A$5</f>
        <v>0</v>
      </c>
      <c r="C38" s="66" t="str">
        <f>+'Formulario de Inspección'!$D$5</f>
        <v>Aire acondicionado</v>
      </c>
      <c r="D38" s="66">
        <f>+'Formulario de Inspección'!$H$5</f>
        <v>0</v>
      </c>
      <c r="E38" s="66" t="str">
        <f>+'Formulario de Inspección'!$A$7</f>
        <v>Desconocida</v>
      </c>
      <c r="F38" s="66" t="str">
        <f>+'Formulario de Inspección'!$D$7</f>
        <v>Desconocido</v>
      </c>
      <c r="G38" s="66" t="str">
        <f>+'Formulario de Inspección'!$H$7</f>
        <v>Desconocido</v>
      </c>
      <c r="H38" s="66" t="str">
        <f>+'Formulario de Inspección'!$P$7</f>
        <v>Desconocido</v>
      </c>
      <c r="I38" s="66">
        <f>+'Formulario de Inspección'!$R$7</f>
        <v>0</v>
      </c>
      <c r="J38" s="67">
        <f>+'Formulario de Inspección'!$A$9</f>
        <v>0</v>
      </c>
      <c r="K38" s="66" t="str">
        <f>+'Formulario de Inspección'!$D$9</f>
        <v>INSPECCION ANUAL</v>
      </c>
      <c r="L38" s="67" t="str">
        <f>+'Formulario de Inspección'!$H$9</f>
        <v>N/A</v>
      </c>
      <c r="M38" s="66" t="str">
        <f>+'Formulario de Inspección'!$P$9</f>
        <v>N/A</v>
      </c>
      <c r="N38" s="67">
        <f>+'Formulario de Inspección'!$R$9</f>
        <v>0</v>
      </c>
      <c r="O38" s="71" t="s">
        <v>94</v>
      </c>
      <c r="P38" s="71" t="str">
        <f>+'Lista de defectos'!D38</f>
        <v>d</v>
      </c>
      <c r="Q38" s="33" t="str">
        <f>+'Lista de defectos'!G38</f>
        <v xml:space="preserve">Puertas y/o tapa de motor con riesgo de desprendimiento y/o apertura repentina </v>
      </c>
      <c r="R38" s="66" t="str">
        <f>+'Lista de defectos'!F38</f>
        <v>DG</v>
      </c>
      <c r="S38" s="68" t="str">
        <f>+'Formulario de Inspección'!N57</f>
        <v>P</v>
      </c>
      <c r="T38" s="33">
        <f>+'Formulario de Inspección'!O57</f>
        <v>0</v>
      </c>
      <c r="U38" s="66" t="str">
        <f>+'Formulario de Inspección'!$C$498</f>
        <v>FAVORABLE</v>
      </c>
      <c r="V38" s="66" t="str">
        <f>+'Formulario de Inspección'!$P$499</f>
        <v>N/A</v>
      </c>
      <c r="W38" s="66" t="str">
        <f>+'Formulario de Inspección'!$R$499</f>
        <v>N/A</v>
      </c>
      <c r="X38" s="66" t="str">
        <f>+'Formulario de Inspección'!$S$499</f>
        <v>N/A</v>
      </c>
      <c r="Y38" s="66">
        <f>+'Formulario de Inspección'!$H$514</f>
        <v>0</v>
      </c>
    </row>
    <row r="39" spans="1:25">
      <c r="A39" s="66">
        <f>+'Formulario de Inspección'!$R$5</f>
        <v>0</v>
      </c>
      <c r="B39" s="66">
        <f>'Formulario de Inspección'!$A$5</f>
        <v>0</v>
      </c>
      <c r="C39" s="66" t="str">
        <f>+'Formulario de Inspección'!$D$5</f>
        <v>Aire acondicionado</v>
      </c>
      <c r="D39" s="66">
        <f>+'Formulario de Inspección'!$H$5</f>
        <v>0</v>
      </c>
      <c r="E39" s="66" t="str">
        <f>+'Formulario de Inspección'!$A$7</f>
        <v>Desconocida</v>
      </c>
      <c r="F39" s="66" t="str">
        <f>+'Formulario de Inspección'!$D$7</f>
        <v>Desconocido</v>
      </c>
      <c r="G39" s="66" t="str">
        <f>+'Formulario de Inspección'!$H$7</f>
        <v>Desconocido</v>
      </c>
      <c r="H39" s="66" t="str">
        <f>+'Formulario de Inspección'!$P$7</f>
        <v>Desconocido</v>
      </c>
      <c r="I39" s="66">
        <f>+'Formulario de Inspección'!$R$7</f>
        <v>0</v>
      </c>
      <c r="J39" s="67">
        <f>+'Formulario de Inspección'!$A$9</f>
        <v>0</v>
      </c>
      <c r="K39" s="66" t="str">
        <f>+'Formulario de Inspección'!$D$9</f>
        <v>INSPECCION ANUAL</v>
      </c>
      <c r="L39" s="67" t="str">
        <f>+'Formulario de Inspección'!$H$9</f>
        <v>N/A</v>
      </c>
      <c r="M39" s="66" t="str">
        <f>+'Formulario de Inspección'!$P$9</f>
        <v>N/A</v>
      </c>
      <c r="N39" s="67">
        <f>+'Formulario de Inspección'!$R$9</f>
        <v>0</v>
      </c>
      <c r="O39" s="71" t="s">
        <v>100</v>
      </c>
      <c r="P39" s="71" t="str">
        <f>+'Lista de defectos'!D39</f>
        <v>a</v>
      </c>
      <c r="Q39" s="33" t="str">
        <f>+'Lista de defectos'!G39</f>
        <v>Parabrisas delantero inexistente (si el equipo cuenta con este de fabricación)</v>
      </c>
      <c r="R39" s="66" t="str">
        <f>+'Lista de defectos'!F39</f>
        <v>DG</v>
      </c>
      <c r="S39" s="68" t="str">
        <f>+'Formulario de Inspección'!N60</f>
        <v>¡</v>
      </c>
      <c r="T39" s="33">
        <f>+'Formulario de Inspección'!O60</f>
        <v>0</v>
      </c>
      <c r="U39" s="66" t="str">
        <f>+'Formulario de Inspección'!$C$498</f>
        <v>FAVORABLE</v>
      </c>
      <c r="V39" s="66" t="str">
        <f>+'Formulario de Inspección'!$P$499</f>
        <v>N/A</v>
      </c>
      <c r="W39" s="66" t="str">
        <f>+'Formulario de Inspección'!$R$499</f>
        <v>N/A</v>
      </c>
      <c r="X39" s="66" t="str">
        <f>+'Formulario de Inspección'!$S$499</f>
        <v>N/A</v>
      </c>
      <c r="Y39" s="66">
        <f>+'Formulario de Inspección'!$H$514</f>
        <v>0</v>
      </c>
    </row>
    <row r="40" spans="1:25">
      <c r="A40" s="66">
        <f>+'Formulario de Inspección'!$R$5</f>
        <v>0</v>
      </c>
      <c r="B40" s="66">
        <f>'Formulario de Inspección'!$A$5</f>
        <v>0</v>
      </c>
      <c r="C40" s="66" t="str">
        <f>+'Formulario de Inspección'!$D$5</f>
        <v>Aire acondicionado</v>
      </c>
      <c r="D40" s="66">
        <f>+'Formulario de Inspección'!$H$5</f>
        <v>0</v>
      </c>
      <c r="E40" s="66" t="str">
        <f>+'Formulario de Inspección'!$A$7</f>
        <v>Desconocida</v>
      </c>
      <c r="F40" s="66" t="str">
        <f>+'Formulario de Inspección'!$D$7</f>
        <v>Desconocido</v>
      </c>
      <c r="G40" s="66" t="str">
        <f>+'Formulario de Inspección'!$H$7</f>
        <v>Desconocido</v>
      </c>
      <c r="H40" s="66" t="str">
        <f>+'Formulario de Inspección'!$P$7</f>
        <v>Desconocido</v>
      </c>
      <c r="I40" s="66">
        <f>+'Formulario de Inspección'!$R$7</f>
        <v>0</v>
      </c>
      <c r="J40" s="67">
        <f>+'Formulario de Inspección'!$A$9</f>
        <v>0</v>
      </c>
      <c r="K40" s="66" t="str">
        <f>+'Formulario de Inspección'!$D$9</f>
        <v>INSPECCION ANUAL</v>
      </c>
      <c r="L40" s="67" t="str">
        <f>+'Formulario de Inspección'!$H$9</f>
        <v>N/A</v>
      </c>
      <c r="M40" s="66" t="str">
        <f>+'Formulario de Inspección'!$P$9</f>
        <v>N/A</v>
      </c>
      <c r="N40" s="67">
        <f>+'Formulario de Inspección'!$R$9</f>
        <v>0</v>
      </c>
      <c r="O40" s="71" t="s">
        <v>100</v>
      </c>
      <c r="P40" s="71" t="str">
        <f>+'Lista de defectos'!D40</f>
        <v>b</v>
      </c>
      <c r="Q40" s="33" t="str">
        <f>+'Lista de defectos'!G40</f>
        <v>Accionamiento de ventanas defectuoso</v>
      </c>
      <c r="R40" s="66" t="str">
        <f>+'Lista de defectos'!F40</f>
        <v>DL</v>
      </c>
      <c r="S40" s="68" t="str">
        <f>+'Formulario de Inspección'!N61</f>
        <v>¡</v>
      </c>
      <c r="T40" s="33">
        <f>+'Formulario de Inspección'!O61</f>
        <v>0</v>
      </c>
      <c r="U40" s="66" t="str">
        <f>+'Formulario de Inspección'!$C$498</f>
        <v>FAVORABLE</v>
      </c>
      <c r="V40" s="66" t="str">
        <f>+'Formulario de Inspección'!$P$499</f>
        <v>N/A</v>
      </c>
      <c r="W40" s="66" t="str">
        <f>+'Formulario de Inspección'!$R$499</f>
        <v>N/A</v>
      </c>
      <c r="X40" s="66" t="str">
        <f>+'Formulario de Inspección'!$S$499</f>
        <v>N/A</v>
      </c>
      <c r="Y40" s="66">
        <f>+'Formulario de Inspección'!$H$514</f>
        <v>0</v>
      </c>
    </row>
    <row r="41" spans="1:25">
      <c r="A41" s="66">
        <f>+'Formulario de Inspección'!$R$5</f>
        <v>0</v>
      </c>
      <c r="B41" s="66">
        <f>'Formulario de Inspección'!$A$5</f>
        <v>0</v>
      </c>
      <c r="C41" s="66" t="str">
        <f>+'Formulario de Inspección'!$D$5</f>
        <v>Aire acondicionado</v>
      </c>
      <c r="D41" s="66">
        <f>+'Formulario de Inspección'!$H$5</f>
        <v>0</v>
      </c>
      <c r="E41" s="66" t="str">
        <f>+'Formulario de Inspección'!$A$7</f>
        <v>Desconocida</v>
      </c>
      <c r="F41" s="66" t="str">
        <f>+'Formulario de Inspección'!$D$7</f>
        <v>Desconocido</v>
      </c>
      <c r="G41" s="66" t="str">
        <f>+'Formulario de Inspección'!$H$7</f>
        <v>Desconocido</v>
      </c>
      <c r="H41" s="66" t="str">
        <f>+'Formulario de Inspección'!$P$7</f>
        <v>Desconocido</v>
      </c>
      <c r="I41" s="66">
        <f>+'Formulario de Inspección'!$R$7</f>
        <v>0</v>
      </c>
      <c r="J41" s="67">
        <f>+'Formulario de Inspección'!$A$9</f>
        <v>0</v>
      </c>
      <c r="K41" s="66" t="str">
        <f>+'Formulario de Inspección'!$D$9</f>
        <v>INSPECCION ANUAL</v>
      </c>
      <c r="L41" s="67" t="str">
        <f>+'Formulario de Inspección'!$H$9</f>
        <v>N/A</v>
      </c>
      <c r="M41" s="66" t="str">
        <f>+'Formulario de Inspección'!$P$9</f>
        <v>N/A</v>
      </c>
      <c r="N41" s="67">
        <f>+'Formulario de Inspección'!$R$9</f>
        <v>0</v>
      </c>
      <c r="O41" s="71" t="s">
        <v>100</v>
      </c>
      <c r="P41" s="71" t="str">
        <f>+'Lista de defectos'!D41</f>
        <v>c</v>
      </c>
      <c r="Q41" s="33" t="str">
        <f>+'Lista de defectos'!G41</f>
        <v>Existencia de lámina adhesiva anti solar, polarizado, sticker, adhesivos o similares en el parabrisas delantero.</v>
      </c>
      <c r="R41" s="66" t="str">
        <f>+'Lista de defectos'!F41</f>
        <v>DG</v>
      </c>
      <c r="S41" s="68" t="str">
        <f>+'Formulario de Inspección'!N62</f>
        <v>¡</v>
      </c>
      <c r="T41" s="33">
        <f>+'Formulario de Inspección'!O62</f>
        <v>0</v>
      </c>
      <c r="U41" s="66" t="str">
        <f>+'Formulario de Inspección'!$C$498</f>
        <v>FAVORABLE</v>
      </c>
      <c r="V41" s="66" t="str">
        <f>+'Formulario de Inspección'!$P$499</f>
        <v>N/A</v>
      </c>
      <c r="W41" s="66" t="str">
        <f>+'Formulario de Inspección'!$R$499</f>
        <v>N/A</v>
      </c>
      <c r="X41" s="66" t="str">
        <f>+'Formulario de Inspección'!$S$499</f>
        <v>N/A</v>
      </c>
      <c r="Y41" s="66">
        <f>+'Formulario de Inspección'!$H$514</f>
        <v>0</v>
      </c>
    </row>
    <row r="42" spans="1:25">
      <c r="A42" s="66">
        <f>+'Formulario de Inspección'!$R$5</f>
        <v>0</v>
      </c>
      <c r="B42" s="66">
        <f>'Formulario de Inspección'!$A$5</f>
        <v>0</v>
      </c>
      <c r="C42" s="66" t="str">
        <f>+'Formulario de Inspección'!$D$5</f>
        <v>Aire acondicionado</v>
      </c>
      <c r="D42" s="66">
        <f>+'Formulario de Inspección'!$H$5</f>
        <v>0</v>
      </c>
      <c r="E42" s="66" t="str">
        <f>+'Formulario de Inspección'!$A$7</f>
        <v>Desconocida</v>
      </c>
      <c r="F42" s="66" t="str">
        <f>+'Formulario de Inspección'!$D$7</f>
        <v>Desconocido</v>
      </c>
      <c r="G42" s="66" t="str">
        <f>+'Formulario de Inspección'!$H$7</f>
        <v>Desconocido</v>
      </c>
      <c r="H42" s="66" t="str">
        <f>+'Formulario de Inspección'!$P$7</f>
        <v>Desconocido</v>
      </c>
      <c r="I42" s="66">
        <f>+'Formulario de Inspección'!$R$7</f>
        <v>0</v>
      </c>
      <c r="J42" s="67">
        <f>+'Formulario de Inspección'!$A$9</f>
        <v>0</v>
      </c>
      <c r="K42" s="66" t="str">
        <f>+'Formulario de Inspección'!$D$9</f>
        <v>INSPECCION ANUAL</v>
      </c>
      <c r="L42" s="67" t="str">
        <f>+'Formulario de Inspección'!$H$9</f>
        <v>N/A</v>
      </c>
      <c r="M42" s="66" t="str">
        <f>+'Formulario de Inspección'!$P$9</f>
        <v>N/A</v>
      </c>
      <c r="N42" s="67">
        <f>+'Formulario de Inspección'!$R$9</f>
        <v>0</v>
      </c>
      <c r="O42" s="71" t="s">
        <v>100</v>
      </c>
      <c r="P42" s="71" t="str">
        <f>+'Lista de defectos'!D42</f>
        <v>d</v>
      </c>
      <c r="Q42" s="33" t="str">
        <f>+'Lista de defectos'!G42</f>
        <v>Existencia de lámina adhesiva anti solar, ,adhesivos o similares en ventanillas y/o parabrisas trasero</v>
      </c>
      <c r="R42" s="66" t="str">
        <f>+'Lista de defectos'!F42</f>
        <v>DL</v>
      </c>
      <c r="S42" s="68" t="str">
        <f>+'Formulario de Inspección'!N63</f>
        <v>¡</v>
      </c>
      <c r="T42" s="33">
        <f>+'Formulario de Inspección'!O63</f>
        <v>0</v>
      </c>
      <c r="U42" s="66" t="str">
        <f>+'Formulario de Inspección'!$C$498</f>
        <v>FAVORABLE</v>
      </c>
      <c r="V42" s="66" t="str">
        <f>+'Formulario de Inspección'!$P$499</f>
        <v>N/A</v>
      </c>
      <c r="W42" s="66" t="str">
        <f>+'Formulario de Inspección'!$R$499</f>
        <v>N/A</v>
      </c>
      <c r="X42" s="66" t="str">
        <f>+'Formulario de Inspección'!$S$499</f>
        <v>N/A</v>
      </c>
      <c r="Y42" s="66">
        <f>+'Formulario de Inspección'!$H$514</f>
        <v>0</v>
      </c>
    </row>
    <row r="43" spans="1:25" ht="28.9">
      <c r="A43" s="66">
        <f>+'Formulario de Inspección'!$R$5</f>
        <v>0</v>
      </c>
      <c r="B43" s="66">
        <f>'Formulario de Inspección'!$A$5</f>
        <v>0</v>
      </c>
      <c r="C43" s="66" t="str">
        <f>+'Formulario de Inspección'!$D$5</f>
        <v>Aire acondicionado</v>
      </c>
      <c r="D43" s="66">
        <f>+'Formulario de Inspección'!$H$5</f>
        <v>0</v>
      </c>
      <c r="E43" s="66" t="str">
        <f>+'Formulario de Inspección'!$A$7</f>
        <v>Desconocida</v>
      </c>
      <c r="F43" s="66" t="str">
        <f>+'Formulario de Inspección'!$D$7</f>
        <v>Desconocido</v>
      </c>
      <c r="G43" s="66" t="str">
        <f>+'Formulario de Inspección'!$H$7</f>
        <v>Desconocido</v>
      </c>
      <c r="H43" s="66" t="str">
        <f>+'Formulario de Inspección'!$P$7</f>
        <v>Desconocido</v>
      </c>
      <c r="I43" s="66">
        <f>+'Formulario de Inspección'!$R$7</f>
        <v>0</v>
      </c>
      <c r="J43" s="67">
        <f>+'Formulario de Inspección'!$A$9</f>
        <v>0</v>
      </c>
      <c r="K43" s="66" t="str">
        <f>+'Formulario de Inspección'!$D$9</f>
        <v>INSPECCION ANUAL</v>
      </c>
      <c r="L43" s="67" t="str">
        <f>+'Formulario de Inspección'!$H$9</f>
        <v>N/A</v>
      </c>
      <c r="M43" s="66" t="str">
        <f>+'Formulario de Inspección'!$P$9</f>
        <v>N/A</v>
      </c>
      <c r="N43" s="67">
        <f>+'Formulario de Inspección'!$R$9</f>
        <v>0</v>
      </c>
      <c r="O43" s="71" t="s">
        <v>100</v>
      </c>
      <c r="P43" s="71" t="str">
        <f>+'Lista de defectos'!D43</f>
        <v>e</v>
      </c>
      <c r="Q43" s="33" t="str">
        <f>+'Lista de defectos'!G43</f>
        <v>Fisuras o impactos con radio mayor a 5 cm pero menor a 15 cm en el parabrisas delantero, fuera del campo de visión del conductor.</v>
      </c>
      <c r="R43" s="66" t="str">
        <f>+'Lista de defectos'!F43</f>
        <v>DL</v>
      </c>
      <c r="S43" s="68" t="str">
        <f>+'Formulario de Inspección'!N64</f>
        <v>¡</v>
      </c>
      <c r="T43" s="33">
        <f>+'Formulario de Inspección'!O64</f>
        <v>0</v>
      </c>
      <c r="U43" s="66" t="str">
        <f>+'Formulario de Inspección'!$C$498</f>
        <v>FAVORABLE</v>
      </c>
      <c r="V43" s="66" t="str">
        <f>+'Formulario de Inspección'!$P$499</f>
        <v>N/A</v>
      </c>
      <c r="W43" s="66" t="str">
        <f>+'Formulario de Inspección'!$R$499</f>
        <v>N/A</v>
      </c>
      <c r="X43" s="66" t="str">
        <f>+'Formulario de Inspección'!$S$499</f>
        <v>N/A</v>
      </c>
      <c r="Y43" s="66">
        <f>+'Formulario de Inspección'!$H$514</f>
        <v>0</v>
      </c>
    </row>
    <row r="44" spans="1:25">
      <c r="A44" s="66">
        <f>+'Formulario de Inspección'!$R$5</f>
        <v>0</v>
      </c>
      <c r="B44" s="66">
        <f>'Formulario de Inspección'!$A$5</f>
        <v>0</v>
      </c>
      <c r="C44" s="66" t="str">
        <f>+'Formulario de Inspección'!$D$5</f>
        <v>Aire acondicionado</v>
      </c>
      <c r="D44" s="66">
        <f>+'Formulario de Inspección'!$H$5</f>
        <v>0</v>
      </c>
      <c r="E44" s="66" t="str">
        <f>+'Formulario de Inspección'!$A$7</f>
        <v>Desconocida</v>
      </c>
      <c r="F44" s="66" t="str">
        <f>+'Formulario de Inspección'!$D$7</f>
        <v>Desconocido</v>
      </c>
      <c r="G44" s="66" t="str">
        <f>+'Formulario de Inspección'!$H$7</f>
        <v>Desconocido</v>
      </c>
      <c r="H44" s="66" t="str">
        <f>+'Formulario de Inspección'!$P$7</f>
        <v>Desconocido</v>
      </c>
      <c r="I44" s="66">
        <f>+'Formulario de Inspección'!$R$7</f>
        <v>0</v>
      </c>
      <c r="J44" s="67">
        <f>+'Formulario de Inspección'!$A$9</f>
        <v>0</v>
      </c>
      <c r="K44" s="66" t="str">
        <f>+'Formulario de Inspección'!$D$9</f>
        <v>INSPECCION ANUAL</v>
      </c>
      <c r="L44" s="67" t="str">
        <f>+'Formulario de Inspección'!$H$9</f>
        <v>N/A</v>
      </c>
      <c r="M44" s="66" t="str">
        <f>+'Formulario de Inspección'!$P$9</f>
        <v>N/A</v>
      </c>
      <c r="N44" s="67">
        <f>+'Formulario de Inspección'!$R$9</f>
        <v>0</v>
      </c>
      <c r="O44" s="71" t="s">
        <v>100</v>
      </c>
      <c r="P44" s="71" t="str">
        <f>+'Lista de defectos'!D44</f>
        <v>f</v>
      </c>
      <c r="Q44" s="33" t="str">
        <f>+'Lista de defectos'!G44</f>
        <v>Fisuras o impactos con radio mayor a 5 cm en el parabrisas delantero, dentro del campo de visión del conductor.</v>
      </c>
      <c r="R44" s="66" t="str">
        <f>+'Lista de defectos'!F44</f>
        <v>DG</v>
      </c>
      <c r="S44" s="68" t="str">
        <f>+'Formulario de Inspección'!N65</f>
        <v>¡</v>
      </c>
      <c r="T44" s="33">
        <f>+'Formulario de Inspección'!O65</f>
        <v>0</v>
      </c>
      <c r="U44" s="66" t="str">
        <f>+'Formulario de Inspección'!$C$498</f>
        <v>FAVORABLE</v>
      </c>
      <c r="V44" s="66" t="str">
        <f>+'Formulario de Inspección'!$P$499</f>
        <v>N/A</v>
      </c>
      <c r="W44" s="66" t="str">
        <f>+'Formulario de Inspección'!$R$499</f>
        <v>N/A</v>
      </c>
      <c r="X44" s="66" t="str">
        <f>+'Formulario de Inspección'!$S$499</f>
        <v>N/A</v>
      </c>
      <c r="Y44" s="66">
        <f>+'Formulario de Inspección'!$H$514</f>
        <v>0</v>
      </c>
    </row>
    <row r="45" spans="1:25">
      <c r="A45" s="66">
        <f>+'Formulario de Inspección'!$R$5</f>
        <v>0</v>
      </c>
      <c r="B45" s="66">
        <f>'Formulario de Inspección'!$A$5</f>
        <v>0</v>
      </c>
      <c r="C45" s="66" t="str">
        <f>+'Formulario de Inspección'!$D$5</f>
        <v>Aire acondicionado</v>
      </c>
      <c r="D45" s="66">
        <f>+'Formulario de Inspección'!$H$5</f>
        <v>0</v>
      </c>
      <c r="E45" s="66" t="str">
        <f>+'Formulario de Inspección'!$A$7</f>
        <v>Desconocida</v>
      </c>
      <c r="F45" s="66" t="str">
        <f>+'Formulario de Inspección'!$D$7</f>
        <v>Desconocido</v>
      </c>
      <c r="G45" s="66" t="str">
        <f>+'Formulario de Inspección'!$H$7</f>
        <v>Desconocido</v>
      </c>
      <c r="H45" s="66" t="str">
        <f>+'Formulario de Inspección'!$P$7</f>
        <v>Desconocido</v>
      </c>
      <c r="I45" s="66">
        <f>+'Formulario de Inspección'!$R$7</f>
        <v>0</v>
      </c>
      <c r="J45" s="67">
        <f>+'Formulario de Inspección'!$A$9</f>
        <v>0</v>
      </c>
      <c r="K45" s="66" t="str">
        <f>+'Formulario de Inspección'!$D$9</f>
        <v>INSPECCION ANUAL</v>
      </c>
      <c r="L45" s="67" t="str">
        <f>+'Formulario de Inspección'!$H$9</f>
        <v>N/A</v>
      </c>
      <c r="M45" s="66" t="str">
        <f>+'Formulario de Inspección'!$P$9</f>
        <v>N/A</v>
      </c>
      <c r="N45" s="67">
        <f>+'Formulario de Inspección'!$R$9</f>
        <v>0</v>
      </c>
      <c r="O45" s="71" t="s">
        <v>100</v>
      </c>
      <c r="P45" s="71" t="str">
        <f>+'Lista de defectos'!D45</f>
        <v>g</v>
      </c>
      <c r="Q45" s="33" t="str">
        <f>+'Lista de defectos'!G45</f>
        <v>Fisura o impactos con radio mayor a 5 cm en las ventanillas o parabrisas trasero.</v>
      </c>
      <c r="R45" s="66" t="str">
        <f>+'Lista de defectos'!F45</f>
        <v>DL</v>
      </c>
      <c r="S45" s="68" t="str">
        <f>+'Formulario de Inspección'!N66</f>
        <v>¡</v>
      </c>
      <c r="T45" s="33">
        <f>+'Formulario de Inspección'!O66</f>
        <v>0</v>
      </c>
      <c r="U45" s="66" t="str">
        <f>+'Formulario de Inspección'!$C$498</f>
        <v>FAVORABLE</v>
      </c>
      <c r="V45" s="66" t="str">
        <f>+'Formulario de Inspección'!$P$499</f>
        <v>N/A</v>
      </c>
      <c r="W45" s="66" t="str">
        <f>+'Formulario de Inspección'!$R$499</f>
        <v>N/A</v>
      </c>
      <c r="X45" s="66" t="str">
        <f>+'Formulario de Inspección'!$S$499</f>
        <v>N/A</v>
      </c>
      <c r="Y45" s="66">
        <f>+'Formulario de Inspección'!$H$514</f>
        <v>0</v>
      </c>
    </row>
    <row r="46" spans="1:25">
      <c r="A46" s="66">
        <f>+'Formulario de Inspección'!$R$5</f>
        <v>0</v>
      </c>
      <c r="B46" s="66">
        <f>'Formulario de Inspección'!$A$5</f>
        <v>0</v>
      </c>
      <c r="C46" s="66" t="str">
        <f>+'Formulario de Inspección'!$D$5</f>
        <v>Aire acondicionado</v>
      </c>
      <c r="D46" s="66">
        <f>+'Formulario de Inspección'!$H$5</f>
        <v>0</v>
      </c>
      <c r="E46" s="66" t="str">
        <f>+'Formulario de Inspección'!$A$7</f>
        <v>Desconocida</v>
      </c>
      <c r="F46" s="66" t="str">
        <f>+'Formulario de Inspección'!$D$7</f>
        <v>Desconocido</v>
      </c>
      <c r="G46" s="66" t="str">
        <f>+'Formulario de Inspección'!$H$7</f>
        <v>Desconocido</v>
      </c>
      <c r="H46" s="66" t="str">
        <f>+'Formulario de Inspección'!$P$7</f>
        <v>Desconocido</v>
      </c>
      <c r="I46" s="66">
        <f>+'Formulario de Inspección'!$R$7</f>
        <v>0</v>
      </c>
      <c r="J46" s="67">
        <f>+'Formulario de Inspección'!$A$9</f>
        <v>0</v>
      </c>
      <c r="K46" s="66" t="str">
        <f>+'Formulario de Inspección'!$D$9</f>
        <v>INSPECCION ANUAL</v>
      </c>
      <c r="L46" s="67" t="str">
        <f>+'Formulario de Inspección'!$H$9</f>
        <v>N/A</v>
      </c>
      <c r="M46" s="66" t="str">
        <f>+'Formulario de Inspección'!$P$9</f>
        <v>N/A</v>
      </c>
      <c r="N46" s="67">
        <f>+'Formulario de Inspección'!$R$9</f>
        <v>0</v>
      </c>
      <c r="O46" s="71" t="s">
        <v>109</v>
      </c>
      <c r="P46" s="71" t="str">
        <f>+'Lista de defectos'!D46</f>
        <v>a</v>
      </c>
      <c r="Q46" s="33" t="str">
        <f>+'Lista de defectos'!G46</f>
        <v xml:space="preserve">Inexistencia de los limpiaparabrisas (escobillas) </v>
      </c>
      <c r="R46" s="66" t="str">
        <f>+'Lista de defectos'!F46</f>
        <v>DG</v>
      </c>
      <c r="S46" s="68" t="str">
        <f>+'Formulario de Inspección'!N69</f>
        <v>¡</v>
      </c>
      <c r="T46" s="33">
        <f>+'Formulario de Inspección'!O69</f>
        <v>0</v>
      </c>
      <c r="U46" s="66" t="str">
        <f>+'Formulario de Inspección'!$C$498</f>
        <v>FAVORABLE</v>
      </c>
      <c r="V46" s="66" t="str">
        <f>+'Formulario de Inspección'!$P$499</f>
        <v>N/A</v>
      </c>
      <c r="W46" s="66" t="str">
        <f>+'Formulario de Inspección'!$R$499</f>
        <v>N/A</v>
      </c>
      <c r="X46" s="66" t="str">
        <f>+'Formulario de Inspección'!$S$499</f>
        <v>N/A</v>
      </c>
      <c r="Y46" s="66">
        <f>+'Formulario de Inspección'!$H$514</f>
        <v>0</v>
      </c>
    </row>
    <row r="47" spans="1:25">
      <c r="A47" s="66">
        <f>+'Formulario de Inspección'!$R$5</f>
        <v>0</v>
      </c>
      <c r="B47" s="66">
        <f>'Formulario de Inspección'!$A$5</f>
        <v>0</v>
      </c>
      <c r="C47" s="66" t="str">
        <f>+'Formulario de Inspección'!$D$5</f>
        <v>Aire acondicionado</v>
      </c>
      <c r="D47" s="66">
        <f>+'Formulario de Inspección'!$H$5</f>
        <v>0</v>
      </c>
      <c r="E47" s="66" t="str">
        <f>+'Formulario de Inspección'!$A$7</f>
        <v>Desconocida</v>
      </c>
      <c r="F47" s="66" t="str">
        <f>+'Formulario de Inspección'!$D$7</f>
        <v>Desconocido</v>
      </c>
      <c r="G47" s="66" t="str">
        <f>+'Formulario de Inspección'!$H$7</f>
        <v>Desconocido</v>
      </c>
      <c r="H47" s="66" t="str">
        <f>+'Formulario de Inspección'!$P$7</f>
        <v>Desconocido</v>
      </c>
      <c r="I47" s="66">
        <f>+'Formulario de Inspección'!$R$7</f>
        <v>0</v>
      </c>
      <c r="J47" s="67">
        <f>+'Formulario de Inspección'!$A$9</f>
        <v>0</v>
      </c>
      <c r="K47" s="66" t="str">
        <f>+'Formulario de Inspección'!$D$9</f>
        <v>INSPECCION ANUAL</v>
      </c>
      <c r="L47" s="67" t="str">
        <f>+'Formulario de Inspección'!$H$9</f>
        <v>N/A</v>
      </c>
      <c r="M47" s="66" t="str">
        <f>+'Formulario de Inspección'!$P$9</f>
        <v>N/A</v>
      </c>
      <c r="N47" s="67">
        <f>+'Formulario de Inspección'!$R$9</f>
        <v>0</v>
      </c>
      <c r="O47" s="71" t="s">
        <v>109</v>
      </c>
      <c r="P47" s="71" t="str">
        <f>+'Lista de defectos'!D47</f>
        <v>b</v>
      </c>
      <c r="Q47" s="33" t="str">
        <f>+'Lista de defectos'!G47</f>
        <v xml:space="preserve">Mal funcionamiento del limpiaparabrisas (escobillas) </v>
      </c>
      <c r="R47" s="66" t="str">
        <f>+'Lista de defectos'!F47</f>
        <v>DG</v>
      </c>
      <c r="S47" s="68" t="str">
        <f>+'Formulario de Inspección'!N70</f>
        <v>¡</v>
      </c>
      <c r="T47" s="33">
        <f>+'Formulario de Inspección'!O70</f>
        <v>0</v>
      </c>
      <c r="U47" s="66" t="str">
        <f>+'Formulario de Inspección'!$C$498</f>
        <v>FAVORABLE</v>
      </c>
      <c r="V47" s="66" t="str">
        <f>+'Formulario de Inspección'!$P$499</f>
        <v>N/A</v>
      </c>
      <c r="W47" s="66" t="str">
        <f>+'Formulario de Inspección'!$R$499</f>
        <v>N/A</v>
      </c>
      <c r="X47" s="66" t="str">
        <f>+'Formulario de Inspección'!$S$499</f>
        <v>N/A</v>
      </c>
      <c r="Y47" s="66">
        <f>+'Formulario de Inspección'!$H$514</f>
        <v>0</v>
      </c>
    </row>
    <row r="48" spans="1:25">
      <c r="A48" s="66">
        <f>+'Formulario de Inspección'!$R$5</f>
        <v>0</v>
      </c>
      <c r="B48" s="66">
        <f>'Formulario de Inspección'!$A$5</f>
        <v>0</v>
      </c>
      <c r="C48" s="66" t="str">
        <f>+'Formulario de Inspección'!$D$5</f>
        <v>Aire acondicionado</v>
      </c>
      <c r="D48" s="66">
        <f>+'Formulario de Inspección'!$H$5</f>
        <v>0</v>
      </c>
      <c r="E48" s="66" t="str">
        <f>+'Formulario de Inspección'!$A$7</f>
        <v>Desconocida</v>
      </c>
      <c r="F48" s="66" t="str">
        <f>+'Formulario de Inspección'!$D$7</f>
        <v>Desconocido</v>
      </c>
      <c r="G48" s="66" t="str">
        <f>+'Formulario de Inspección'!$H$7</f>
        <v>Desconocido</v>
      </c>
      <c r="H48" s="66" t="str">
        <f>+'Formulario de Inspección'!$P$7</f>
        <v>Desconocido</v>
      </c>
      <c r="I48" s="66">
        <f>+'Formulario de Inspección'!$R$7</f>
        <v>0</v>
      </c>
      <c r="J48" s="67">
        <f>+'Formulario de Inspección'!$A$9</f>
        <v>0</v>
      </c>
      <c r="K48" s="66" t="str">
        <f>+'Formulario de Inspección'!$D$9</f>
        <v>INSPECCION ANUAL</v>
      </c>
      <c r="L48" s="67" t="str">
        <f>+'Formulario de Inspección'!$H$9</f>
        <v>N/A</v>
      </c>
      <c r="M48" s="66" t="str">
        <f>+'Formulario de Inspección'!$P$9</f>
        <v>N/A</v>
      </c>
      <c r="N48" s="67">
        <f>+'Formulario de Inspección'!$R$9</f>
        <v>0</v>
      </c>
      <c r="O48" s="71" t="s">
        <v>109</v>
      </c>
      <c r="P48" s="71" t="str">
        <f>+'Lista de defectos'!D48</f>
        <v>c</v>
      </c>
      <c r="Q48" s="33" t="str">
        <f>+'Lista de defectos'!G48</f>
        <v xml:space="preserve">Mal estado de los limpiaparabrisas (escobillas) </v>
      </c>
      <c r="R48" s="66" t="str">
        <f>+'Lista de defectos'!F48</f>
        <v>DL</v>
      </c>
      <c r="S48" s="68" t="str">
        <f>+'Formulario de Inspección'!N71</f>
        <v>¡</v>
      </c>
      <c r="T48" s="33">
        <f>+'Formulario de Inspección'!O71</f>
        <v>0</v>
      </c>
      <c r="U48" s="66" t="str">
        <f>+'Formulario de Inspección'!$C$498</f>
        <v>FAVORABLE</v>
      </c>
      <c r="V48" s="66" t="str">
        <f>+'Formulario de Inspección'!$P$499</f>
        <v>N/A</v>
      </c>
      <c r="W48" s="66" t="str">
        <f>+'Formulario de Inspección'!$R$499</f>
        <v>N/A</v>
      </c>
      <c r="X48" s="66" t="str">
        <f>+'Formulario de Inspección'!$S$499</f>
        <v>N/A</v>
      </c>
      <c r="Y48" s="66">
        <f>+'Formulario de Inspección'!$H$514</f>
        <v>0</v>
      </c>
    </row>
    <row r="49" spans="1:25">
      <c r="A49" s="66">
        <f>+'Formulario de Inspección'!$R$5</f>
        <v>0</v>
      </c>
      <c r="B49" s="66">
        <f>'Formulario de Inspección'!$A$5</f>
        <v>0</v>
      </c>
      <c r="C49" s="66" t="str">
        <f>+'Formulario de Inspección'!$D$5</f>
        <v>Aire acondicionado</v>
      </c>
      <c r="D49" s="66">
        <f>+'Formulario de Inspección'!$H$5</f>
        <v>0</v>
      </c>
      <c r="E49" s="66" t="str">
        <f>+'Formulario de Inspección'!$A$7</f>
        <v>Desconocida</v>
      </c>
      <c r="F49" s="66" t="str">
        <f>+'Formulario de Inspección'!$D$7</f>
        <v>Desconocido</v>
      </c>
      <c r="G49" s="66" t="str">
        <f>+'Formulario de Inspección'!$H$7</f>
        <v>Desconocido</v>
      </c>
      <c r="H49" s="66" t="str">
        <f>+'Formulario de Inspección'!$P$7</f>
        <v>Desconocido</v>
      </c>
      <c r="I49" s="66">
        <f>+'Formulario de Inspección'!$R$7</f>
        <v>0</v>
      </c>
      <c r="J49" s="67">
        <f>+'Formulario de Inspección'!$A$9</f>
        <v>0</v>
      </c>
      <c r="K49" s="66" t="str">
        <f>+'Formulario de Inspección'!$D$9</f>
        <v>INSPECCION ANUAL</v>
      </c>
      <c r="L49" s="67" t="str">
        <f>+'Formulario de Inspección'!$H$9</f>
        <v>N/A</v>
      </c>
      <c r="M49" s="66" t="str">
        <f>+'Formulario de Inspección'!$P$9</f>
        <v>N/A</v>
      </c>
      <c r="N49" s="67">
        <f>+'Formulario de Inspección'!$R$9</f>
        <v>0</v>
      </c>
      <c r="O49" s="71" t="s">
        <v>114</v>
      </c>
      <c r="P49" s="71" t="str">
        <f>+'Lista de defectos'!D49</f>
        <v>a</v>
      </c>
      <c r="Q49" s="33" t="str">
        <f>+'Lista de defectos'!G49</f>
        <v>Inexistencia de retrovisores (izquierdo o derecho), cuando es obligatorio.</v>
      </c>
      <c r="R49" s="66" t="str">
        <f>+'Lista de defectos'!F49</f>
        <v>DG</v>
      </c>
      <c r="S49" s="68" t="str">
        <f>+'Formulario de Inspección'!N74</f>
        <v>¡</v>
      </c>
      <c r="T49" s="33">
        <f>+'Formulario de Inspección'!O74</f>
        <v>0</v>
      </c>
      <c r="U49" s="66" t="str">
        <f>+'Formulario de Inspección'!$C$498</f>
        <v>FAVORABLE</v>
      </c>
      <c r="V49" s="66" t="str">
        <f>+'Formulario de Inspección'!$P$499</f>
        <v>N/A</v>
      </c>
      <c r="W49" s="66" t="str">
        <f>+'Formulario de Inspección'!$R$499</f>
        <v>N/A</v>
      </c>
      <c r="X49" s="66" t="str">
        <f>+'Formulario de Inspección'!$S$499</f>
        <v>N/A</v>
      </c>
      <c r="Y49" s="66">
        <f>+'Formulario de Inspección'!$H$514</f>
        <v>0</v>
      </c>
    </row>
    <row r="50" spans="1:25">
      <c r="A50" s="66">
        <f>+'Formulario de Inspección'!$R$5</f>
        <v>0</v>
      </c>
      <c r="B50" s="66">
        <f>'Formulario de Inspección'!$A$5</f>
        <v>0</v>
      </c>
      <c r="C50" s="66" t="str">
        <f>+'Formulario de Inspección'!$D$5</f>
        <v>Aire acondicionado</v>
      </c>
      <c r="D50" s="66">
        <f>+'Formulario de Inspección'!$H$5</f>
        <v>0</v>
      </c>
      <c r="E50" s="66" t="str">
        <f>+'Formulario de Inspección'!$A$7</f>
        <v>Desconocida</v>
      </c>
      <c r="F50" s="66" t="str">
        <f>+'Formulario de Inspección'!$D$7</f>
        <v>Desconocido</v>
      </c>
      <c r="G50" s="66" t="str">
        <f>+'Formulario de Inspección'!$H$7</f>
        <v>Desconocido</v>
      </c>
      <c r="H50" s="66" t="str">
        <f>+'Formulario de Inspección'!$P$7</f>
        <v>Desconocido</v>
      </c>
      <c r="I50" s="66">
        <f>+'Formulario de Inspección'!$R$7</f>
        <v>0</v>
      </c>
      <c r="J50" s="67">
        <f>+'Formulario de Inspección'!$A$9</f>
        <v>0</v>
      </c>
      <c r="K50" s="66" t="str">
        <f>+'Formulario de Inspección'!$D$9</f>
        <v>INSPECCION ANUAL</v>
      </c>
      <c r="L50" s="67" t="str">
        <f>+'Formulario de Inspección'!$H$9</f>
        <v>N/A</v>
      </c>
      <c r="M50" s="66" t="str">
        <f>+'Formulario de Inspección'!$P$9</f>
        <v>N/A</v>
      </c>
      <c r="N50" s="67">
        <f>+'Formulario de Inspección'!$R$9</f>
        <v>0</v>
      </c>
      <c r="O50" s="71" t="s">
        <v>114</v>
      </c>
      <c r="P50" s="71" t="str">
        <f>+'Lista de defectos'!D50</f>
        <v>b</v>
      </c>
      <c r="Q50" s="33" t="str">
        <f>+'Lista de defectos'!G50</f>
        <v>Inexistencia de retrovisor derecho en vehículos, cuando no es obligatorio.</v>
      </c>
      <c r="R50" s="66" t="str">
        <f>+'Lista de defectos'!F50</f>
        <v>DL</v>
      </c>
      <c r="S50" s="68" t="str">
        <f>+'Formulario de Inspección'!N75</f>
        <v>¡</v>
      </c>
      <c r="T50" s="33">
        <f>+'Formulario de Inspección'!O75</f>
        <v>0</v>
      </c>
      <c r="U50" s="66" t="str">
        <f>+'Formulario de Inspección'!$C$498</f>
        <v>FAVORABLE</v>
      </c>
      <c r="V50" s="66" t="str">
        <f>+'Formulario de Inspección'!$P$499</f>
        <v>N/A</v>
      </c>
      <c r="W50" s="66" t="str">
        <f>+'Formulario de Inspección'!$R$499</f>
        <v>N/A</v>
      </c>
      <c r="X50" s="66" t="str">
        <f>+'Formulario de Inspección'!$S$499</f>
        <v>N/A</v>
      </c>
      <c r="Y50" s="66">
        <f>+'Formulario de Inspección'!$H$514</f>
        <v>0</v>
      </c>
    </row>
    <row r="51" spans="1:25">
      <c r="A51" s="66">
        <f>+'Formulario de Inspección'!$R$5</f>
        <v>0</v>
      </c>
      <c r="B51" s="66">
        <f>'Formulario de Inspección'!$A$5</f>
        <v>0</v>
      </c>
      <c r="C51" s="66" t="str">
        <f>+'Formulario de Inspección'!$D$5</f>
        <v>Aire acondicionado</v>
      </c>
      <c r="D51" s="66">
        <f>+'Formulario de Inspección'!$H$5</f>
        <v>0</v>
      </c>
      <c r="E51" s="66" t="str">
        <f>+'Formulario de Inspección'!$A$7</f>
        <v>Desconocida</v>
      </c>
      <c r="F51" s="66" t="str">
        <f>+'Formulario de Inspección'!$D$7</f>
        <v>Desconocido</v>
      </c>
      <c r="G51" s="66" t="str">
        <f>+'Formulario de Inspección'!$H$7</f>
        <v>Desconocido</v>
      </c>
      <c r="H51" s="66" t="str">
        <f>+'Formulario de Inspección'!$P$7</f>
        <v>Desconocido</v>
      </c>
      <c r="I51" s="66">
        <f>+'Formulario de Inspección'!$R$7</f>
        <v>0</v>
      </c>
      <c r="J51" s="67">
        <f>+'Formulario de Inspección'!$A$9</f>
        <v>0</v>
      </c>
      <c r="K51" s="66" t="str">
        <f>+'Formulario de Inspección'!$D$9</f>
        <v>INSPECCION ANUAL</v>
      </c>
      <c r="L51" s="67" t="str">
        <f>+'Formulario de Inspección'!$H$9</f>
        <v>N/A</v>
      </c>
      <c r="M51" s="66" t="str">
        <f>+'Formulario de Inspección'!$P$9</f>
        <v>N/A</v>
      </c>
      <c r="N51" s="67">
        <f>+'Formulario de Inspección'!$R$9</f>
        <v>0</v>
      </c>
      <c r="O51" s="71" t="s">
        <v>114</v>
      </c>
      <c r="P51" s="71" t="str">
        <f>+'Lista de defectos'!D51</f>
        <v>c</v>
      </c>
      <c r="Q51" s="33" t="str">
        <f>+'Lista de defectos'!G51</f>
        <v>Deterioro de las superficies que no afecten la retro visión.</v>
      </c>
      <c r="R51" s="66" t="str">
        <f>+'Lista de defectos'!F51</f>
        <v>DL</v>
      </c>
      <c r="S51" s="68" t="str">
        <f>+'Formulario de Inspección'!N76</f>
        <v>¡</v>
      </c>
      <c r="T51" s="33">
        <f>+'Formulario de Inspección'!O76</f>
        <v>0</v>
      </c>
      <c r="U51" s="66" t="str">
        <f>+'Formulario de Inspección'!$C$498</f>
        <v>FAVORABLE</v>
      </c>
      <c r="V51" s="66" t="str">
        <f>+'Formulario de Inspección'!$P$499</f>
        <v>N/A</v>
      </c>
      <c r="W51" s="66" t="str">
        <f>+'Formulario de Inspección'!$R$499</f>
        <v>N/A</v>
      </c>
      <c r="X51" s="66" t="str">
        <f>+'Formulario de Inspección'!$S$499</f>
        <v>N/A</v>
      </c>
      <c r="Y51" s="66">
        <f>+'Formulario de Inspección'!$H$514</f>
        <v>0</v>
      </c>
    </row>
    <row r="52" spans="1:25">
      <c r="A52" s="66">
        <f>+'Formulario de Inspección'!$R$5</f>
        <v>0</v>
      </c>
      <c r="B52" s="66">
        <f>'Formulario de Inspección'!$A$5</f>
        <v>0</v>
      </c>
      <c r="C52" s="66" t="str">
        <f>+'Formulario de Inspección'!$D$5</f>
        <v>Aire acondicionado</v>
      </c>
      <c r="D52" s="66">
        <f>+'Formulario de Inspección'!$H$5</f>
        <v>0</v>
      </c>
      <c r="E52" s="66" t="str">
        <f>+'Formulario de Inspección'!$A$7</f>
        <v>Desconocida</v>
      </c>
      <c r="F52" s="66" t="str">
        <f>+'Formulario de Inspección'!$D$7</f>
        <v>Desconocido</v>
      </c>
      <c r="G52" s="66" t="str">
        <f>+'Formulario de Inspección'!$H$7</f>
        <v>Desconocido</v>
      </c>
      <c r="H52" s="66" t="str">
        <f>+'Formulario de Inspección'!$P$7</f>
        <v>Desconocido</v>
      </c>
      <c r="I52" s="66">
        <f>+'Formulario de Inspección'!$R$7</f>
        <v>0</v>
      </c>
      <c r="J52" s="67">
        <f>+'Formulario de Inspección'!$A$9</f>
        <v>0</v>
      </c>
      <c r="K52" s="66" t="str">
        <f>+'Formulario de Inspección'!$D$9</f>
        <v>INSPECCION ANUAL</v>
      </c>
      <c r="L52" s="67" t="str">
        <f>+'Formulario de Inspección'!$H$9</f>
        <v>N/A</v>
      </c>
      <c r="M52" s="66" t="str">
        <f>+'Formulario de Inspección'!$P$9</f>
        <v>N/A</v>
      </c>
      <c r="N52" s="67">
        <f>+'Formulario de Inspección'!$R$9</f>
        <v>0</v>
      </c>
      <c r="O52" s="71" t="s">
        <v>114</v>
      </c>
      <c r="P52" s="71" t="str">
        <f>+'Lista de defectos'!D52</f>
        <v>d</v>
      </c>
      <c r="Q52" s="33" t="str">
        <f>+'Lista de defectos'!G52</f>
        <v>Deterioro excesivo de la superficie que impidan la retro visión.</v>
      </c>
      <c r="R52" s="66" t="str">
        <f>+'Lista de defectos'!F52</f>
        <v>DG</v>
      </c>
      <c r="S52" s="68" t="str">
        <f>+'Formulario de Inspección'!N77</f>
        <v>¡</v>
      </c>
      <c r="T52" s="33">
        <f>+'Formulario de Inspección'!O77</f>
        <v>0</v>
      </c>
      <c r="U52" s="66" t="str">
        <f>+'Formulario de Inspección'!$C$498</f>
        <v>FAVORABLE</v>
      </c>
      <c r="V52" s="66" t="str">
        <f>+'Formulario de Inspección'!$P$499</f>
        <v>N/A</v>
      </c>
      <c r="W52" s="66" t="str">
        <f>+'Formulario de Inspección'!$R$499</f>
        <v>N/A</v>
      </c>
      <c r="X52" s="66" t="str">
        <f>+'Formulario de Inspección'!$S$499</f>
        <v>N/A</v>
      </c>
      <c r="Y52" s="66">
        <f>+'Formulario de Inspección'!$H$514</f>
        <v>0</v>
      </c>
    </row>
    <row r="53" spans="1:25">
      <c r="A53" s="66">
        <f>+'Formulario de Inspección'!$R$5</f>
        <v>0</v>
      </c>
      <c r="B53" s="66">
        <f>'Formulario de Inspección'!$A$5</f>
        <v>0</v>
      </c>
      <c r="C53" s="66" t="str">
        <f>+'Formulario de Inspección'!$D$5</f>
        <v>Aire acondicionado</v>
      </c>
      <c r="D53" s="66">
        <f>+'Formulario de Inspección'!$H$5</f>
        <v>0</v>
      </c>
      <c r="E53" s="66" t="str">
        <f>+'Formulario de Inspección'!$A$7</f>
        <v>Desconocida</v>
      </c>
      <c r="F53" s="66" t="str">
        <f>+'Formulario de Inspección'!$D$7</f>
        <v>Desconocido</v>
      </c>
      <c r="G53" s="66" t="str">
        <f>+'Formulario de Inspección'!$H$7</f>
        <v>Desconocido</v>
      </c>
      <c r="H53" s="66" t="str">
        <f>+'Formulario de Inspección'!$P$7</f>
        <v>Desconocido</v>
      </c>
      <c r="I53" s="66">
        <f>+'Formulario de Inspección'!$R$7</f>
        <v>0</v>
      </c>
      <c r="J53" s="67">
        <f>+'Formulario de Inspección'!$A$9</f>
        <v>0</v>
      </c>
      <c r="K53" s="66" t="str">
        <f>+'Formulario de Inspección'!$D$9</f>
        <v>INSPECCION ANUAL</v>
      </c>
      <c r="L53" s="67" t="str">
        <f>+'Formulario de Inspección'!$H$9</f>
        <v>N/A</v>
      </c>
      <c r="M53" s="66" t="str">
        <f>+'Formulario de Inspección'!$P$9</f>
        <v>N/A</v>
      </c>
      <c r="N53" s="67">
        <f>+'Formulario de Inspección'!$R$9</f>
        <v>0</v>
      </c>
      <c r="O53" s="71" t="s">
        <v>114</v>
      </c>
      <c r="P53" s="71" t="str">
        <f>+'Lista de defectos'!D53</f>
        <v>e</v>
      </c>
      <c r="Q53" s="33" t="str">
        <f>+'Lista de defectos'!G53</f>
        <v>Fijación defectuosa.</v>
      </c>
      <c r="R53" s="66" t="str">
        <f>+'Lista de defectos'!F53</f>
        <v>DL</v>
      </c>
      <c r="S53" s="68" t="str">
        <f>+'Formulario de Inspección'!N78</f>
        <v>¡</v>
      </c>
      <c r="T53" s="33">
        <f>+'Formulario de Inspección'!O78</f>
        <v>0</v>
      </c>
      <c r="U53" s="66" t="str">
        <f>+'Formulario de Inspección'!$C$498</f>
        <v>FAVORABLE</v>
      </c>
      <c r="V53" s="66" t="str">
        <f>+'Formulario de Inspección'!$P$499</f>
        <v>N/A</v>
      </c>
      <c r="W53" s="66" t="str">
        <f>+'Formulario de Inspección'!$R$499</f>
        <v>N/A</v>
      </c>
      <c r="X53" s="66" t="str">
        <f>+'Formulario de Inspección'!$S$499</f>
        <v>N/A</v>
      </c>
      <c r="Y53" s="66">
        <f>+'Formulario de Inspección'!$H$514</f>
        <v>0</v>
      </c>
    </row>
    <row r="54" spans="1:25">
      <c r="A54" s="66">
        <f>+'Formulario de Inspección'!$R$5</f>
        <v>0</v>
      </c>
      <c r="B54" s="66">
        <f>'Formulario de Inspección'!$A$5</f>
        <v>0</v>
      </c>
      <c r="C54" s="66" t="str">
        <f>+'Formulario de Inspección'!$D$5</f>
        <v>Aire acondicionado</v>
      </c>
      <c r="D54" s="66">
        <f>+'Formulario de Inspección'!$H$5</f>
        <v>0</v>
      </c>
      <c r="E54" s="66" t="str">
        <f>+'Formulario de Inspección'!$A$7</f>
        <v>Desconocida</v>
      </c>
      <c r="F54" s="66" t="str">
        <f>+'Formulario de Inspección'!$D$7</f>
        <v>Desconocido</v>
      </c>
      <c r="G54" s="66" t="str">
        <f>+'Formulario de Inspección'!$H$7</f>
        <v>Desconocido</v>
      </c>
      <c r="H54" s="66" t="str">
        <f>+'Formulario de Inspección'!$P$7</f>
        <v>Desconocido</v>
      </c>
      <c r="I54" s="66">
        <f>+'Formulario de Inspección'!$R$7</f>
        <v>0</v>
      </c>
      <c r="J54" s="67">
        <f>+'Formulario de Inspección'!$A$9</f>
        <v>0</v>
      </c>
      <c r="K54" s="66" t="str">
        <f>+'Formulario de Inspección'!$D$9</f>
        <v>INSPECCION ANUAL</v>
      </c>
      <c r="L54" s="67" t="str">
        <f>+'Formulario de Inspección'!$H$9</f>
        <v>N/A</v>
      </c>
      <c r="M54" s="66" t="str">
        <f>+'Formulario de Inspección'!$P$9</f>
        <v>N/A</v>
      </c>
      <c r="N54" s="67">
        <f>+'Formulario de Inspección'!$R$9</f>
        <v>0</v>
      </c>
      <c r="O54" s="71" t="s">
        <v>114</v>
      </c>
      <c r="P54" s="71" t="str">
        <f>+'Lista de defectos'!D54</f>
        <v>f</v>
      </c>
      <c r="Q54" s="33" t="str">
        <f>+'Lista de defectos'!G54</f>
        <v>Mal estado de la estructura o fijación defectuosa con riesgo de desprendimiento.</v>
      </c>
      <c r="R54" s="66" t="str">
        <f>+'Lista de defectos'!F54</f>
        <v>DG</v>
      </c>
      <c r="S54" s="68" t="str">
        <f>+'Formulario de Inspección'!N79</f>
        <v>¡</v>
      </c>
      <c r="T54" s="33">
        <f>+'Formulario de Inspección'!O79</f>
        <v>0</v>
      </c>
      <c r="U54" s="66" t="str">
        <f>+'Formulario de Inspección'!$C$498</f>
        <v>FAVORABLE</v>
      </c>
      <c r="V54" s="66" t="str">
        <f>+'Formulario de Inspección'!$P$499</f>
        <v>N/A</v>
      </c>
      <c r="W54" s="66" t="str">
        <f>+'Formulario de Inspección'!$R$499</f>
        <v>N/A</v>
      </c>
      <c r="X54" s="66" t="str">
        <f>+'Formulario de Inspección'!$S$499</f>
        <v>N/A</v>
      </c>
      <c r="Y54" s="66">
        <f>+'Formulario de Inspección'!$H$514</f>
        <v>0</v>
      </c>
    </row>
    <row r="55" spans="1:25">
      <c r="A55" s="66">
        <f>+'Formulario de Inspección'!$R$5</f>
        <v>0</v>
      </c>
      <c r="B55" s="66">
        <f>'Formulario de Inspección'!$A$5</f>
        <v>0</v>
      </c>
      <c r="C55" s="66" t="str">
        <f>+'Formulario de Inspección'!$D$5</f>
        <v>Aire acondicionado</v>
      </c>
      <c r="D55" s="66">
        <f>+'Formulario de Inspección'!$H$5</f>
        <v>0</v>
      </c>
      <c r="E55" s="66" t="str">
        <f>+'Formulario de Inspección'!$A$7</f>
        <v>Desconocida</v>
      </c>
      <c r="F55" s="66" t="str">
        <f>+'Formulario de Inspección'!$D$7</f>
        <v>Desconocido</v>
      </c>
      <c r="G55" s="66" t="str">
        <f>+'Formulario de Inspección'!$H$7</f>
        <v>Desconocido</v>
      </c>
      <c r="H55" s="66" t="str">
        <f>+'Formulario de Inspección'!$P$7</f>
        <v>Desconocido</v>
      </c>
      <c r="I55" s="66">
        <f>+'Formulario de Inspección'!$R$7</f>
        <v>0</v>
      </c>
      <c r="J55" s="67">
        <f>+'Formulario de Inspección'!$A$9</f>
        <v>0</v>
      </c>
      <c r="K55" s="66" t="str">
        <f>+'Formulario de Inspección'!$D$9</f>
        <v>INSPECCION ANUAL</v>
      </c>
      <c r="L55" s="67" t="str">
        <f>+'Formulario de Inspección'!$H$9</f>
        <v>N/A</v>
      </c>
      <c r="M55" s="66" t="str">
        <f>+'Formulario de Inspección'!$P$9</f>
        <v>N/A</v>
      </c>
      <c r="N55" s="67">
        <f>+'Formulario de Inspección'!$R$9</f>
        <v>0</v>
      </c>
      <c r="O55" s="71" t="s">
        <v>125</v>
      </c>
      <c r="P55" s="71" t="str">
        <f>+'Lista de defectos'!D55</f>
        <v>a</v>
      </c>
      <c r="Q55" s="33" t="str">
        <f>+'Lista de defectos'!G55</f>
        <v>Asiento con deterioro</v>
      </c>
      <c r="R55" s="66" t="str">
        <f>+'Lista de defectos'!F55</f>
        <v>DL</v>
      </c>
      <c r="S55" s="68" t="str">
        <f>+'Formulario de Inspección'!N83</f>
        <v>¡</v>
      </c>
      <c r="T55" s="33">
        <f>+'Formulario de Inspección'!O83</f>
        <v>0</v>
      </c>
      <c r="U55" s="66" t="str">
        <f>+'Formulario de Inspección'!$C$498</f>
        <v>FAVORABLE</v>
      </c>
      <c r="V55" s="66" t="str">
        <f>+'Formulario de Inspección'!$P$499</f>
        <v>N/A</v>
      </c>
      <c r="W55" s="66" t="str">
        <f>+'Formulario de Inspección'!$R$499</f>
        <v>N/A</v>
      </c>
      <c r="X55" s="66" t="str">
        <f>+'Formulario de Inspección'!$S$499</f>
        <v>N/A</v>
      </c>
      <c r="Y55" s="66">
        <f>+'Formulario de Inspección'!$H$514</f>
        <v>0</v>
      </c>
    </row>
    <row r="56" spans="1:25">
      <c r="A56" s="66">
        <f>+'Formulario de Inspección'!$R$5</f>
        <v>0</v>
      </c>
      <c r="B56" s="66">
        <f>'Formulario de Inspección'!$A$5</f>
        <v>0</v>
      </c>
      <c r="C56" s="66" t="str">
        <f>+'Formulario de Inspección'!$D$5</f>
        <v>Aire acondicionado</v>
      </c>
      <c r="D56" s="66">
        <f>+'Formulario de Inspección'!$H$5</f>
        <v>0</v>
      </c>
      <c r="E56" s="66" t="str">
        <f>+'Formulario de Inspección'!$A$7</f>
        <v>Desconocida</v>
      </c>
      <c r="F56" s="66" t="str">
        <f>+'Formulario de Inspección'!$D$7</f>
        <v>Desconocido</v>
      </c>
      <c r="G56" s="66" t="str">
        <f>+'Formulario de Inspección'!$H$7</f>
        <v>Desconocido</v>
      </c>
      <c r="H56" s="66" t="str">
        <f>+'Formulario de Inspección'!$P$7</f>
        <v>Desconocido</v>
      </c>
      <c r="I56" s="66">
        <f>+'Formulario de Inspección'!$R$7</f>
        <v>0</v>
      </c>
      <c r="J56" s="67">
        <f>+'Formulario de Inspección'!$A$9</f>
        <v>0</v>
      </c>
      <c r="K56" s="66" t="str">
        <f>+'Formulario de Inspección'!$D$9</f>
        <v>INSPECCION ANUAL</v>
      </c>
      <c r="L56" s="67" t="str">
        <f>+'Formulario de Inspección'!$H$9</f>
        <v>N/A</v>
      </c>
      <c r="M56" s="66" t="str">
        <f>+'Formulario de Inspección'!$P$9</f>
        <v>N/A</v>
      </c>
      <c r="N56" s="67">
        <f>+'Formulario de Inspección'!$R$9</f>
        <v>0</v>
      </c>
      <c r="O56" s="71" t="s">
        <v>125</v>
      </c>
      <c r="P56" s="71" t="str">
        <f>+'Lista de defectos'!D56</f>
        <v>b</v>
      </c>
      <c r="Q56" s="33" t="str">
        <f>+'Lista de defectos'!G56</f>
        <v>Asiento muy deteriorado.</v>
      </c>
      <c r="R56" s="66" t="str">
        <f>+'Lista de defectos'!F56</f>
        <v>DG</v>
      </c>
      <c r="S56" s="68" t="str">
        <f>+'Formulario de Inspección'!N84</f>
        <v>¡</v>
      </c>
      <c r="T56" s="33">
        <f>+'Formulario de Inspección'!O84</f>
        <v>0</v>
      </c>
      <c r="U56" s="66" t="str">
        <f>+'Formulario de Inspección'!$C$498</f>
        <v>FAVORABLE</v>
      </c>
      <c r="V56" s="66" t="str">
        <f>+'Formulario de Inspección'!$P$499</f>
        <v>N/A</v>
      </c>
      <c r="W56" s="66" t="str">
        <f>+'Formulario de Inspección'!$R$499</f>
        <v>N/A</v>
      </c>
      <c r="X56" s="66" t="str">
        <f>+'Formulario de Inspección'!$S$499</f>
        <v>N/A</v>
      </c>
      <c r="Y56" s="66">
        <f>+'Formulario de Inspección'!$H$514</f>
        <v>0</v>
      </c>
    </row>
    <row r="57" spans="1:25">
      <c r="A57" s="66">
        <f>+'Formulario de Inspección'!$R$5</f>
        <v>0</v>
      </c>
      <c r="B57" s="66">
        <f>'Formulario de Inspección'!$A$5</f>
        <v>0</v>
      </c>
      <c r="C57" s="66" t="str">
        <f>+'Formulario de Inspección'!$D$5</f>
        <v>Aire acondicionado</v>
      </c>
      <c r="D57" s="66">
        <f>+'Formulario de Inspección'!$H$5</f>
        <v>0</v>
      </c>
      <c r="E57" s="66" t="str">
        <f>+'Formulario de Inspección'!$A$7</f>
        <v>Desconocida</v>
      </c>
      <c r="F57" s="66" t="str">
        <f>+'Formulario de Inspección'!$D$7</f>
        <v>Desconocido</v>
      </c>
      <c r="G57" s="66" t="str">
        <f>+'Formulario de Inspección'!$H$7</f>
        <v>Desconocido</v>
      </c>
      <c r="H57" s="66" t="str">
        <f>+'Formulario de Inspección'!$P$7</f>
        <v>Desconocido</v>
      </c>
      <c r="I57" s="66">
        <f>+'Formulario de Inspección'!$R$7</f>
        <v>0</v>
      </c>
      <c r="J57" s="67">
        <f>+'Formulario de Inspección'!$A$9</f>
        <v>0</v>
      </c>
      <c r="K57" s="66"/>
      <c r="L57" s="67"/>
      <c r="M57" s="66"/>
      <c r="N57" s="67">
        <f>+'Formulario de Inspección'!$R$9</f>
        <v>0</v>
      </c>
      <c r="O57" s="71" t="s">
        <v>125</v>
      </c>
      <c r="P57" s="71" t="str">
        <f>+'Lista de defectos'!D57</f>
        <v>c</v>
      </c>
      <c r="Q57" s="33" t="str">
        <f>+'Lista de defectos'!G57</f>
        <v>Fijación defectuosa.</v>
      </c>
      <c r="R57" s="66" t="str">
        <f>+'Lista de defectos'!F57</f>
        <v>DL</v>
      </c>
      <c r="S57" s="68" t="str">
        <f>+'Formulario de Inspección'!N85</f>
        <v>¡</v>
      </c>
      <c r="T57" s="33">
        <f>+'Formulario de Inspección'!O85</f>
        <v>0</v>
      </c>
      <c r="U57" s="66" t="str">
        <f>+'Formulario de Inspección'!$C$498</f>
        <v>FAVORABLE</v>
      </c>
      <c r="V57" s="66" t="str">
        <f>+'Formulario de Inspección'!$P$499</f>
        <v>N/A</v>
      </c>
      <c r="W57" s="66" t="str">
        <f>+'Formulario de Inspección'!$R$499</f>
        <v>N/A</v>
      </c>
      <c r="X57" s="66" t="str">
        <f>+'Formulario de Inspección'!$S$499</f>
        <v>N/A</v>
      </c>
      <c r="Y57" s="66">
        <f>+'Formulario de Inspección'!$H$514</f>
        <v>0</v>
      </c>
    </row>
    <row r="58" spans="1:25">
      <c r="A58" s="66">
        <f>+'Formulario de Inspección'!$R$5</f>
        <v>0</v>
      </c>
      <c r="B58" s="66">
        <f>'Formulario de Inspección'!$A$5</f>
        <v>0</v>
      </c>
      <c r="C58" s="66" t="str">
        <f>+'Formulario de Inspección'!$D$5</f>
        <v>Aire acondicionado</v>
      </c>
      <c r="D58" s="66">
        <f>+'Formulario de Inspección'!$H$5</f>
        <v>0</v>
      </c>
      <c r="E58" s="66" t="str">
        <f>+'Formulario de Inspección'!$A$7</f>
        <v>Desconocida</v>
      </c>
      <c r="F58" s="66" t="str">
        <f>+'Formulario de Inspección'!$D$7</f>
        <v>Desconocido</v>
      </c>
      <c r="G58" s="66" t="str">
        <f>+'Formulario de Inspección'!$H$7</f>
        <v>Desconocido</v>
      </c>
      <c r="H58" s="66" t="str">
        <f>+'Formulario de Inspección'!$P$7</f>
        <v>Desconocido</v>
      </c>
      <c r="I58" s="66">
        <f>+'Formulario de Inspección'!$R$7</f>
        <v>0</v>
      </c>
      <c r="J58" s="67">
        <f>+'Formulario de Inspección'!$A$9</f>
        <v>0</v>
      </c>
      <c r="K58" s="66" t="str">
        <f>+'Formulario de Inspección'!$D$9</f>
        <v>INSPECCION ANUAL</v>
      </c>
      <c r="L58" s="67" t="str">
        <f>+'Formulario de Inspección'!$H$9</f>
        <v>N/A</v>
      </c>
      <c r="M58" s="66" t="str">
        <f>+'Formulario de Inspección'!$P$9</f>
        <v>N/A</v>
      </c>
      <c r="N58" s="67">
        <f>+'Formulario de Inspección'!$R$9</f>
        <v>0</v>
      </c>
      <c r="O58" s="71" t="s">
        <v>125</v>
      </c>
      <c r="P58" s="71" t="str">
        <f>+'Lista de defectos'!D58</f>
        <v>d</v>
      </c>
      <c r="Q58" s="33" t="str">
        <f>+'Lista de defectos'!G58</f>
        <v>Fijación defectuosa con riesgo de desprendimiento.</v>
      </c>
      <c r="R58" s="66" t="str">
        <f>+'Lista de defectos'!F58</f>
        <v>DG</v>
      </c>
      <c r="S58" s="68" t="str">
        <f>+'Formulario de Inspección'!N86</f>
        <v>¡</v>
      </c>
      <c r="T58" s="33">
        <f>+'Formulario de Inspección'!O86</f>
        <v>0</v>
      </c>
      <c r="U58" s="66" t="str">
        <f>+'Formulario de Inspección'!$C$498</f>
        <v>FAVORABLE</v>
      </c>
      <c r="V58" s="66" t="str">
        <f>+'Formulario de Inspección'!$P$499</f>
        <v>N/A</v>
      </c>
      <c r="W58" s="66" t="str">
        <f>+'Formulario de Inspección'!$R$499</f>
        <v>N/A</v>
      </c>
      <c r="X58" s="66" t="str">
        <f>+'Formulario de Inspección'!$S$499</f>
        <v>N/A</v>
      </c>
      <c r="Y58" s="66">
        <f>+'Formulario de Inspección'!$H$514</f>
        <v>0</v>
      </c>
    </row>
    <row r="59" spans="1:25">
      <c r="A59" s="66">
        <f>+'Formulario de Inspección'!$R$5</f>
        <v>0</v>
      </c>
      <c r="B59" s="66">
        <f>'Formulario de Inspección'!$A$5</f>
        <v>0</v>
      </c>
      <c r="C59" s="66" t="str">
        <f>+'Formulario de Inspección'!$D$5</f>
        <v>Aire acondicionado</v>
      </c>
      <c r="D59" s="66">
        <f>+'Formulario de Inspección'!$H$5</f>
        <v>0</v>
      </c>
      <c r="E59" s="66" t="str">
        <f>+'Formulario de Inspección'!$A$7</f>
        <v>Desconocida</v>
      </c>
      <c r="F59" s="66" t="str">
        <f>+'Formulario de Inspección'!$D$7</f>
        <v>Desconocido</v>
      </c>
      <c r="G59" s="66" t="str">
        <f>+'Formulario de Inspección'!$H$7</f>
        <v>Desconocido</v>
      </c>
      <c r="H59" s="66" t="str">
        <f>+'Formulario de Inspección'!$P$7</f>
        <v>Desconocido</v>
      </c>
      <c r="I59" s="66">
        <f>+'Formulario de Inspección'!$R$7</f>
        <v>0</v>
      </c>
      <c r="J59" s="67">
        <f>+'Formulario de Inspección'!$A$9</f>
        <v>0</v>
      </c>
      <c r="K59" s="66" t="str">
        <f>+'Formulario de Inspección'!$D$9</f>
        <v>INSPECCION ANUAL</v>
      </c>
      <c r="L59" s="67" t="str">
        <f>+'Formulario de Inspección'!$H$9</f>
        <v>N/A</v>
      </c>
      <c r="M59" s="66" t="str">
        <f>+'Formulario de Inspección'!$P$9</f>
        <v>N/A</v>
      </c>
      <c r="N59" s="67">
        <f>+'Formulario de Inspección'!$R$9</f>
        <v>0</v>
      </c>
      <c r="O59" s="71" t="s">
        <v>125</v>
      </c>
      <c r="P59" s="71" t="str">
        <f>+'Lista de defectos'!D59</f>
        <v>e</v>
      </c>
      <c r="Q59" s="33" t="str">
        <f>+'Lista de defectos'!G59</f>
        <v>Capacidad de ocupantes distinta a la espesificada por el fabricante</v>
      </c>
      <c r="R59" s="66" t="str">
        <f>+'Lista de defectos'!F59</f>
        <v>DL</v>
      </c>
      <c r="S59" s="68" t="str">
        <f>+'Formulario de Inspección'!N87</f>
        <v>¡</v>
      </c>
      <c r="T59" s="33">
        <f>+'Formulario de Inspección'!O87</f>
        <v>0</v>
      </c>
      <c r="U59" s="66" t="str">
        <f>+'Formulario de Inspección'!$C$498</f>
        <v>FAVORABLE</v>
      </c>
      <c r="V59" s="66" t="str">
        <f>+'Formulario de Inspección'!$P$499</f>
        <v>N/A</v>
      </c>
      <c r="W59" s="66" t="str">
        <f>+'Formulario de Inspección'!$R$499</f>
        <v>N/A</v>
      </c>
      <c r="X59" s="66" t="str">
        <f>+'Formulario de Inspección'!$S$499</f>
        <v>N/A</v>
      </c>
      <c r="Y59" s="66">
        <f>+'Formulario de Inspección'!$H$514</f>
        <v>0</v>
      </c>
    </row>
    <row r="60" spans="1:25">
      <c r="A60" s="66">
        <f>+'Formulario de Inspección'!$R$5</f>
        <v>0</v>
      </c>
      <c r="B60" s="66">
        <f>'Formulario de Inspección'!$A$5</f>
        <v>0</v>
      </c>
      <c r="C60" s="66" t="str">
        <f>+'Formulario de Inspección'!$D$5</f>
        <v>Aire acondicionado</v>
      </c>
      <c r="D60" s="66">
        <f>+'Formulario de Inspección'!$H$5</f>
        <v>0</v>
      </c>
      <c r="E60" s="66" t="str">
        <f>+'Formulario de Inspección'!$A$7</f>
        <v>Desconocida</v>
      </c>
      <c r="F60" s="66" t="str">
        <f>+'Formulario de Inspección'!$D$7</f>
        <v>Desconocido</v>
      </c>
      <c r="G60" s="66" t="str">
        <f>+'Formulario de Inspección'!$H$7</f>
        <v>Desconocido</v>
      </c>
      <c r="H60" s="66" t="str">
        <f>+'Formulario de Inspección'!$P$7</f>
        <v>Desconocido</v>
      </c>
      <c r="I60" s="66">
        <f>+'Formulario de Inspección'!$R$7</f>
        <v>0</v>
      </c>
      <c r="J60" s="67">
        <f>+'Formulario de Inspección'!$A$9</f>
        <v>0</v>
      </c>
      <c r="K60" s="66" t="str">
        <f>+'Formulario de Inspección'!$D$9</f>
        <v>INSPECCION ANUAL</v>
      </c>
      <c r="L60" s="67" t="str">
        <f>+'Formulario de Inspección'!$H$9</f>
        <v>N/A</v>
      </c>
      <c r="M60" s="66" t="str">
        <f>+'Formulario de Inspección'!$P$9</f>
        <v>N/A</v>
      </c>
      <c r="N60" s="67">
        <f>+'Formulario de Inspección'!$R$9</f>
        <v>0</v>
      </c>
      <c r="O60" s="71" t="s">
        <v>125</v>
      </c>
      <c r="P60" s="71" t="str">
        <f>+'Lista de defectos'!D60</f>
        <v>f</v>
      </c>
      <c r="Q60" s="33" t="str">
        <f>+'Lista de defectos'!G60</f>
        <v>Mecanismos de ajuste que no permiten la fijación (según aplique).</v>
      </c>
      <c r="R60" s="66" t="str">
        <f>+'Lista de defectos'!F60</f>
        <v>DL</v>
      </c>
      <c r="S60" s="68" t="str">
        <f>+'Formulario de Inspección'!N88</f>
        <v>¡</v>
      </c>
      <c r="T60" s="33">
        <f>+'Formulario de Inspección'!O88</f>
        <v>0</v>
      </c>
      <c r="U60" s="66" t="str">
        <f>+'Formulario de Inspección'!$C$498</f>
        <v>FAVORABLE</v>
      </c>
      <c r="V60" s="66" t="str">
        <f>+'Formulario de Inspección'!$P$499</f>
        <v>N/A</v>
      </c>
      <c r="W60" s="66" t="str">
        <f>+'Formulario de Inspección'!$R$499</f>
        <v>N/A</v>
      </c>
      <c r="X60" s="66" t="str">
        <f>+'Formulario de Inspección'!$S$499</f>
        <v>N/A</v>
      </c>
      <c r="Y60" s="66">
        <f>+'Formulario de Inspección'!$H$514</f>
        <v>0</v>
      </c>
    </row>
    <row r="61" spans="1:25">
      <c r="A61" s="66">
        <f>+'Formulario de Inspección'!$R$5</f>
        <v>0</v>
      </c>
      <c r="B61" s="66">
        <f>'Formulario de Inspección'!$A$5</f>
        <v>0</v>
      </c>
      <c r="C61" s="66" t="str">
        <f>+'Formulario de Inspección'!$D$5</f>
        <v>Aire acondicionado</v>
      </c>
      <c r="D61" s="66">
        <f>+'Formulario de Inspección'!$H$5</f>
        <v>0</v>
      </c>
      <c r="E61" s="66" t="str">
        <f>+'Formulario de Inspección'!$A$7</f>
        <v>Desconocida</v>
      </c>
      <c r="F61" s="66" t="str">
        <f>+'Formulario de Inspección'!$D$7</f>
        <v>Desconocido</v>
      </c>
      <c r="G61" s="66" t="str">
        <f>+'Formulario de Inspección'!$H$7</f>
        <v>Desconocido</v>
      </c>
      <c r="H61" s="66" t="str">
        <f>+'Formulario de Inspección'!$P$7</f>
        <v>Desconocido</v>
      </c>
      <c r="I61" s="66">
        <f>+'Formulario de Inspección'!$R$7</f>
        <v>0</v>
      </c>
      <c r="J61" s="67">
        <f>+'Formulario de Inspección'!$A$9</f>
        <v>0</v>
      </c>
      <c r="K61" s="66" t="str">
        <f>+'Formulario de Inspección'!$D$9</f>
        <v>INSPECCION ANUAL</v>
      </c>
      <c r="L61" s="67" t="str">
        <f>+'Formulario de Inspección'!$H$9</f>
        <v>N/A</v>
      </c>
      <c r="M61" s="66" t="str">
        <f>+'Formulario de Inspección'!$P$9</f>
        <v>N/A</v>
      </c>
      <c r="N61" s="67">
        <f>+'Formulario de Inspección'!$R$9</f>
        <v>0</v>
      </c>
      <c r="O61" s="71" t="s">
        <v>133</v>
      </c>
      <c r="P61" s="71" t="str">
        <f>+'Lista de defectos'!D61</f>
        <v>a</v>
      </c>
      <c r="Q61" s="33" t="str">
        <f>+'Lista de defectos'!G61</f>
        <v>Inexistencia de algún cinturón</v>
      </c>
      <c r="R61" s="66" t="str">
        <f>+'Lista de defectos'!F61</f>
        <v>DG</v>
      </c>
      <c r="S61" s="68" t="str">
        <f>+'Formulario de Inspección'!N91</f>
        <v>¡</v>
      </c>
      <c r="T61" s="33">
        <f>+'Formulario de Inspección'!O91</f>
        <v>0</v>
      </c>
      <c r="U61" s="66" t="str">
        <f>+'Formulario de Inspección'!$C$498</f>
        <v>FAVORABLE</v>
      </c>
      <c r="V61" s="66" t="str">
        <f>+'Formulario de Inspección'!$P$499</f>
        <v>N/A</v>
      </c>
      <c r="W61" s="66" t="str">
        <f>+'Formulario de Inspección'!$R$499</f>
        <v>N/A</v>
      </c>
      <c r="X61" s="66" t="str">
        <f>+'Formulario de Inspección'!$S$499</f>
        <v>N/A</v>
      </c>
      <c r="Y61" s="66">
        <f>+'Formulario de Inspección'!$H$514</f>
        <v>0</v>
      </c>
    </row>
    <row r="62" spans="1:25">
      <c r="A62" s="66">
        <f>+'Formulario de Inspección'!$R$5</f>
        <v>0</v>
      </c>
      <c r="B62" s="66">
        <f>'Formulario de Inspección'!$A$5</f>
        <v>0</v>
      </c>
      <c r="C62" s="66" t="str">
        <f>+'Formulario de Inspección'!$D$5</f>
        <v>Aire acondicionado</v>
      </c>
      <c r="D62" s="66">
        <f>+'Formulario de Inspección'!$H$5</f>
        <v>0</v>
      </c>
      <c r="E62" s="66" t="str">
        <f>+'Formulario de Inspección'!$A$7</f>
        <v>Desconocida</v>
      </c>
      <c r="F62" s="66" t="str">
        <f>+'Formulario de Inspección'!$D$7</f>
        <v>Desconocido</v>
      </c>
      <c r="G62" s="66" t="str">
        <f>+'Formulario de Inspección'!$H$7</f>
        <v>Desconocido</v>
      </c>
      <c r="H62" s="66" t="str">
        <f>+'Formulario de Inspección'!$P$7</f>
        <v>Desconocido</v>
      </c>
      <c r="I62" s="66">
        <f>+'Formulario de Inspección'!$R$7</f>
        <v>0</v>
      </c>
      <c r="J62" s="67">
        <f>+'Formulario de Inspección'!$A$9</f>
        <v>0</v>
      </c>
      <c r="K62" s="66" t="str">
        <f>+'Formulario de Inspección'!$D$9</f>
        <v>INSPECCION ANUAL</v>
      </c>
      <c r="L62" s="67" t="str">
        <f>+'Formulario de Inspección'!$H$9</f>
        <v>N/A</v>
      </c>
      <c r="M62" s="66" t="str">
        <f>+'Formulario de Inspección'!$P$9</f>
        <v>N/A</v>
      </c>
      <c r="N62" s="67">
        <f>+'Formulario de Inspección'!$R$9</f>
        <v>0</v>
      </c>
      <c r="O62" s="71" t="s">
        <v>133</v>
      </c>
      <c r="P62" s="71" t="str">
        <f>+'Lista de defectos'!D62</f>
        <v>b</v>
      </c>
      <c r="Q62" s="33" t="str">
        <f>+'Lista de defectos'!G62</f>
        <v>Defectos de estado en las bandas de cinturones</v>
      </c>
      <c r="R62" s="66" t="str">
        <f>+'Lista de defectos'!F62</f>
        <v>DL</v>
      </c>
      <c r="S62" s="68" t="str">
        <f>+'Formulario de Inspección'!N92</f>
        <v>¡</v>
      </c>
      <c r="T62" s="33">
        <f>+'Formulario de Inspección'!O92</f>
        <v>0</v>
      </c>
      <c r="U62" s="66" t="str">
        <f>+'Formulario de Inspección'!$C$498</f>
        <v>FAVORABLE</v>
      </c>
      <c r="V62" s="66" t="str">
        <f>+'Formulario de Inspección'!$P$499</f>
        <v>N/A</v>
      </c>
      <c r="W62" s="66" t="str">
        <f>+'Formulario de Inspección'!$R$499</f>
        <v>N/A</v>
      </c>
      <c r="X62" s="66" t="str">
        <f>+'Formulario de Inspección'!$S$499</f>
        <v>N/A</v>
      </c>
      <c r="Y62" s="66">
        <f>+'Formulario de Inspección'!$H$514</f>
        <v>0</v>
      </c>
    </row>
    <row r="63" spans="1:25">
      <c r="A63" s="66">
        <f>+'Formulario de Inspección'!$R$5</f>
        <v>0</v>
      </c>
      <c r="B63" s="66">
        <f>'Formulario de Inspección'!$A$5</f>
        <v>0</v>
      </c>
      <c r="C63" s="66" t="str">
        <f>+'Formulario de Inspección'!$D$5</f>
        <v>Aire acondicionado</v>
      </c>
      <c r="D63" s="66">
        <f>+'Formulario de Inspección'!$H$5</f>
        <v>0</v>
      </c>
      <c r="E63" s="66" t="str">
        <f>+'Formulario de Inspección'!$A$7</f>
        <v>Desconocida</v>
      </c>
      <c r="F63" s="66" t="str">
        <f>+'Formulario de Inspección'!$D$7</f>
        <v>Desconocido</v>
      </c>
      <c r="G63" s="66" t="str">
        <f>+'Formulario de Inspección'!$H$7</f>
        <v>Desconocido</v>
      </c>
      <c r="H63" s="66" t="str">
        <f>+'Formulario de Inspección'!$P$7</f>
        <v>Desconocido</v>
      </c>
      <c r="I63" s="66">
        <f>+'Formulario de Inspección'!$R$7</f>
        <v>0</v>
      </c>
      <c r="J63" s="67">
        <f>+'Formulario de Inspección'!$A$9</f>
        <v>0</v>
      </c>
      <c r="K63" s="66" t="str">
        <f>+'Formulario de Inspección'!$D$9</f>
        <v>INSPECCION ANUAL</v>
      </c>
      <c r="L63" s="67" t="str">
        <f>+'Formulario de Inspección'!$H$9</f>
        <v>N/A</v>
      </c>
      <c r="M63" s="66" t="str">
        <f>+'Formulario de Inspección'!$P$9</f>
        <v>N/A</v>
      </c>
      <c r="N63" s="67">
        <f>+'Formulario de Inspección'!$R$9</f>
        <v>0</v>
      </c>
      <c r="O63" s="71" t="s">
        <v>133</v>
      </c>
      <c r="P63" s="71" t="str">
        <f>+'Lista de defectos'!D63</f>
        <v>c</v>
      </c>
      <c r="Q63" s="33" t="str">
        <f>+'Lista de defectos'!G63</f>
        <v>Defectos de estado de los anclajes y trancas</v>
      </c>
      <c r="R63" s="66" t="str">
        <f>+'Lista de defectos'!F63</f>
        <v>DL</v>
      </c>
      <c r="S63" s="68" t="str">
        <f>+'Formulario de Inspección'!N93</f>
        <v>¡</v>
      </c>
      <c r="T63" s="33">
        <f>+'Formulario de Inspección'!O93</f>
        <v>0</v>
      </c>
      <c r="U63" s="66" t="str">
        <f>+'Formulario de Inspección'!$C$498</f>
        <v>FAVORABLE</v>
      </c>
      <c r="V63" s="66" t="str">
        <f>+'Formulario de Inspección'!$P$499</f>
        <v>N/A</v>
      </c>
      <c r="W63" s="66" t="str">
        <f>+'Formulario de Inspección'!$R$499</f>
        <v>N/A</v>
      </c>
      <c r="X63" s="66" t="str">
        <f>+'Formulario de Inspección'!$S$499</f>
        <v>N/A</v>
      </c>
      <c r="Y63" s="66">
        <f>+'Formulario de Inspección'!$H$514</f>
        <v>0</v>
      </c>
    </row>
    <row r="64" spans="1:25">
      <c r="A64" s="66">
        <f>+'Formulario de Inspección'!$R$5</f>
        <v>0</v>
      </c>
      <c r="B64" s="66">
        <f>'Formulario de Inspección'!$A$5</f>
        <v>0</v>
      </c>
      <c r="C64" s="66" t="str">
        <f>+'Formulario de Inspección'!$D$5</f>
        <v>Aire acondicionado</v>
      </c>
      <c r="D64" s="66">
        <f>+'Formulario de Inspección'!$H$5</f>
        <v>0</v>
      </c>
      <c r="E64" s="66" t="str">
        <f>+'Formulario de Inspección'!$A$7</f>
        <v>Desconocida</v>
      </c>
      <c r="F64" s="66" t="str">
        <f>+'Formulario de Inspección'!$D$7</f>
        <v>Desconocido</v>
      </c>
      <c r="G64" s="66" t="str">
        <f>+'Formulario de Inspección'!$H$7</f>
        <v>Desconocido</v>
      </c>
      <c r="H64" s="66" t="str">
        <f>+'Formulario de Inspección'!$P$7</f>
        <v>Desconocido</v>
      </c>
      <c r="I64" s="66">
        <f>+'Formulario de Inspección'!$R$7</f>
        <v>0</v>
      </c>
      <c r="J64" s="67">
        <f>+'Formulario de Inspección'!$A$9</f>
        <v>0</v>
      </c>
      <c r="K64" s="66" t="str">
        <f>+'Formulario de Inspección'!$D$9</f>
        <v>INSPECCION ANUAL</v>
      </c>
      <c r="L64" s="67" t="str">
        <f>+'Formulario de Inspección'!$H$9</f>
        <v>N/A</v>
      </c>
      <c r="M64" s="66" t="str">
        <f>+'Formulario de Inspección'!$P$9</f>
        <v>N/A</v>
      </c>
      <c r="N64" s="67">
        <f>+'Formulario de Inspección'!$R$9</f>
        <v>0</v>
      </c>
      <c r="O64" s="71" t="s">
        <v>133</v>
      </c>
      <c r="P64" s="71" t="str">
        <f>+'Lista de defectos'!D64</f>
        <v>d</v>
      </c>
      <c r="Q64" s="33" t="str">
        <f>+'Lista de defectos'!G64</f>
        <v>Defectos de estado en las bandas con peligro de rotura</v>
      </c>
      <c r="R64" s="66" t="str">
        <f>+'Lista de defectos'!F64</f>
        <v>DG</v>
      </c>
      <c r="S64" s="68" t="str">
        <f>+'Formulario de Inspección'!N94</f>
        <v>¡</v>
      </c>
      <c r="T64" s="33">
        <f>+'Formulario de Inspección'!O94</f>
        <v>0</v>
      </c>
      <c r="U64" s="66" t="str">
        <f>+'Formulario de Inspección'!$C$498</f>
        <v>FAVORABLE</v>
      </c>
      <c r="V64" s="66" t="str">
        <f>+'Formulario de Inspección'!$P$499</f>
        <v>N/A</v>
      </c>
      <c r="W64" s="66" t="str">
        <f>+'Formulario de Inspección'!$R$499</f>
        <v>N/A</v>
      </c>
      <c r="X64" s="66" t="str">
        <f>+'Formulario de Inspección'!$S$499</f>
        <v>N/A</v>
      </c>
      <c r="Y64" s="66">
        <f>+'Formulario de Inspección'!$H$514</f>
        <v>0</v>
      </c>
    </row>
    <row r="65" spans="1:25">
      <c r="A65" s="66">
        <f>+'Formulario de Inspección'!$R$5</f>
        <v>0</v>
      </c>
      <c r="B65" s="66">
        <f>'Formulario de Inspección'!$A$5</f>
        <v>0</v>
      </c>
      <c r="C65" s="66" t="str">
        <f>+'Formulario de Inspección'!$D$5</f>
        <v>Aire acondicionado</v>
      </c>
      <c r="D65" s="66">
        <f>+'Formulario de Inspección'!$H$5</f>
        <v>0</v>
      </c>
      <c r="E65" s="66" t="str">
        <f>+'Formulario de Inspección'!$A$7</f>
        <v>Desconocida</v>
      </c>
      <c r="F65" s="66" t="str">
        <f>+'Formulario de Inspección'!$D$7</f>
        <v>Desconocido</v>
      </c>
      <c r="G65" s="66" t="str">
        <f>+'Formulario de Inspección'!$H$7</f>
        <v>Desconocido</v>
      </c>
      <c r="H65" s="66" t="str">
        <f>+'Formulario de Inspección'!$P$7</f>
        <v>Desconocido</v>
      </c>
      <c r="I65" s="66">
        <f>+'Formulario de Inspección'!$R$7</f>
        <v>0</v>
      </c>
      <c r="J65" s="67">
        <f>+'Formulario de Inspección'!$A$9</f>
        <v>0</v>
      </c>
      <c r="K65" s="66" t="str">
        <f>+'Formulario de Inspección'!$D$9</f>
        <v>INSPECCION ANUAL</v>
      </c>
      <c r="L65" s="67" t="str">
        <f>+'Formulario de Inspección'!$H$9</f>
        <v>N/A</v>
      </c>
      <c r="M65" s="66" t="str">
        <f>+'Formulario de Inspección'!$P$9</f>
        <v>N/A</v>
      </c>
      <c r="N65" s="67">
        <f>+'Formulario de Inspección'!$R$9</f>
        <v>0</v>
      </c>
      <c r="O65" s="71" t="s">
        <v>133</v>
      </c>
      <c r="P65" s="71" t="str">
        <f>+'Lista de defectos'!D65</f>
        <v>e</v>
      </c>
      <c r="Q65" s="33" t="str">
        <f>+'Lista de defectos'!G65</f>
        <v>Defectos de estado en el sistema de tranca de los aclajes no funciona correctamente</v>
      </c>
      <c r="R65" s="66" t="str">
        <f>+'Lista de defectos'!F65</f>
        <v>DG</v>
      </c>
      <c r="S65" s="68" t="str">
        <f>+'Formulario de Inspección'!N95</f>
        <v>¡</v>
      </c>
      <c r="T65" s="33">
        <f>+'Formulario de Inspección'!O95</f>
        <v>0</v>
      </c>
      <c r="U65" s="66" t="str">
        <f>+'Formulario de Inspección'!$C$498</f>
        <v>FAVORABLE</v>
      </c>
      <c r="V65" s="66" t="str">
        <f>+'Formulario de Inspección'!$P$499</f>
        <v>N/A</v>
      </c>
      <c r="W65" s="66" t="str">
        <f>+'Formulario de Inspección'!$R$499</f>
        <v>N/A</v>
      </c>
      <c r="X65" s="66" t="str">
        <f>+'Formulario de Inspección'!$S$499</f>
        <v>N/A</v>
      </c>
      <c r="Y65" s="66">
        <f>+'Formulario de Inspección'!$H$514</f>
        <v>0</v>
      </c>
    </row>
    <row r="66" spans="1:25">
      <c r="A66" s="66">
        <f>+'Formulario de Inspección'!$R$5</f>
        <v>0</v>
      </c>
      <c r="B66" s="66">
        <f>'Formulario de Inspección'!$A$5</f>
        <v>0</v>
      </c>
      <c r="C66" s="66" t="str">
        <f>+'Formulario de Inspección'!$D$5</f>
        <v>Aire acondicionado</v>
      </c>
      <c r="D66" s="66">
        <f>+'Formulario de Inspección'!$H$5</f>
        <v>0</v>
      </c>
      <c r="E66" s="66" t="str">
        <f>+'Formulario de Inspección'!$A$7</f>
        <v>Desconocida</v>
      </c>
      <c r="F66" s="66" t="str">
        <f>+'Formulario de Inspección'!$D$7</f>
        <v>Desconocido</v>
      </c>
      <c r="G66" s="66" t="str">
        <f>+'Formulario de Inspección'!$H$7</f>
        <v>Desconocido</v>
      </c>
      <c r="H66" s="66" t="str">
        <f>+'Formulario de Inspección'!$P$7</f>
        <v>Desconocido</v>
      </c>
      <c r="I66" s="66">
        <f>+'Formulario de Inspección'!$R$7</f>
        <v>0</v>
      </c>
      <c r="J66" s="67">
        <f>+'Formulario de Inspección'!$A$9</f>
        <v>0</v>
      </c>
      <c r="K66" s="66" t="str">
        <f>+'Formulario de Inspección'!$D$9</f>
        <v>INSPECCION ANUAL</v>
      </c>
      <c r="L66" s="67" t="str">
        <f>+'Formulario de Inspección'!$H$9</f>
        <v>N/A</v>
      </c>
      <c r="M66" s="66" t="str">
        <f>+'Formulario de Inspección'!$P$9</f>
        <v>N/A</v>
      </c>
      <c r="N66" s="67">
        <f>+'Formulario de Inspección'!$R$9</f>
        <v>0</v>
      </c>
      <c r="O66" s="71" t="s">
        <v>141</v>
      </c>
      <c r="P66" s="71" t="str">
        <f>+'Lista de defectos'!D66</f>
        <v>a</v>
      </c>
      <c r="Q66" s="33" t="str">
        <f>+'Lista de defectos'!G66</f>
        <v>Inexistencia del velocímetro (si el equipo cuenta con este de fabricación)</v>
      </c>
      <c r="R66" s="66" t="str">
        <f>+'Lista de defectos'!F66</f>
        <v>DG</v>
      </c>
      <c r="S66" s="68" t="str">
        <f>+'Formulario de Inspección'!N98</f>
        <v>P</v>
      </c>
      <c r="T66" s="33">
        <f>+'Formulario de Inspección'!O98</f>
        <v>0</v>
      </c>
      <c r="U66" s="66" t="str">
        <f>+'Formulario de Inspección'!$C$498</f>
        <v>FAVORABLE</v>
      </c>
      <c r="V66" s="66" t="str">
        <f>+'Formulario de Inspección'!$P$499</f>
        <v>N/A</v>
      </c>
      <c r="W66" s="66" t="str">
        <f>+'Formulario de Inspección'!$R$499</f>
        <v>N/A</v>
      </c>
      <c r="X66" s="66" t="str">
        <f>+'Formulario de Inspección'!$S$499</f>
        <v>N/A</v>
      </c>
      <c r="Y66" s="66">
        <f>+'Formulario de Inspección'!$H$514</f>
        <v>0</v>
      </c>
    </row>
    <row r="67" spans="1:25">
      <c r="A67" s="66">
        <f>+'Formulario de Inspección'!$R$5</f>
        <v>0</v>
      </c>
      <c r="B67" s="66">
        <f>'Formulario de Inspección'!$A$5</f>
        <v>0</v>
      </c>
      <c r="C67" s="66" t="str">
        <f>+'Formulario de Inspección'!$D$5</f>
        <v>Aire acondicionado</v>
      </c>
      <c r="D67" s="66">
        <f>+'Formulario de Inspección'!$H$5</f>
        <v>0</v>
      </c>
      <c r="E67" s="66" t="str">
        <f>+'Formulario de Inspección'!$A$7</f>
        <v>Desconocida</v>
      </c>
      <c r="F67" s="66" t="str">
        <f>+'Formulario de Inspección'!$D$7</f>
        <v>Desconocido</v>
      </c>
      <c r="G67" s="66" t="str">
        <f>+'Formulario de Inspección'!$H$7</f>
        <v>Desconocido</v>
      </c>
      <c r="H67" s="66" t="str">
        <f>+'Formulario de Inspección'!$P$7</f>
        <v>Desconocido</v>
      </c>
      <c r="I67" s="66">
        <f>+'Formulario de Inspección'!$R$7</f>
        <v>0</v>
      </c>
      <c r="J67" s="67">
        <f>+'Formulario de Inspección'!$A$9</f>
        <v>0</v>
      </c>
      <c r="K67" s="66" t="str">
        <f>+'Formulario de Inspección'!$D$9</f>
        <v>INSPECCION ANUAL</v>
      </c>
      <c r="L67" s="67" t="str">
        <f>+'Formulario de Inspección'!$H$9</f>
        <v>N/A</v>
      </c>
      <c r="M67" s="66" t="str">
        <f>+'Formulario de Inspección'!$P$9</f>
        <v>N/A</v>
      </c>
      <c r="N67" s="67">
        <f>+'Formulario de Inspección'!$R$9</f>
        <v>0</v>
      </c>
      <c r="O67" s="71" t="s">
        <v>141</v>
      </c>
      <c r="P67" s="71" t="str">
        <f>+'Lista de defectos'!D67</f>
        <v>b</v>
      </c>
      <c r="Q67" s="33" t="str">
        <f>+'Lista de defectos'!G67</f>
        <v>Defectos de estado de los componentes que no afecten su funcionamiento</v>
      </c>
      <c r="R67" s="66" t="str">
        <f>+'Lista de defectos'!F67</f>
        <v>DL</v>
      </c>
      <c r="S67" s="68" t="str">
        <f>+'Formulario de Inspección'!N99</f>
        <v>P</v>
      </c>
      <c r="T67" s="33">
        <f>+'Formulario de Inspección'!O99</f>
        <v>0</v>
      </c>
      <c r="U67" s="66" t="str">
        <f>+'Formulario de Inspección'!$C$498</f>
        <v>FAVORABLE</v>
      </c>
      <c r="V67" s="66" t="str">
        <f>+'Formulario de Inspección'!$P$499</f>
        <v>N/A</v>
      </c>
      <c r="W67" s="66" t="str">
        <f>+'Formulario de Inspección'!$R$499</f>
        <v>N/A</v>
      </c>
      <c r="X67" s="66" t="str">
        <f>+'Formulario de Inspección'!$S$499</f>
        <v>N/A</v>
      </c>
      <c r="Y67" s="66">
        <f>+'Formulario de Inspección'!$H$514</f>
        <v>0</v>
      </c>
    </row>
    <row r="68" spans="1:25">
      <c r="A68" s="66">
        <f>+'Formulario de Inspección'!$R$5</f>
        <v>0</v>
      </c>
      <c r="B68" s="66">
        <f>'Formulario de Inspección'!$A$5</f>
        <v>0</v>
      </c>
      <c r="C68" s="66" t="str">
        <f>+'Formulario de Inspección'!$D$5</f>
        <v>Aire acondicionado</v>
      </c>
      <c r="D68" s="66">
        <f>+'Formulario de Inspección'!$H$5</f>
        <v>0</v>
      </c>
      <c r="E68" s="66" t="str">
        <f>+'Formulario de Inspección'!$A$7</f>
        <v>Desconocida</v>
      </c>
      <c r="F68" s="66" t="str">
        <f>+'Formulario de Inspección'!$D$7</f>
        <v>Desconocido</v>
      </c>
      <c r="G68" s="66" t="str">
        <f>+'Formulario de Inspección'!$H$7</f>
        <v>Desconocido</v>
      </c>
      <c r="H68" s="66" t="str">
        <f>+'Formulario de Inspección'!$P$7</f>
        <v>Desconocido</v>
      </c>
      <c r="I68" s="66">
        <f>+'Formulario de Inspección'!$R$7</f>
        <v>0</v>
      </c>
      <c r="J68" s="67">
        <f>+'Formulario de Inspección'!$A$9</f>
        <v>0</v>
      </c>
      <c r="K68" s="66" t="str">
        <f>+'Formulario de Inspección'!$D$9</f>
        <v>INSPECCION ANUAL</v>
      </c>
      <c r="L68" s="67" t="str">
        <f>+'Formulario de Inspección'!$H$9</f>
        <v>N/A</v>
      </c>
      <c r="M68" s="66" t="str">
        <f>+'Formulario de Inspección'!$P$9</f>
        <v>N/A</v>
      </c>
      <c r="N68" s="67">
        <f>+'Formulario de Inspección'!$R$9</f>
        <v>0</v>
      </c>
      <c r="O68" s="71" t="s">
        <v>141</v>
      </c>
      <c r="P68" s="71" t="str">
        <f>+'Lista de defectos'!D68</f>
        <v>c</v>
      </c>
      <c r="Q68" s="33" t="str">
        <f>+'Lista de defectos'!G68</f>
        <v>Defectos de estado de los componentes que afecten su funcionamiento</v>
      </c>
      <c r="R68" s="66" t="str">
        <f>+'Lista de defectos'!F68</f>
        <v>DL</v>
      </c>
      <c r="S68" s="68" t="str">
        <f>+'Formulario de Inspección'!N100</f>
        <v>P</v>
      </c>
      <c r="T68" s="33">
        <f>+'Formulario de Inspección'!O100</f>
        <v>0</v>
      </c>
      <c r="U68" s="66" t="str">
        <f>+'Formulario de Inspección'!$C$498</f>
        <v>FAVORABLE</v>
      </c>
      <c r="V68" s="66" t="str">
        <f>+'Formulario de Inspección'!$P$499</f>
        <v>N/A</v>
      </c>
      <c r="W68" s="66" t="str">
        <f>+'Formulario de Inspección'!$R$499</f>
        <v>N/A</v>
      </c>
      <c r="X68" s="66" t="str">
        <f>+'Formulario de Inspección'!$S$499</f>
        <v>N/A</v>
      </c>
      <c r="Y68" s="66">
        <f>+'Formulario de Inspección'!$H$514</f>
        <v>0</v>
      </c>
    </row>
    <row r="69" spans="1:25">
      <c r="A69" s="66">
        <f>+'Formulario de Inspección'!$R$5</f>
        <v>0</v>
      </c>
      <c r="B69" s="66">
        <f>'Formulario de Inspección'!$A$5</f>
        <v>0</v>
      </c>
      <c r="C69" s="66" t="str">
        <f>+'Formulario de Inspección'!$D$5</f>
        <v>Aire acondicionado</v>
      </c>
      <c r="D69" s="66">
        <f>+'Formulario de Inspección'!$H$5</f>
        <v>0</v>
      </c>
      <c r="E69" s="66" t="str">
        <f>+'Formulario de Inspección'!$A$7</f>
        <v>Desconocida</v>
      </c>
      <c r="F69" s="66" t="str">
        <f>+'Formulario de Inspección'!$D$7</f>
        <v>Desconocido</v>
      </c>
      <c r="G69" s="66" t="str">
        <f>+'Formulario de Inspección'!$H$7</f>
        <v>Desconocido</v>
      </c>
      <c r="H69" s="66" t="str">
        <f>+'Formulario de Inspección'!$P$7</f>
        <v>Desconocido</v>
      </c>
      <c r="I69" s="66">
        <f>+'Formulario de Inspección'!$R$7</f>
        <v>0</v>
      </c>
      <c r="J69" s="67">
        <f>+'Formulario de Inspección'!$A$9</f>
        <v>0</v>
      </c>
      <c r="K69" s="66" t="str">
        <f>+'Formulario de Inspección'!$D$9</f>
        <v>INSPECCION ANUAL</v>
      </c>
      <c r="L69" s="67" t="str">
        <f>+'Formulario de Inspección'!$H$9</f>
        <v>N/A</v>
      </c>
      <c r="M69" s="66" t="str">
        <f>+'Formulario de Inspección'!$P$9</f>
        <v>N/A</v>
      </c>
      <c r="N69" s="67">
        <f>+'Formulario de Inspección'!$R$9</f>
        <v>0</v>
      </c>
      <c r="O69" s="71" t="s">
        <v>141</v>
      </c>
      <c r="P69" s="71" t="str">
        <f>+'Lista de defectos'!D69</f>
        <v>d</v>
      </c>
      <c r="Q69" s="33" t="str">
        <f>+'Lista de defectos'!G69</f>
        <v>Lectura de horómetro igual o no coincide con respecto a la registrada en la inspección anterior</v>
      </c>
      <c r="R69" s="66" t="str">
        <f>+'Lista de defectos'!F69</f>
        <v>DL</v>
      </c>
      <c r="S69" s="68" t="str">
        <f>+'Formulario de Inspección'!N101</f>
        <v>P</v>
      </c>
      <c r="T69" s="33">
        <f>+'Formulario de Inspección'!O101</f>
        <v>0</v>
      </c>
      <c r="U69" s="66" t="str">
        <f>+'Formulario de Inspección'!$C$498</f>
        <v>FAVORABLE</v>
      </c>
      <c r="V69" s="66" t="str">
        <f>+'Formulario de Inspección'!$P$499</f>
        <v>N/A</v>
      </c>
      <c r="W69" s="66" t="str">
        <f>+'Formulario de Inspección'!$R$499</f>
        <v>N/A</v>
      </c>
      <c r="X69" s="66" t="str">
        <f>+'Formulario de Inspección'!$S$499</f>
        <v>N/A</v>
      </c>
      <c r="Y69" s="66">
        <f>+'Formulario de Inspección'!$H$514</f>
        <v>0</v>
      </c>
    </row>
    <row r="70" spans="1:25">
      <c r="A70" s="66">
        <f>+'Formulario de Inspección'!$R$5</f>
        <v>0</v>
      </c>
      <c r="B70" s="66">
        <f>'Formulario de Inspección'!$A$5</f>
        <v>0</v>
      </c>
      <c r="C70" s="66" t="str">
        <f>+'Formulario de Inspección'!$D$5</f>
        <v>Aire acondicionado</v>
      </c>
      <c r="D70" s="66">
        <f>+'Formulario de Inspección'!$H$5</f>
        <v>0</v>
      </c>
      <c r="E70" s="66" t="str">
        <f>+'Formulario de Inspección'!$A$7</f>
        <v>Desconocida</v>
      </c>
      <c r="F70" s="66" t="str">
        <f>+'Formulario de Inspección'!$D$7</f>
        <v>Desconocido</v>
      </c>
      <c r="G70" s="66" t="str">
        <f>+'Formulario de Inspección'!$H$7</f>
        <v>Desconocido</v>
      </c>
      <c r="H70" s="66" t="str">
        <f>+'Formulario de Inspección'!$P$7</f>
        <v>Desconocido</v>
      </c>
      <c r="I70" s="66">
        <f>+'Formulario de Inspección'!$R$7</f>
        <v>0</v>
      </c>
      <c r="J70" s="67">
        <f>+'Formulario de Inspección'!$A$9</f>
        <v>0</v>
      </c>
      <c r="K70" s="66" t="str">
        <f>+'Formulario de Inspección'!$D$9</f>
        <v>INSPECCION ANUAL</v>
      </c>
      <c r="L70" s="67" t="str">
        <f>+'Formulario de Inspección'!$H$9</f>
        <v>N/A</v>
      </c>
      <c r="M70" s="66" t="str">
        <f>+'Formulario de Inspección'!$P$9</f>
        <v>N/A</v>
      </c>
      <c r="N70" s="67">
        <f>+'Formulario de Inspección'!$R$9</f>
        <v>0</v>
      </c>
      <c r="O70" s="71" t="s">
        <v>141</v>
      </c>
      <c r="P70" s="71" t="str">
        <f>+'Lista de defectos'!D70</f>
        <v>e</v>
      </c>
      <c r="Q70" s="33" t="str">
        <f>+'Lista de defectos'!G70</f>
        <v>Ilegibilidad o inexistencia del horómetro (si el equipo cuenta con este de fabricación)</v>
      </c>
      <c r="R70" s="66" t="str">
        <f>+'Lista de defectos'!F70</f>
        <v>DL</v>
      </c>
      <c r="S70" s="68" t="str">
        <f>+'Formulario de Inspección'!N102</f>
        <v>P</v>
      </c>
      <c r="T70" s="33">
        <f>+'Formulario de Inspección'!O102</f>
        <v>0</v>
      </c>
      <c r="U70" s="66" t="str">
        <f>+'Formulario de Inspección'!$C$498</f>
        <v>FAVORABLE</v>
      </c>
      <c r="V70" s="66" t="str">
        <f>+'Formulario de Inspección'!$P$499</f>
        <v>N/A</v>
      </c>
      <c r="W70" s="66" t="str">
        <f>+'Formulario de Inspección'!$R$499</f>
        <v>N/A</v>
      </c>
      <c r="X70" s="66" t="str">
        <f>+'Formulario de Inspección'!$S$499</f>
        <v>N/A</v>
      </c>
      <c r="Y70" s="66">
        <f>+'Formulario de Inspección'!$H$514</f>
        <v>0</v>
      </c>
    </row>
    <row r="71" spans="1:25" ht="28.9">
      <c r="A71" s="66">
        <f>+'Formulario de Inspección'!$R$5</f>
        <v>0</v>
      </c>
      <c r="B71" s="66">
        <f>'Formulario de Inspección'!$A$5</f>
        <v>0</v>
      </c>
      <c r="C71" s="66" t="str">
        <f>+'Formulario de Inspección'!$D$5</f>
        <v>Aire acondicionado</v>
      </c>
      <c r="D71" s="66">
        <f>+'Formulario de Inspección'!$H$5</f>
        <v>0</v>
      </c>
      <c r="E71" s="66" t="str">
        <f>+'Formulario de Inspección'!$A$7</f>
        <v>Desconocida</v>
      </c>
      <c r="F71" s="66" t="str">
        <f>+'Formulario de Inspección'!$D$7</f>
        <v>Desconocido</v>
      </c>
      <c r="G71" s="66" t="str">
        <f>+'Formulario de Inspección'!$H$7</f>
        <v>Desconocido</v>
      </c>
      <c r="H71" s="66" t="str">
        <f>+'Formulario de Inspección'!$P$7</f>
        <v>Desconocido</v>
      </c>
      <c r="I71" s="66">
        <f>+'Formulario de Inspección'!$R$7</f>
        <v>0</v>
      </c>
      <c r="J71" s="67">
        <f>+'Formulario de Inspección'!$A$9</f>
        <v>0</v>
      </c>
      <c r="K71" s="66" t="str">
        <f>+'Formulario de Inspección'!$D$9</f>
        <v>INSPECCION ANUAL</v>
      </c>
      <c r="L71" s="67" t="str">
        <f>+'Formulario de Inspección'!$H$9</f>
        <v>N/A</v>
      </c>
      <c r="M71" s="66" t="str">
        <f>+'Formulario de Inspección'!$P$9</f>
        <v>N/A</v>
      </c>
      <c r="N71" s="67">
        <f>+'Formulario de Inspección'!$R$9</f>
        <v>0</v>
      </c>
      <c r="O71" s="71" t="s">
        <v>149</v>
      </c>
      <c r="P71" s="71" t="str">
        <f>+'Lista de defectos'!D71</f>
        <v>a</v>
      </c>
      <c r="Q71" s="33" t="str">
        <f>+'Lista de defectos'!G71</f>
        <v>Defectos de estado, filos cortantes o corrosión de paredes, techo, piso que pongan en riesgo los ocupantes o la carga</v>
      </c>
      <c r="R71" s="66" t="str">
        <f>+'Lista de defectos'!F71</f>
        <v>DG</v>
      </c>
      <c r="S71" s="68" t="str">
        <f>+'Formulario de Inspección'!N108</f>
        <v>P</v>
      </c>
      <c r="T71" s="33">
        <f>+'Formulario de Inspección'!O108</f>
        <v>0</v>
      </c>
      <c r="U71" s="66" t="str">
        <f>+'Formulario de Inspección'!$C$498</f>
        <v>FAVORABLE</v>
      </c>
      <c r="V71" s="66" t="str">
        <f>+'Formulario de Inspección'!$P$499</f>
        <v>N/A</v>
      </c>
      <c r="W71" s="66" t="str">
        <f>+'Formulario de Inspección'!$R$499</f>
        <v>N/A</v>
      </c>
      <c r="X71" s="66" t="str">
        <f>+'Formulario de Inspección'!$S$499</f>
        <v>N/A</v>
      </c>
      <c r="Y71" s="66">
        <f>+'Formulario de Inspección'!$H$514</f>
        <v>0</v>
      </c>
    </row>
    <row r="72" spans="1:25" ht="28.9">
      <c r="A72" s="66">
        <f>+'Formulario de Inspección'!$R$5</f>
        <v>0</v>
      </c>
      <c r="B72" s="66">
        <f>'Formulario de Inspección'!$A$5</f>
        <v>0</v>
      </c>
      <c r="C72" s="66" t="str">
        <f>+'Formulario de Inspección'!$D$5</f>
        <v>Aire acondicionado</v>
      </c>
      <c r="D72" s="66">
        <f>+'Formulario de Inspección'!$H$5</f>
        <v>0</v>
      </c>
      <c r="E72" s="66" t="str">
        <f>+'Formulario de Inspección'!$A$7</f>
        <v>Desconocida</v>
      </c>
      <c r="F72" s="66" t="str">
        <f>+'Formulario de Inspección'!$D$7</f>
        <v>Desconocido</v>
      </c>
      <c r="G72" s="66" t="str">
        <f>+'Formulario de Inspección'!$H$7</f>
        <v>Desconocido</v>
      </c>
      <c r="H72" s="66" t="str">
        <f>+'Formulario de Inspección'!$P$7</f>
        <v>Desconocido</v>
      </c>
      <c r="I72" s="66">
        <f>+'Formulario de Inspección'!$R$7</f>
        <v>0</v>
      </c>
      <c r="J72" s="67">
        <f>+'Formulario de Inspección'!$A$9</f>
        <v>0</v>
      </c>
      <c r="K72" s="66" t="str">
        <f>+'Formulario de Inspección'!$D$9</f>
        <v>INSPECCION ANUAL</v>
      </c>
      <c r="L72" s="67" t="str">
        <f>+'Formulario de Inspección'!$H$9</f>
        <v>N/A</v>
      </c>
      <c r="M72" s="66" t="str">
        <f>+'Formulario de Inspección'!$P$9</f>
        <v>N/A</v>
      </c>
      <c r="N72" s="67">
        <f>+'Formulario de Inspección'!$R$9</f>
        <v>0</v>
      </c>
      <c r="O72" s="71" t="s">
        <v>149</v>
      </c>
      <c r="P72" s="71" t="str">
        <f>+'Lista de defectos'!D72</f>
        <v>b</v>
      </c>
      <c r="Q72" s="33" t="str">
        <f>+'Lista de defectos'!G72</f>
        <v>Defectos de estado o corrosión de paredes, techo, piso que no pongan en riesgo los ocupantes o la carga</v>
      </c>
      <c r="R72" s="66" t="str">
        <f>+'Lista de defectos'!F72</f>
        <v>DL</v>
      </c>
      <c r="S72" s="68" t="str">
        <f>+'Formulario de Inspección'!N109</f>
        <v>P</v>
      </c>
      <c r="T72" s="33">
        <f>+'Formulario de Inspección'!O109</f>
        <v>0</v>
      </c>
      <c r="U72" s="66" t="str">
        <f>+'Formulario de Inspección'!$C$498</f>
        <v>FAVORABLE</v>
      </c>
      <c r="V72" s="66" t="str">
        <f>+'Formulario de Inspección'!$P$499</f>
        <v>N/A</v>
      </c>
      <c r="W72" s="66" t="str">
        <f>+'Formulario de Inspección'!$R$499</f>
        <v>N/A</v>
      </c>
      <c r="X72" s="66" t="str">
        <f>+'Formulario de Inspección'!$S$499</f>
        <v>N/A</v>
      </c>
      <c r="Y72" s="66">
        <f>+'Formulario de Inspección'!$H$514</f>
        <v>0</v>
      </c>
    </row>
    <row r="73" spans="1:25" ht="28.9">
      <c r="A73" s="66">
        <f>+'Formulario de Inspección'!$R$5</f>
        <v>0</v>
      </c>
      <c r="B73" s="66">
        <f>'Formulario de Inspección'!$A$5</f>
        <v>0</v>
      </c>
      <c r="C73" s="66" t="str">
        <f>+'Formulario de Inspección'!$D$5</f>
        <v>Aire acondicionado</v>
      </c>
      <c r="D73" s="66">
        <f>+'Formulario de Inspección'!$H$5</f>
        <v>0</v>
      </c>
      <c r="E73" s="66" t="str">
        <f>+'Formulario de Inspección'!$A$7</f>
        <v>Desconocida</v>
      </c>
      <c r="F73" s="66" t="str">
        <f>+'Formulario de Inspección'!$D$7</f>
        <v>Desconocido</v>
      </c>
      <c r="G73" s="66" t="str">
        <f>+'Formulario de Inspección'!$H$7</f>
        <v>Desconocido</v>
      </c>
      <c r="H73" s="66" t="str">
        <f>+'Formulario de Inspección'!$P$7</f>
        <v>Desconocido</v>
      </c>
      <c r="I73" s="66">
        <f>+'Formulario de Inspección'!$R$7</f>
        <v>0</v>
      </c>
      <c r="J73" s="67">
        <f>+'Formulario de Inspección'!$A$9</f>
        <v>0</v>
      </c>
      <c r="K73" s="66" t="str">
        <f>+'Formulario de Inspección'!$D$9</f>
        <v>INSPECCION ANUAL</v>
      </c>
      <c r="L73" s="67" t="str">
        <f>+'Formulario de Inspección'!$H$9</f>
        <v>N/A</v>
      </c>
      <c r="M73" s="66" t="str">
        <f>+'Formulario de Inspección'!$P$9</f>
        <v>N/A</v>
      </c>
      <c r="N73" s="67">
        <f>+'Formulario de Inspección'!$R$9</f>
        <v>0</v>
      </c>
      <c r="O73" s="71" t="s">
        <v>149</v>
      </c>
      <c r="P73" s="71" t="str">
        <f>+'Lista de defectos'!D73</f>
        <v>c</v>
      </c>
      <c r="Q73" s="33" t="str">
        <f>+'Lista de defectos'!G73</f>
        <v>Cables eléctricos con cortes expuestos, empates inadecuados u otra condición que represente peligro de un posible corto circuito</v>
      </c>
      <c r="R73" s="66" t="str">
        <f>+'Lista de defectos'!F73</f>
        <v>DG</v>
      </c>
      <c r="S73" s="68" t="str">
        <f>+'Formulario de Inspección'!N110</f>
        <v>P</v>
      </c>
      <c r="T73" s="33">
        <f>+'Formulario de Inspección'!O110</f>
        <v>0</v>
      </c>
      <c r="U73" s="66" t="str">
        <f>+'Formulario de Inspección'!$C$498</f>
        <v>FAVORABLE</v>
      </c>
      <c r="V73" s="66" t="str">
        <f>+'Formulario de Inspección'!$P$499</f>
        <v>N/A</v>
      </c>
      <c r="W73" s="66" t="str">
        <f>+'Formulario de Inspección'!$R$499</f>
        <v>N/A</v>
      </c>
      <c r="X73" s="66" t="str">
        <f>+'Formulario de Inspección'!$S$499</f>
        <v>N/A</v>
      </c>
      <c r="Y73" s="66">
        <f>+'Formulario de Inspección'!$H$514</f>
        <v>0</v>
      </c>
    </row>
    <row r="74" spans="1:25" ht="28.9">
      <c r="A74" s="66">
        <f>+'Formulario de Inspección'!$R$5</f>
        <v>0</v>
      </c>
      <c r="B74" s="66">
        <f>'Formulario de Inspección'!$A$5</f>
        <v>0</v>
      </c>
      <c r="C74" s="66" t="str">
        <f>+'Formulario de Inspección'!$D$5</f>
        <v>Aire acondicionado</v>
      </c>
      <c r="D74" s="66">
        <f>+'Formulario de Inspección'!$H$5</f>
        <v>0</v>
      </c>
      <c r="E74" s="66" t="str">
        <f>+'Formulario de Inspección'!$A$7</f>
        <v>Desconocida</v>
      </c>
      <c r="F74" s="66" t="str">
        <f>+'Formulario de Inspección'!$D$7</f>
        <v>Desconocido</v>
      </c>
      <c r="G74" s="66" t="str">
        <f>+'Formulario de Inspección'!$H$7</f>
        <v>Desconocido</v>
      </c>
      <c r="H74" s="66" t="str">
        <f>+'Formulario de Inspección'!$P$7</f>
        <v>Desconocido</v>
      </c>
      <c r="I74" s="66">
        <f>+'Formulario de Inspección'!$R$7</f>
        <v>0</v>
      </c>
      <c r="J74" s="67">
        <f>+'Formulario de Inspección'!$A$9</f>
        <v>0</v>
      </c>
      <c r="K74" s="66" t="str">
        <f>+'Formulario de Inspección'!$D$9</f>
        <v>INSPECCION ANUAL</v>
      </c>
      <c r="L74" s="67" t="str">
        <f>+'Formulario de Inspección'!$H$9</f>
        <v>N/A</v>
      </c>
      <c r="M74" s="66" t="str">
        <f>+'Formulario de Inspección'!$P$9</f>
        <v>N/A</v>
      </c>
      <c r="N74" s="67">
        <f>+'Formulario de Inspección'!$R$9</f>
        <v>0</v>
      </c>
      <c r="O74" s="71" t="s">
        <v>149</v>
      </c>
      <c r="P74" s="71" t="str">
        <f>+'Lista de defectos'!D74</f>
        <v>d</v>
      </c>
      <c r="Q74" s="33" t="str">
        <f>+'Lista de defectos'!G74</f>
        <v>Cables eléctricos mal sujetos</v>
      </c>
      <c r="R74" s="66" t="str">
        <f>+'Lista de defectos'!F74</f>
        <v>DL</v>
      </c>
      <c r="S74" s="68" t="str">
        <f>+'Formulario de Inspección'!N111</f>
        <v>P</v>
      </c>
      <c r="T74" s="33">
        <f>+'Formulario de Inspección'!O111</f>
        <v>0</v>
      </c>
      <c r="U74" s="66" t="str">
        <f>+'Formulario de Inspección'!$C$498</f>
        <v>FAVORABLE</v>
      </c>
      <c r="V74" s="66" t="str">
        <f>+'Formulario de Inspección'!$P$499</f>
        <v>N/A</v>
      </c>
      <c r="W74" s="66" t="str">
        <f>+'Formulario de Inspección'!$R$499</f>
        <v>N/A</v>
      </c>
      <c r="X74" s="66" t="str">
        <f>+'Formulario de Inspección'!$S$499</f>
        <v>N/A</v>
      </c>
      <c r="Y74" s="66">
        <f>+'Formulario de Inspección'!$H$514</f>
        <v>0</v>
      </c>
    </row>
    <row r="75" spans="1:25" ht="28.9">
      <c r="A75" s="66">
        <f>+'Formulario de Inspección'!$R$5</f>
        <v>0</v>
      </c>
      <c r="B75" s="66">
        <f>'Formulario de Inspección'!$A$5</f>
        <v>0</v>
      </c>
      <c r="C75" s="66" t="str">
        <f>+'Formulario de Inspección'!$D$5</f>
        <v>Aire acondicionado</v>
      </c>
      <c r="D75" s="66">
        <f>+'Formulario de Inspección'!$H$5</f>
        <v>0</v>
      </c>
      <c r="E75" s="66" t="str">
        <f>+'Formulario de Inspección'!$A$7</f>
        <v>Desconocida</v>
      </c>
      <c r="F75" s="66" t="str">
        <f>+'Formulario de Inspección'!$D$7</f>
        <v>Desconocido</v>
      </c>
      <c r="G75" s="66" t="str">
        <f>+'Formulario de Inspección'!$H$7</f>
        <v>Desconocido</v>
      </c>
      <c r="H75" s="66" t="str">
        <f>+'Formulario de Inspección'!$P$7</f>
        <v>Desconocido</v>
      </c>
      <c r="I75" s="66">
        <f>+'Formulario de Inspección'!$R$7</f>
        <v>0</v>
      </c>
      <c r="J75" s="67">
        <f>+'Formulario de Inspección'!$A$9</f>
        <v>0</v>
      </c>
      <c r="K75" s="66" t="str">
        <f>+'Formulario de Inspección'!$D$9</f>
        <v>INSPECCION ANUAL</v>
      </c>
      <c r="L75" s="67" t="str">
        <f>+'Formulario de Inspección'!$H$9</f>
        <v>N/A</v>
      </c>
      <c r="M75" s="66" t="str">
        <f>+'Formulario de Inspección'!$P$9</f>
        <v>N/A</v>
      </c>
      <c r="N75" s="67">
        <f>+'Formulario de Inspección'!$R$9</f>
        <v>0</v>
      </c>
      <c r="O75" s="71" t="s">
        <v>149</v>
      </c>
      <c r="P75" s="71" t="str">
        <f>+'Lista de defectos'!D75</f>
        <v>e</v>
      </c>
      <c r="Q75" s="33" t="str">
        <f>+'Lista de defectos'!G75</f>
        <v>Objeto(s) dentro de la cabina o habitáculo sin sujetar que puede(n) convertirse en proyectil(es) o FOD</v>
      </c>
      <c r="R75" s="66" t="str">
        <f>+'Lista de defectos'!F75</f>
        <v>DG</v>
      </c>
      <c r="S75" s="68" t="str">
        <f>+'Formulario de Inspección'!N112</f>
        <v>P</v>
      </c>
      <c r="T75" s="33">
        <f>+'Formulario de Inspección'!O112</f>
        <v>0</v>
      </c>
      <c r="U75" s="66" t="str">
        <f>+'Formulario de Inspección'!$C$498</f>
        <v>FAVORABLE</v>
      </c>
      <c r="V75" s="66" t="str">
        <f>+'Formulario de Inspección'!$P$499</f>
        <v>N/A</v>
      </c>
      <c r="W75" s="66" t="str">
        <f>+'Formulario de Inspección'!$R$499</f>
        <v>N/A</v>
      </c>
      <c r="X75" s="66" t="str">
        <f>+'Formulario de Inspección'!$S$499</f>
        <v>N/A</v>
      </c>
      <c r="Y75" s="66">
        <f>+'Formulario de Inspección'!$H$514</f>
        <v>0</v>
      </c>
    </row>
    <row r="76" spans="1:25" ht="28.9">
      <c r="A76" s="66">
        <f>+'Formulario de Inspección'!$R$5</f>
        <v>0</v>
      </c>
      <c r="B76" s="66">
        <f>'Formulario de Inspección'!$A$5</f>
        <v>0</v>
      </c>
      <c r="C76" s="66" t="str">
        <f>+'Formulario de Inspección'!$D$5</f>
        <v>Aire acondicionado</v>
      </c>
      <c r="D76" s="66">
        <f>+'Formulario de Inspección'!$H$5</f>
        <v>0</v>
      </c>
      <c r="E76" s="66" t="str">
        <f>+'Formulario de Inspección'!$A$7</f>
        <v>Desconocida</v>
      </c>
      <c r="F76" s="66" t="str">
        <f>+'Formulario de Inspección'!$D$7</f>
        <v>Desconocido</v>
      </c>
      <c r="G76" s="66" t="str">
        <f>+'Formulario de Inspección'!$H$7</f>
        <v>Desconocido</v>
      </c>
      <c r="H76" s="66" t="str">
        <f>+'Formulario de Inspección'!$P$7</f>
        <v>Desconocido</v>
      </c>
      <c r="I76" s="66">
        <f>+'Formulario de Inspección'!$R$7</f>
        <v>0</v>
      </c>
      <c r="J76" s="67">
        <f>+'Formulario de Inspección'!$A$9</f>
        <v>0</v>
      </c>
      <c r="K76" s="66" t="str">
        <f>+'Formulario de Inspección'!$D$9</f>
        <v>INSPECCION ANUAL</v>
      </c>
      <c r="L76" s="67" t="str">
        <f>+'Formulario de Inspección'!$H$9</f>
        <v>N/A</v>
      </c>
      <c r="M76" s="66" t="str">
        <f>+'Formulario de Inspección'!$P$9</f>
        <v>N/A</v>
      </c>
      <c r="N76" s="67">
        <f>+'Formulario de Inspección'!$R$9</f>
        <v>0</v>
      </c>
      <c r="O76" s="71" t="s">
        <v>149</v>
      </c>
      <c r="P76" s="71" t="str">
        <f>+'Lista de defectos'!D76</f>
        <v>f</v>
      </c>
      <c r="Q76" s="33" t="str">
        <f>+'Lista de defectos'!G76</f>
        <v>Panel de control, palancas de mando, instrumentos, luces o relojes indicadores en mal estado, ilegibles o no cumplen su función</v>
      </c>
      <c r="R76" s="66" t="str">
        <f>+'Lista de defectos'!F76</f>
        <v>DG</v>
      </c>
      <c r="S76" s="68" t="str">
        <f>+'Formulario de Inspección'!N113</f>
        <v>P</v>
      </c>
      <c r="T76" s="33">
        <f>+'Formulario de Inspección'!O113</f>
        <v>0</v>
      </c>
      <c r="U76" s="66" t="str">
        <f>+'Formulario de Inspección'!$C$498</f>
        <v>FAVORABLE</v>
      </c>
      <c r="V76" s="66" t="str">
        <f>+'Formulario de Inspección'!$P$499</f>
        <v>N/A</v>
      </c>
      <c r="W76" s="66" t="str">
        <f>+'Formulario de Inspección'!$R$499</f>
        <v>N/A</v>
      </c>
      <c r="X76" s="66" t="str">
        <f>+'Formulario de Inspección'!$S$499</f>
        <v>N/A</v>
      </c>
      <c r="Y76" s="66">
        <f>+'Formulario de Inspección'!$H$514</f>
        <v>0</v>
      </c>
    </row>
    <row r="77" spans="1:25" ht="28.9">
      <c r="A77" s="66">
        <f>+'Formulario de Inspección'!$R$5</f>
        <v>0</v>
      </c>
      <c r="B77" s="66">
        <f>'Formulario de Inspección'!$A$5</f>
        <v>0</v>
      </c>
      <c r="C77" s="66" t="str">
        <f>+'Formulario de Inspección'!$D$5</f>
        <v>Aire acondicionado</v>
      </c>
      <c r="D77" s="66">
        <f>+'Formulario de Inspección'!$H$5</f>
        <v>0</v>
      </c>
      <c r="E77" s="66" t="str">
        <f>+'Formulario de Inspección'!$A$7</f>
        <v>Desconocida</v>
      </c>
      <c r="F77" s="66" t="str">
        <f>+'Formulario de Inspección'!$D$7</f>
        <v>Desconocido</v>
      </c>
      <c r="G77" s="66" t="str">
        <f>+'Formulario de Inspección'!$H$7</f>
        <v>Desconocido</v>
      </c>
      <c r="H77" s="66" t="str">
        <f>+'Formulario de Inspección'!$P$7</f>
        <v>Desconocido</v>
      </c>
      <c r="I77" s="66">
        <f>+'Formulario de Inspección'!$R$7</f>
        <v>0</v>
      </c>
      <c r="J77" s="67">
        <f>+'Formulario de Inspección'!$A$9</f>
        <v>0</v>
      </c>
      <c r="K77" s="66" t="str">
        <f>+'Formulario de Inspección'!$D$9</f>
        <v>INSPECCION ANUAL</v>
      </c>
      <c r="L77" s="67" t="str">
        <f>+'Formulario de Inspección'!$H$9</f>
        <v>N/A</v>
      </c>
      <c r="M77" s="66" t="str">
        <f>+'Formulario de Inspección'!$P$9</f>
        <v>N/A</v>
      </c>
      <c r="N77" s="67">
        <f>+'Formulario de Inspección'!$R$9</f>
        <v>0</v>
      </c>
      <c r="O77" s="71" t="s">
        <v>149</v>
      </c>
      <c r="P77" s="71" t="str">
        <f>+'Lista de defectos'!D77</f>
        <v>h</v>
      </c>
      <c r="Q77" s="33" t="str">
        <f>+'Lista de defectos'!G77</f>
        <v>No funciona o no existe el claxon (pito o bocina)</v>
      </c>
      <c r="R77" s="66" t="str">
        <f>+'Lista de defectos'!F77</f>
        <v>DL</v>
      </c>
      <c r="S77" s="68" t="str">
        <f>+'Formulario de Inspección'!N115</f>
        <v>¡</v>
      </c>
      <c r="T77" s="33">
        <f>+'Formulario de Inspección'!O115</f>
        <v>0</v>
      </c>
      <c r="U77" s="66" t="str">
        <f>+'Formulario de Inspección'!$C$498</f>
        <v>FAVORABLE</v>
      </c>
      <c r="V77" s="66" t="str">
        <f>+'Formulario de Inspección'!$P$499</f>
        <v>N/A</v>
      </c>
      <c r="W77" s="66" t="str">
        <f>+'Formulario de Inspección'!$R$499</f>
        <v>N/A</v>
      </c>
      <c r="X77" s="66" t="str">
        <f>+'Formulario de Inspección'!$S$499</f>
        <v>N/A</v>
      </c>
      <c r="Y77" s="66">
        <f>+'Formulario de Inspección'!$H$514</f>
        <v>0</v>
      </c>
    </row>
    <row r="78" spans="1:25">
      <c r="A78" s="66">
        <f>+'Formulario de Inspección'!$R$5</f>
        <v>0</v>
      </c>
      <c r="B78" s="66">
        <f>'Formulario de Inspección'!$A$5</f>
        <v>0</v>
      </c>
      <c r="C78" s="66" t="str">
        <f>+'Formulario de Inspección'!$D$5</f>
        <v>Aire acondicionado</v>
      </c>
      <c r="D78" s="66">
        <f>+'Formulario de Inspección'!$H$5</f>
        <v>0</v>
      </c>
      <c r="E78" s="66" t="str">
        <f>+'Formulario de Inspección'!$A$7</f>
        <v>Desconocida</v>
      </c>
      <c r="F78" s="66" t="str">
        <f>+'Formulario de Inspección'!$D$7</f>
        <v>Desconocido</v>
      </c>
      <c r="G78" s="66" t="str">
        <f>+'Formulario de Inspección'!$H$7</f>
        <v>Desconocido</v>
      </c>
      <c r="H78" s="66" t="str">
        <f>+'Formulario de Inspección'!$P$7</f>
        <v>Desconocido</v>
      </c>
      <c r="I78" s="66">
        <f>+'Formulario de Inspección'!$R$7</f>
        <v>0</v>
      </c>
      <c r="J78" s="67">
        <f>+'Formulario de Inspección'!$A$9</f>
        <v>0</v>
      </c>
      <c r="K78" s="66" t="str">
        <f>+'Formulario de Inspección'!$D$9</f>
        <v>INSPECCION ANUAL</v>
      </c>
      <c r="L78" s="67" t="str">
        <f>+'Formulario de Inspección'!$H$9</f>
        <v>N/A</v>
      </c>
      <c r="M78" s="66" t="str">
        <f>+'Formulario de Inspección'!$P$9</f>
        <v>N/A</v>
      </c>
      <c r="N78" s="67">
        <f>+'Formulario de Inspección'!$R$9</f>
        <v>0</v>
      </c>
      <c r="O78" s="71" t="s">
        <v>158</v>
      </c>
      <c r="P78" s="71" t="str">
        <f>+'Lista de defectos'!D78</f>
        <v>a</v>
      </c>
      <c r="Q78" s="33" t="str">
        <f>+'Lista de defectos'!G78</f>
        <v>No funciona la luz baja o luz alta</v>
      </c>
      <c r="R78" s="66" t="str">
        <f>+'Lista de defectos'!F78</f>
        <v>DG</v>
      </c>
      <c r="S78" s="68" t="str">
        <f>+'Formulario de Inspección'!N119</f>
        <v>¡</v>
      </c>
      <c r="T78" s="33">
        <f>+'Formulario de Inspección'!O119</f>
        <v>0</v>
      </c>
      <c r="U78" s="66" t="str">
        <f>+'Formulario de Inspección'!$C$498</f>
        <v>FAVORABLE</v>
      </c>
      <c r="V78" s="66" t="str">
        <f>+'Formulario de Inspección'!$P$499</f>
        <v>N/A</v>
      </c>
      <c r="W78" s="66" t="str">
        <f>+'Formulario de Inspección'!$R$499</f>
        <v>N/A</v>
      </c>
      <c r="X78" s="66" t="str">
        <f>+'Formulario de Inspección'!$S$499</f>
        <v>N/A</v>
      </c>
      <c r="Y78" s="66">
        <f>+'Formulario de Inspección'!$H$514</f>
        <v>0</v>
      </c>
    </row>
    <row r="79" spans="1:25">
      <c r="A79" s="66">
        <f>+'Formulario de Inspección'!$R$5</f>
        <v>0</v>
      </c>
      <c r="B79" s="66">
        <f>'Formulario de Inspección'!$A$5</f>
        <v>0</v>
      </c>
      <c r="C79" s="66" t="str">
        <f>+'Formulario de Inspección'!$D$5</f>
        <v>Aire acondicionado</v>
      </c>
      <c r="D79" s="66">
        <f>+'Formulario de Inspección'!$H$5</f>
        <v>0</v>
      </c>
      <c r="E79" s="66" t="str">
        <f>+'Formulario de Inspección'!$A$7</f>
        <v>Desconocida</v>
      </c>
      <c r="F79" s="66" t="str">
        <f>+'Formulario de Inspección'!$D$7</f>
        <v>Desconocido</v>
      </c>
      <c r="G79" s="66" t="str">
        <f>+'Formulario de Inspección'!$H$7</f>
        <v>Desconocido</v>
      </c>
      <c r="H79" s="66" t="str">
        <f>+'Formulario de Inspección'!$P$7</f>
        <v>Desconocido</v>
      </c>
      <c r="I79" s="66">
        <f>+'Formulario de Inspección'!$R$7</f>
        <v>0</v>
      </c>
      <c r="J79" s="67">
        <f>+'Formulario de Inspección'!$A$9</f>
        <v>0</v>
      </c>
      <c r="K79" s="66" t="str">
        <f>+'Formulario de Inspección'!$D$9</f>
        <v>INSPECCION ANUAL</v>
      </c>
      <c r="L79" s="67" t="str">
        <f>+'Formulario de Inspección'!$H$9</f>
        <v>N/A</v>
      </c>
      <c r="M79" s="66" t="str">
        <f>+'Formulario de Inspección'!$P$9</f>
        <v>N/A</v>
      </c>
      <c r="N79" s="67">
        <f>+'Formulario de Inspección'!$R$9</f>
        <v>0</v>
      </c>
      <c r="O79" s="71" t="s">
        <v>158</v>
      </c>
      <c r="P79" s="71" t="str">
        <f>+'Lista de defectos'!D79</f>
        <v>b</v>
      </c>
      <c r="Q79" s="33" t="str">
        <f>+'Lista de defectos'!G79</f>
        <v>No funciona la luz alta o inexistente (si es original de fábrica)</v>
      </c>
      <c r="R79" s="66" t="str">
        <f>+'Lista de defectos'!F79</f>
        <v>DL</v>
      </c>
      <c r="S79" s="68" t="str">
        <f>+'Formulario de Inspección'!N120</f>
        <v>¡</v>
      </c>
      <c r="T79" s="33">
        <f>+'Formulario de Inspección'!O120</f>
        <v>0</v>
      </c>
      <c r="U79" s="66" t="str">
        <f>+'Formulario de Inspección'!$C$498</f>
        <v>FAVORABLE</v>
      </c>
      <c r="V79" s="66" t="str">
        <f>+'Formulario de Inspección'!$P$499</f>
        <v>N/A</v>
      </c>
      <c r="W79" s="66" t="str">
        <f>+'Formulario de Inspección'!$R$499</f>
        <v>N/A</v>
      </c>
      <c r="X79" s="66" t="str">
        <f>+'Formulario de Inspección'!$S$499</f>
        <v>N/A</v>
      </c>
      <c r="Y79" s="66">
        <f>+'Formulario de Inspección'!$H$514</f>
        <v>0</v>
      </c>
    </row>
    <row r="80" spans="1:25">
      <c r="A80" s="66">
        <f>+'Formulario de Inspección'!$R$5</f>
        <v>0</v>
      </c>
      <c r="B80" s="66">
        <f>'Formulario de Inspección'!$A$5</f>
        <v>0</v>
      </c>
      <c r="C80" s="66" t="str">
        <f>+'Formulario de Inspección'!$D$5</f>
        <v>Aire acondicionado</v>
      </c>
      <c r="D80" s="66">
        <f>+'Formulario de Inspección'!$H$5</f>
        <v>0</v>
      </c>
      <c r="E80" s="66" t="str">
        <f>+'Formulario de Inspección'!$A$7</f>
        <v>Desconocida</v>
      </c>
      <c r="F80" s="66" t="str">
        <f>+'Formulario de Inspección'!$D$7</f>
        <v>Desconocido</v>
      </c>
      <c r="G80" s="66" t="str">
        <f>+'Formulario de Inspección'!$H$7</f>
        <v>Desconocido</v>
      </c>
      <c r="H80" s="66" t="str">
        <f>+'Formulario de Inspección'!$P$7</f>
        <v>Desconocido</v>
      </c>
      <c r="I80" s="66">
        <f>+'Formulario de Inspección'!$R$7</f>
        <v>0</v>
      </c>
      <c r="J80" s="67">
        <f>+'Formulario de Inspección'!$A$9</f>
        <v>0</v>
      </c>
      <c r="K80" s="66" t="str">
        <f>+'Formulario de Inspección'!$D$9</f>
        <v>INSPECCION ANUAL</v>
      </c>
      <c r="L80" s="67" t="str">
        <f>+'Formulario de Inspección'!$H$9</f>
        <v>N/A</v>
      </c>
      <c r="M80" s="66" t="str">
        <f>+'Formulario de Inspección'!$P$9</f>
        <v>N/A</v>
      </c>
      <c r="N80" s="67">
        <f>+'Formulario de Inspección'!$R$9</f>
        <v>0</v>
      </c>
      <c r="O80" s="71" t="s">
        <v>158</v>
      </c>
      <c r="P80" s="71" t="str">
        <f>+'Lista de defectos'!D80</f>
        <v>c</v>
      </c>
      <c r="Q80" s="33" t="str">
        <f>+'Lista de defectos'!G80</f>
        <v>Defectuosa conmutación alta/baja.</v>
      </c>
      <c r="R80" s="66" t="str">
        <f>+'Lista de defectos'!F80</f>
        <v>DL</v>
      </c>
      <c r="S80" s="68" t="str">
        <f>+'Formulario de Inspección'!N121</f>
        <v>¡</v>
      </c>
      <c r="T80" s="33">
        <f>+'Formulario de Inspección'!O121</f>
        <v>0</v>
      </c>
      <c r="U80" s="66" t="str">
        <f>+'Formulario de Inspección'!$C$498</f>
        <v>FAVORABLE</v>
      </c>
      <c r="V80" s="66" t="str">
        <f>+'Formulario de Inspección'!$P$499</f>
        <v>N/A</v>
      </c>
      <c r="W80" s="66" t="str">
        <f>+'Formulario de Inspección'!$R$499</f>
        <v>N/A</v>
      </c>
      <c r="X80" s="66" t="str">
        <f>+'Formulario de Inspección'!$S$499</f>
        <v>N/A</v>
      </c>
      <c r="Y80" s="66">
        <f>+'Formulario de Inspección'!$H$514</f>
        <v>0</v>
      </c>
    </row>
    <row r="81" spans="1:25">
      <c r="A81" s="66">
        <f>+'Formulario de Inspección'!$R$5</f>
        <v>0</v>
      </c>
      <c r="B81" s="66">
        <f>'Formulario de Inspección'!$A$5</f>
        <v>0</v>
      </c>
      <c r="C81" s="66" t="str">
        <f>+'Formulario de Inspección'!$D$5</f>
        <v>Aire acondicionado</v>
      </c>
      <c r="D81" s="66">
        <f>+'Formulario de Inspección'!$H$5</f>
        <v>0</v>
      </c>
      <c r="E81" s="66" t="str">
        <f>+'Formulario de Inspección'!$A$7</f>
        <v>Desconocida</v>
      </c>
      <c r="F81" s="66" t="str">
        <f>+'Formulario de Inspección'!$D$7</f>
        <v>Desconocido</v>
      </c>
      <c r="G81" s="66" t="str">
        <f>+'Formulario de Inspección'!$H$7</f>
        <v>Desconocido</v>
      </c>
      <c r="H81" s="66" t="str">
        <f>+'Formulario de Inspección'!$P$7</f>
        <v>Desconocido</v>
      </c>
      <c r="I81" s="66">
        <f>+'Formulario de Inspección'!$R$7</f>
        <v>0</v>
      </c>
      <c r="J81" s="67">
        <f>+'Formulario de Inspección'!$A$9</f>
        <v>0</v>
      </c>
      <c r="K81" s="66" t="str">
        <f>+'Formulario de Inspección'!$D$9</f>
        <v>INSPECCION ANUAL</v>
      </c>
      <c r="L81" s="67" t="str">
        <f>+'Formulario de Inspección'!$H$9</f>
        <v>N/A</v>
      </c>
      <c r="M81" s="66" t="str">
        <f>+'Formulario de Inspección'!$P$9</f>
        <v>N/A</v>
      </c>
      <c r="N81" s="67">
        <f>+'Formulario de Inspección'!$R$9</f>
        <v>0</v>
      </c>
      <c r="O81" s="71" t="s">
        <v>158</v>
      </c>
      <c r="P81" s="71" t="str">
        <f>+'Lista de defectos'!D81</f>
        <v>d</v>
      </c>
      <c r="Q81" s="33" t="str">
        <f>+'Lista de defectos'!G81</f>
        <v>No funciona el testigo de la luz alta.</v>
      </c>
      <c r="R81" s="66" t="str">
        <f>+'Lista de defectos'!F81</f>
        <v>DL</v>
      </c>
      <c r="S81" s="68" t="str">
        <f>+'Formulario de Inspección'!N122</f>
        <v>¡</v>
      </c>
      <c r="T81" s="33">
        <f>+'Formulario de Inspección'!O122</f>
        <v>0</v>
      </c>
      <c r="U81" s="66" t="str">
        <f>+'Formulario de Inspección'!$C$498</f>
        <v>FAVORABLE</v>
      </c>
      <c r="V81" s="66" t="str">
        <f>+'Formulario de Inspección'!$P$499</f>
        <v>N/A</v>
      </c>
      <c r="W81" s="66" t="str">
        <f>+'Formulario de Inspección'!$R$499</f>
        <v>N/A</v>
      </c>
      <c r="X81" s="66" t="str">
        <f>+'Formulario de Inspección'!$S$499</f>
        <v>N/A</v>
      </c>
      <c r="Y81" s="66">
        <f>+'Formulario de Inspección'!$H$514</f>
        <v>0</v>
      </c>
    </row>
    <row r="82" spans="1:25">
      <c r="A82" s="66">
        <f>+'Formulario de Inspección'!$R$5</f>
        <v>0</v>
      </c>
      <c r="B82" s="66">
        <f>'Formulario de Inspección'!$A$5</f>
        <v>0</v>
      </c>
      <c r="C82" s="66" t="str">
        <f>+'Formulario de Inspección'!$D$5</f>
        <v>Aire acondicionado</v>
      </c>
      <c r="D82" s="66">
        <f>+'Formulario de Inspección'!$H$5</f>
        <v>0</v>
      </c>
      <c r="E82" s="66" t="str">
        <f>+'Formulario de Inspección'!$A$7</f>
        <v>Desconocida</v>
      </c>
      <c r="F82" s="66" t="str">
        <f>+'Formulario de Inspección'!$D$7</f>
        <v>Desconocido</v>
      </c>
      <c r="G82" s="66" t="str">
        <f>+'Formulario de Inspección'!$H$7</f>
        <v>Desconocido</v>
      </c>
      <c r="H82" s="66" t="str">
        <f>+'Formulario de Inspección'!$P$7</f>
        <v>Desconocido</v>
      </c>
      <c r="I82" s="66">
        <f>+'Formulario de Inspección'!$R$7</f>
        <v>0</v>
      </c>
      <c r="J82" s="67">
        <f>+'Formulario de Inspección'!$A$9</f>
        <v>0</v>
      </c>
      <c r="K82" s="66" t="str">
        <f>+'Formulario de Inspección'!$D$9</f>
        <v>INSPECCION ANUAL</v>
      </c>
      <c r="L82" s="67" t="str">
        <f>+'Formulario de Inspección'!$H$9</f>
        <v>N/A</v>
      </c>
      <c r="M82" s="66" t="str">
        <f>+'Formulario de Inspección'!$P$9</f>
        <v>N/A</v>
      </c>
      <c r="N82" s="67">
        <f>+'Formulario de Inspección'!$R$9</f>
        <v>0</v>
      </c>
      <c r="O82" s="71" t="s">
        <v>158</v>
      </c>
      <c r="P82" s="71" t="str">
        <f>+'Lista de defectos'!D82</f>
        <v>e</v>
      </c>
      <c r="Q82" s="33" t="str">
        <f>+'Lista de defectos'!G82</f>
        <v>No reúne condiciones para comprobar la orientación del haz luminoso de la luz baja.</v>
      </c>
      <c r="R82" s="66" t="str">
        <f>+'Lista de defectos'!F82</f>
        <v>DL</v>
      </c>
      <c r="S82" s="68" t="str">
        <f>+'Formulario de Inspección'!N123</f>
        <v>¡</v>
      </c>
      <c r="T82" s="33">
        <f>+'Formulario de Inspección'!O123</f>
        <v>0</v>
      </c>
      <c r="U82" s="66" t="str">
        <f>+'Formulario de Inspección'!$C$498</f>
        <v>FAVORABLE</v>
      </c>
      <c r="V82" s="66" t="str">
        <f>+'Formulario de Inspección'!$P$499</f>
        <v>N/A</v>
      </c>
      <c r="W82" s="66" t="str">
        <f>+'Formulario de Inspección'!$R$499</f>
        <v>N/A</v>
      </c>
      <c r="X82" s="66" t="str">
        <f>+'Formulario de Inspección'!$S$499</f>
        <v>N/A</v>
      </c>
      <c r="Y82" s="66">
        <f>+'Formulario de Inspección'!$H$514</f>
        <v>0</v>
      </c>
    </row>
    <row r="83" spans="1:25">
      <c r="A83" s="66">
        <f>+'Formulario de Inspección'!$R$5</f>
        <v>0</v>
      </c>
      <c r="B83" s="66">
        <f>'Formulario de Inspección'!$A$5</f>
        <v>0</v>
      </c>
      <c r="C83" s="66" t="str">
        <f>+'Formulario de Inspección'!$D$5</f>
        <v>Aire acondicionado</v>
      </c>
      <c r="D83" s="66">
        <f>+'Formulario de Inspección'!$H$5</f>
        <v>0</v>
      </c>
      <c r="E83" s="66" t="str">
        <f>+'Formulario de Inspección'!$A$7</f>
        <v>Desconocida</v>
      </c>
      <c r="F83" s="66" t="str">
        <f>+'Formulario de Inspección'!$D$7</f>
        <v>Desconocido</v>
      </c>
      <c r="G83" s="66" t="str">
        <f>+'Formulario de Inspección'!$H$7</f>
        <v>Desconocido</v>
      </c>
      <c r="H83" s="66" t="str">
        <f>+'Formulario de Inspección'!$P$7</f>
        <v>Desconocido</v>
      </c>
      <c r="I83" s="66">
        <f>+'Formulario de Inspección'!$R$7</f>
        <v>0</v>
      </c>
      <c r="J83" s="67">
        <f>+'Formulario de Inspección'!$A$9</f>
        <v>0</v>
      </c>
      <c r="K83" s="66" t="str">
        <f>+'Formulario de Inspección'!$D$9</f>
        <v>INSPECCION ANUAL</v>
      </c>
      <c r="L83" s="67" t="str">
        <f>+'Formulario de Inspección'!$H$9</f>
        <v>N/A</v>
      </c>
      <c r="M83" s="66" t="str">
        <f>+'Formulario de Inspección'!$P$9</f>
        <v>N/A</v>
      </c>
      <c r="N83" s="67">
        <f>+'Formulario de Inspección'!$R$9</f>
        <v>0</v>
      </c>
      <c r="O83" s="71" t="s">
        <v>158</v>
      </c>
      <c r="P83" s="71" t="str">
        <f>+'Lista de defectos'!D83</f>
        <v>f</v>
      </c>
      <c r="Q83" s="33" t="str">
        <f>+'Lista de defectos'!G83</f>
        <v>Orientación defectuosa del haz luminoso (deslumbrante) de las luces bajas.</v>
      </c>
      <c r="R83" s="66" t="str">
        <f>+'Lista de defectos'!F83</f>
        <v>DL</v>
      </c>
      <c r="S83" s="68" t="str">
        <f>+'Formulario de Inspección'!N124</f>
        <v>¡</v>
      </c>
      <c r="T83" s="33">
        <f>+'Formulario de Inspección'!O124</f>
        <v>0</v>
      </c>
      <c r="U83" s="66" t="str">
        <f>+'Formulario de Inspección'!$C$498</f>
        <v>FAVORABLE</v>
      </c>
      <c r="V83" s="66" t="str">
        <f>+'Formulario de Inspección'!$P$499</f>
        <v>N/A</v>
      </c>
      <c r="W83" s="66" t="str">
        <f>+'Formulario de Inspección'!$R$499</f>
        <v>N/A</v>
      </c>
      <c r="X83" s="66" t="str">
        <f>+'Formulario de Inspección'!$S$499</f>
        <v>N/A</v>
      </c>
      <c r="Y83" s="66">
        <f>+'Formulario de Inspección'!$H$514</f>
        <v>0</v>
      </c>
    </row>
    <row r="84" spans="1:25">
      <c r="A84" s="66">
        <f>+'Formulario de Inspección'!$R$5</f>
        <v>0</v>
      </c>
      <c r="B84" s="66">
        <f>'Formulario de Inspección'!$A$5</f>
        <v>0</v>
      </c>
      <c r="C84" s="66" t="str">
        <f>+'Formulario de Inspección'!$D$5</f>
        <v>Aire acondicionado</v>
      </c>
      <c r="D84" s="66">
        <f>+'Formulario de Inspección'!$H$5</f>
        <v>0</v>
      </c>
      <c r="E84" s="66" t="str">
        <f>+'Formulario de Inspección'!$A$7</f>
        <v>Desconocida</v>
      </c>
      <c r="F84" s="66" t="str">
        <f>+'Formulario de Inspección'!$D$7</f>
        <v>Desconocido</v>
      </c>
      <c r="G84" s="66" t="str">
        <f>+'Formulario de Inspección'!$H$7</f>
        <v>Desconocido</v>
      </c>
      <c r="H84" s="66" t="str">
        <f>+'Formulario de Inspección'!$P$7</f>
        <v>Desconocido</v>
      </c>
      <c r="I84" s="66">
        <f>+'Formulario de Inspección'!$R$7</f>
        <v>0</v>
      </c>
      <c r="J84" s="67">
        <f>+'Formulario de Inspección'!$A$9</f>
        <v>0</v>
      </c>
      <c r="K84" s="66" t="str">
        <f>+'Formulario de Inspección'!$D$9</f>
        <v>INSPECCION ANUAL</v>
      </c>
      <c r="L84" s="67" t="str">
        <f>+'Formulario de Inspección'!$H$9</f>
        <v>N/A</v>
      </c>
      <c r="M84" s="66" t="str">
        <f>+'Formulario de Inspección'!$P$9</f>
        <v>N/A</v>
      </c>
      <c r="N84" s="67">
        <f>+'Formulario de Inspección'!$R$9</f>
        <v>0</v>
      </c>
      <c r="O84" s="71" t="s">
        <v>158</v>
      </c>
      <c r="P84" s="71" t="str">
        <f>+'Lista de defectos'!D84</f>
        <v>g</v>
      </c>
      <c r="Q84" s="33" t="str">
        <f>+'Lista de defectos'!G84</f>
        <v>No reúne condiciones para comprobar la orientación del haz luminoso de la luz alta.</v>
      </c>
      <c r="R84" s="66" t="str">
        <f>+'Lista de defectos'!F84</f>
        <v>DG</v>
      </c>
      <c r="S84" s="68" t="str">
        <f>+'Formulario de Inspección'!N125</f>
        <v>¡</v>
      </c>
      <c r="T84" s="33">
        <f>+'Formulario de Inspección'!O125</f>
        <v>0</v>
      </c>
      <c r="U84" s="66" t="str">
        <f>+'Formulario de Inspección'!$C$498</f>
        <v>FAVORABLE</v>
      </c>
      <c r="V84" s="66" t="str">
        <f>+'Formulario de Inspección'!$P$499</f>
        <v>N/A</v>
      </c>
      <c r="W84" s="66" t="str">
        <f>+'Formulario de Inspección'!$R$499</f>
        <v>N/A</v>
      </c>
      <c r="X84" s="66" t="str">
        <f>+'Formulario de Inspección'!$S$499</f>
        <v>N/A</v>
      </c>
      <c r="Y84" s="66">
        <f>+'Formulario de Inspección'!$H$514</f>
        <v>0</v>
      </c>
    </row>
    <row r="85" spans="1:25">
      <c r="A85" s="66">
        <f>+'Formulario de Inspección'!$R$5</f>
        <v>0</v>
      </c>
      <c r="B85" s="66">
        <f>'Formulario de Inspección'!$A$5</f>
        <v>0</v>
      </c>
      <c r="C85" s="66" t="str">
        <f>+'Formulario de Inspección'!$D$5</f>
        <v>Aire acondicionado</v>
      </c>
      <c r="D85" s="66">
        <f>+'Formulario de Inspección'!$H$5</f>
        <v>0</v>
      </c>
      <c r="E85" s="66" t="str">
        <f>+'Formulario de Inspección'!$A$7</f>
        <v>Desconocida</v>
      </c>
      <c r="F85" s="66" t="str">
        <f>+'Formulario de Inspección'!$D$7</f>
        <v>Desconocido</v>
      </c>
      <c r="G85" s="66" t="str">
        <f>+'Formulario de Inspección'!$H$7</f>
        <v>Desconocido</v>
      </c>
      <c r="H85" s="66" t="str">
        <f>+'Formulario de Inspección'!$P$7</f>
        <v>Desconocido</v>
      </c>
      <c r="I85" s="66">
        <f>+'Formulario de Inspección'!$R$7</f>
        <v>0</v>
      </c>
      <c r="J85" s="67">
        <f>+'Formulario de Inspección'!$A$9</f>
        <v>0</v>
      </c>
      <c r="K85" s="66" t="str">
        <f>+'Formulario de Inspección'!$D$9</f>
        <v>INSPECCION ANUAL</v>
      </c>
      <c r="L85" s="67" t="str">
        <f>+'Formulario de Inspección'!$H$9</f>
        <v>N/A</v>
      </c>
      <c r="M85" s="66" t="str">
        <f>+'Formulario de Inspección'!$P$9</f>
        <v>N/A</v>
      </c>
      <c r="N85" s="67">
        <f>+'Formulario de Inspección'!$R$9</f>
        <v>0</v>
      </c>
      <c r="O85" s="71" t="s">
        <v>158</v>
      </c>
      <c r="P85" s="71" t="str">
        <f>+'Lista de defectos'!D85</f>
        <v>h</v>
      </c>
      <c r="Q85" s="33" t="str">
        <f>+'Lista de defectos'!G85</f>
        <v>Orientación defectuosa del haz luminoso de las luces altas.</v>
      </c>
      <c r="R85" s="66" t="str">
        <f>+'Lista de defectos'!F85</f>
        <v>DG</v>
      </c>
      <c r="S85" s="68" t="str">
        <f>+'Formulario de Inspección'!N126</f>
        <v>¡</v>
      </c>
      <c r="T85" s="33">
        <f>+'Formulario de Inspección'!O126</f>
        <v>0</v>
      </c>
      <c r="U85" s="66" t="str">
        <f>+'Formulario de Inspección'!$C$498</f>
        <v>FAVORABLE</v>
      </c>
      <c r="V85" s="66" t="str">
        <f>+'Formulario de Inspección'!$P$499</f>
        <v>N/A</v>
      </c>
      <c r="W85" s="66" t="str">
        <f>+'Formulario de Inspección'!$R$499</f>
        <v>N/A</v>
      </c>
      <c r="X85" s="66" t="str">
        <f>+'Formulario de Inspección'!$S$499</f>
        <v>N/A</v>
      </c>
      <c r="Y85" s="66">
        <f>+'Formulario de Inspección'!$H$514</f>
        <v>0</v>
      </c>
    </row>
    <row r="86" spans="1:25">
      <c r="A86" s="66">
        <f>+'Formulario de Inspección'!$R$5</f>
        <v>0</v>
      </c>
      <c r="B86" s="66">
        <f>'Formulario de Inspección'!$A$5</f>
        <v>0</v>
      </c>
      <c r="C86" s="66" t="str">
        <f>+'Formulario de Inspección'!$D$5</f>
        <v>Aire acondicionado</v>
      </c>
      <c r="D86" s="66">
        <f>+'Formulario de Inspección'!$H$5</f>
        <v>0</v>
      </c>
      <c r="E86" s="66" t="str">
        <f>+'Formulario de Inspección'!$A$7</f>
        <v>Desconocida</v>
      </c>
      <c r="F86" s="66" t="str">
        <f>+'Formulario de Inspección'!$D$7</f>
        <v>Desconocido</v>
      </c>
      <c r="G86" s="66" t="str">
        <f>+'Formulario de Inspección'!$H$7</f>
        <v>Desconocido</v>
      </c>
      <c r="H86" s="66" t="str">
        <f>+'Formulario de Inspección'!$P$7</f>
        <v>Desconocido</v>
      </c>
      <c r="I86" s="66">
        <f>+'Formulario de Inspección'!$R$7</f>
        <v>0</v>
      </c>
      <c r="J86" s="67">
        <f>+'Formulario de Inspección'!$A$9</f>
        <v>0</v>
      </c>
      <c r="K86" s="66" t="str">
        <f>+'Formulario de Inspección'!$D$9</f>
        <v>INSPECCION ANUAL</v>
      </c>
      <c r="L86" s="67" t="str">
        <f>+'Formulario de Inspección'!$H$9</f>
        <v>N/A</v>
      </c>
      <c r="M86" s="66" t="str">
        <f>+'Formulario de Inspección'!$P$9</f>
        <v>N/A</v>
      </c>
      <c r="N86" s="67">
        <f>+'Formulario de Inspección'!$R$9</f>
        <v>0</v>
      </c>
      <c r="O86" s="71" t="s">
        <v>158</v>
      </c>
      <c r="P86" s="71" t="str">
        <f>+'Lista de defectos'!D86</f>
        <v>i</v>
      </c>
      <c r="Q86" s="33" t="str">
        <f>+'Lista de defectos'!G86</f>
        <v>Ubicación no reglamentaria de los dispositivos de alguna luz.</v>
      </c>
      <c r="R86" s="66" t="str">
        <f>+'Lista de defectos'!F86</f>
        <v>DL</v>
      </c>
      <c r="S86" s="68" t="str">
        <f>+'Formulario de Inspección'!N127</f>
        <v>¡</v>
      </c>
      <c r="T86" s="33">
        <f>+'Formulario de Inspección'!O127</f>
        <v>0</v>
      </c>
      <c r="U86" s="66" t="str">
        <f>+'Formulario de Inspección'!$C$498</f>
        <v>FAVORABLE</v>
      </c>
      <c r="V86" s="66" t="str">
        <f>+'Formulario de Inspección'!$P$499</f>
        <v>N/A</v>
      </c>
      <c r="W86" s="66" t="str">
        <f>+'Formulario de Inspección'!$R$499</f>
        <v>N/A</v>
      </c>
      <c r="X86" s="66" t="str">
        <f>+'Formulario de Inspección'!$S$499</f>
        <v>N/A</v>
      </c>
      <c r="Y86" s="66">
        <f>+'Formulario de Inspección'!$H$514</f>
        <v>0</v>
      </c>
    </row>
    <row r="87" spans="1:25">
      <c r="A87" s="66">
        <f>+'Formulario de Inspección'!$R$5</f>
        <v>0</v>
      </c>
      <c r="B87" s="66">
        <f>'Formulario de Inspección'!$A$5</f>
        <v>0</v>
      </c>
      <c r="C87" s="66" t="str">
        <f>+'Formulario de Inspección'!$D$5</f>
        <v>Aire acondicionado</v>
      </c>
      <c r="D87" s="66">
        <f>+'Formulario de Inspección'!$H$5</f>
        <v>0</v>
      </c>
      <c r="E87" s="66" t="str">
        <f>+'Formulario de Inspección'!$A$7</f>
        <v>Desconocida</v>
      </c>
      <c r="F87" s="66" t="str">
        <f>+'Formulario de Inspección'!$D$7</f>
        <v>Desconocido</v>
      </c>
      <c r="G87" s="66" t="str">
        <f>+'Formulario de Inspección'!$H$7</f>
        <v>Desconocido</v>
      </c>
      <c r="H87" s="66" t="str">
        <f>+'Formulario de Inspección'!$P$7</f>
        <v>Desconocido</v>
      </c>
      <c r="I87" s="66">
        <f>+'Formulario de Inspección'!$R$7</f>
        <v>0</v>
      </c>
      <c r="J87" s="67">
        <f>+'Formulario de Inspección'!$A$9</f>
        <v>0</v>
      </c>
      <c r="K87" s="66" t="str">
        <f>+'Formulario de Inspección'!$D$9</f>
        <v>INSPECCION ANUAL</v>
      </c>
      <c r="L87" s="67" t="str">
        <f>+'Formulario de Inspección'!$H$9</f>
        <v>N/A</v>
      </c>
      <c r="M87" s="66" t="str">
        <f>+'Formulario de Inspección'!$P$9</f>
        <v>N/A</v>
      </c>
      <c r="N87" s="67">
        <f>+'Formulario de Inspección'!$R$9</f>
        <v>0</v>
      </c>
      <c r="O87" s="71" t="s">
        <v>158</v>
      </c>
      <c r="P87" s="71" t="str">
        <f>+'Lista de defectos'!D87</f>
        <v>j</v>
      </c>
      <c r="Q87" s="33" t="str">
        <f>+'Lista de defectos'!G87</f>
        <v>Estado deteriorado de algún lente del dispositivo.</v>
      </c>
      <c r="R87" s="66" t="str">
        <f>+'Lista de defectos'!F87</f>
        <v>DL</v>
      </c>
      <c r="S87" s="68" t="str">
        <f>+'Formulario de Inspección'!N128</f>
        <v>¡</v>
      </c>
      <c r="T87" s="33">
        <f>+'Formulario de Inspección'!O128</f>
        <v>0</v>
      </c>
      <c r="U87" s="66" t="str">
        <f>+'Formulario de Inspección'!$C$498</f>
        <v>FAVORABLE</v>
      </c>
      <c r="V87" s="66" t="str">
        <f>+'Formulario de Inspección'!$P$499</f>
        <v>N/A</v>
      </c>
      <c r="W87" s="66" t="str">
        <f>+'Formulario de Inspección'!$R$499</f>
        <v>N/A</v>
      </c>
      <c r="X87" s="66" t="str">
        <f>+'Formulario de Inspección'!$S$499</f>
        <v>N/A</v>
      </c>
      <c r="Y87" s="66">
        <f>+'Formulario de Inspección'!$H$514</f>
        <v>0</v>
      </c>
    </row>
    <row r="88" spans="1:25">
      <c r="A88" s="66">
        <f>+'Formulario de Inspección'!$R$5</f>
        <v>0</v>
      </c>
      <c r="B88" s="66">
        <f>'Formulario de Inspección'!$A$5</f>
        <v>0</v>
      </c>
      <c r="C88" s="66" t="str">
        <f>+'Formulario de Inspección'!$D$5</f>
        <v>Aire acondicionado</v>
      </c>
      <c r="D88" s="66">
        <f>+'Formulario de Inspección'!$H$5</f>
        <v>0</v>
      </c>
      <c r="E88" s="66" t="str">
        <f>+'Formulario de Inspección'!$A$7</f>
        <v>Desconocida</v>
      </c>
      <c r="F88" s="66" t="str">
        <f>+'Formulario de Inspección'!$D$7</f>
        <v>Desconocido</v>
      </c>
      <c r="G88" s="66" t="str">
        <f>+'Formulario de Inspección'!$H$7</f>
        <v>Desconocido</v>
      </c>
      <c r="H88" s="66" t="str">
        <f>+'Formulario de Inspección'!$P$7</f>
        <v>Desconocido</v>
      </c>
      <c r="I88" s="66">
        <f>+'Formulario de Inspección'!$R$7</f>
        <v>0</v>
      </c>
      <c r="J88" s="67">
        <f>+'Formulario de Inspección'!$A$9</f>
        <v>0</v>
      </c>
      <c r="K88" s="66" t="str">
        <f>+'Formulario de Inspección'!$D$9</f>
        <v>INSPECCION ANUAL</v>
      </c>
      <c r="L88" s="67" t="str">
        <f>+'Formulario de Inspección'!$H$9</f>
        <v>N/A</v>
      </c>
      <c r="M88" s="66" t="str">
        <f>+'Formulario de Inspección'!$P$9</f>
        <v>N/A</v>
      </c>
      <c r="N88" s="67">
        <f>+'Formulario de Inspección'!$R$9</f>
        <v>0</v>
      </c>
      <c r="O88" s="71" t="s">
        <v>158</v>
      </c>
      <c r="P88" s="71" t="str">
        <f>+'Lista de defectos'!D88</f>
        <v>k</v>
      </c>
      <c r="Q88" s="33" t="str">
        <f>+'Lista de defectos'!G88</f>
        <v>Existe riesgo de desprendimiento de algún dispositivo.</v>
      </c>
      <c r="R88" s="66" t="str">
        <f>+'Lista de defectos'!F88</f>
        <v>DG</v>
      </c>
      <c r="S88" s="68" t="str">
        <f>+'Formulario de Inspección'!N129</f>
        <v>¡</v>
      </c>
      <c r="T88" s="33">
        <f>+'Formulario de Inspección'!O129</f>
        <v>0</v>
      </c>
      <c r="U88" s="66" t="str">
        <f>+'Formulario de Inspección'!$C$498</f>
        <v>FAVORABLE</v>
      </c>
      <c r="V88" s="66" t="str">
        <f>+'Formulario de Inspección'!$P$499</f>
        <v>N/A</v>
      </c>
      <c r="W88" s="66" t="str">
        <f>+'Formulario de Inspección'!$R$499</f>
        <v>N/A</v>
      </c>
      <c r="X88" s="66" t="str">
        <f>+'Formulario de Inspección'!$S$499</f>
        <v>N/A</v>
      </c>
      <c r="Y88" s="66">
        <f>+'Formulario de Inspección'!$H$514</f>
        <v>0</v>
      </c>
    </row>
    <row r="89" spans="1:25">
      <c r="A89" s="66">
        <f>+'Formulario de Inspección'!$R$5</f>
        <v>0</v>
      </c>
      <c r="B89" s="66">
        <f>'Formulario de Inspección'!$A$5</f>
        <v>0</v>
      </c>
      <c r="C89" s="66" t="str">
        <f>+'Formulario de Inspección'!$D$5</f>
        <v>Aire acondicionado</v>
      </c>
      <c r="D89" s="66">
        <f>+'Formulario de Inspección'!$H$5</f>
        <v>0</v>
      </c>
      <c r="E89" s="66" t="str">
        <f>+'Formulario de Inspección'!$A$7</f>
        <v>Desconocida</v>
      </c>
      <c r="F89" s="66" t="str">
        <f>+'Formulario de Inspección'!$D$7</f>
        <v>Desconocido</v>
      </c>
      <c r="G89" s="66" t="str">
        <f>+'Formulario de Inspección'!$H$7</f>
        <v>Desconocido</v>
      </c>
      <c r="H89" s="66" t="str">
        <f>+'Formulario de Inspección'!$P$7</f>
        <v>Desconocido</v>
      </c>
      <c r="I89" s="66">
        <f>+'Formulario de Inspección'!$R$7</f>
        <v>0</v>
      </c>
      <c r="J89" s="67">
        <f>+'Formulario de Inspección'!$A$9</f>
        <v>0</v>
      </c>
      <c r="K89" s="66" t="str">
        <f>+'Formulario de Inspección'!$D$9</f>
        <v>INSPECCION ANUAL</v>
      </c>
      <c r="L89" s="67" t="str">
        <f>+'Formulario de Inspección'!$H$9</f>
        <v>N/A</v>
      </c>
      <c r="M89" s="66" t="str">
        <f>+'Formulario de Inspección'!$P$9</f>
        <v>N/A</v>
      </c>
      <c r="N89" s="67">
        <f>+'Formulario de Inspección'!$R$9</f>
        <v>0</v>
      </c>
      <c r="O89" s="71" t="s">
        <v>158</v>
      </c>
      <c r="P89" s="71" t="str">
        <f>+'Lista de defectos'!D89</f>
        <v>l</v>
      </c>
      <c r="Q89" s="33" t="str">
        <f>+'Lista de defectos'!G89</f>
        <v>Inexistencia de luces principales</v>
      </c>
      <c r="R89" s="66" t="str">
        <f>+'Lista de defectos'!F89</f>
        <v>DG</v>
      </c>
      <c r="S89" s="68" t="str">
        <f>+'Formulario de Inspección'!N130</f>
        <v>¡</v>
      </c>
      <c r="T89" s="33">
        <f>+'Formulario de Inspección'!O130</f>
        <v>0</v>
      </c>
      <c r="U89" s="66" t="str">
        <f>+'Formulario de Inspección'!$C$498</f>
        <v>FAVORABLE</v>
      </c>
      <c r="V89" s="66" t="str">
        <f>+'Formulario de Inspección'!$P$499</f>
        <v>N/A</v>
      </c>
      <c r="W89" s="66" t="str">
        <f>+'Formulario de Inspección'!$R$499</f>
        <v>N/A</v>
      </c>
      <c r="X89" s="66" t="str">
        <f>+'Formulario de Inspección'!$S$499</f>
        <v>N/A</v>
      </c>
      <c r="Y89" s="66">
        <f>+'Formulario de Inspección'!$H$514</f>
        <v>0</v>
      </c>
    </row>
    <row r="90" spans="1:25">
      <c r="A90" s="66">
        <f>+'Formulario de Inspección'!$R$5</f>
        <v>0</v>
      </c>
      <c r="B90" s="66">
        <f>'Formulario de Inspección'!$A$5</f>
        <v>0</v>
      </c>
      <c r="C90" s="66" t="str">
        <f>+'Formulario de Inspección'!$D$5</f>
        <v>Aire acondicionado</v>
      </c>
      <c r="D90" s="66">
        <f>+'Formulario de Inspección'!$H$5</f>
        <v>0</v>
      </c>
      <c r="E90" s="66" t="str">
        <f>+'Formulario de Inspección'!$A$7</f>
        <v>Desconocida</v>
      </c>
      <c r="F90" s="66" t="str">
        <f>+'Formulario de Inspección'!$D$7</f>
        <v>Desconocido</v>
      </c>
      <c r="G90" s="66" t="str">
        <f>+'Formulario de Inspección'!$H$7</f>
        <v>Desconocido</v>
      </c>
      <c r="H90" s="66" t="str">
        <f>+'Formulario de Inspección'!$P$7</f>
        <v>Desconocido</v>
      </c>
      <c r="I90" s="66">
        <f>+'Formulario de Inspección'!$R$7</f>
        <v>0</v>
      </c>
      <c r="J90" s="67">
        <f>+'Formulario de Inspección'!$A$9</f>
        <v>0</v>
      </c>
      <c r="K90" s="66" t="str">
        <f>+'Formulario de Inspección'!$D$9</f>
        <v>INSPECCION ANUAL</v>
      </c>
      <c r="L90" s="67" t="str">
        <f>+'Formulario de Inspección'!$H$9</f>
        <v>N/A</v>
      </c>
      <c r="M90" s="66" t="str">
        <f>+'Formulario de Inspección'!$P$9</f>
        <v>N/A</v>
      </c>
      <c r="N90" s="67">
        <f>+'Formulario de Inspección'!$R$9</f>
        <v>0</v>
      </c>
      <c r="O90" s="71" t="s">
        <v>158</v>
      </c>
      <c r="P90" s="71" t="str">
        <f>+'Lista de defectos'!D90</f>
        <v>m</v>
      </c>
      <c r="Q90" s="33" t="str">
        <f>+'Lista de defectos'!G90</f>
        <v>Diferencias de color entre las luces bajas.</v>
      </c>
      <c r="R90" s="66" t="str">
        <f>+'Lista de defectos'!F90</f>
        <v>DL</v>
      </c>
      <c r="S90" s="68" t="str">
        <f>+'Formulario de Inspección'!N131</f>
        <v>¡</v>
      </c>
      <c r="T90" s="33">
        <f>+'Formulario de Inspección'!O131</f>
        <v>0</v>
      </c>
      <c r="U90" s="66" t="str">
        <f>+'Formulario de Inspección'!$C$498</f>
        <v>FAVORABLE</v>
      </c>
      <c r="V90" s="66" t="str">
        <f>+'Formulario de Inspección'!$P$499</f>
        <v>N/A</v>
      </c>
      <c r="W90" s="66" t="str">
        <f>+'Formulario de Inspección'!$R$499</f>
        <v>N/A</v>
      </c>
      <c r="X90" s="66" t="str">
        <f>+'Formulario de Inspección'!$S$499</f>
        <v>N/A</v>
      </c>
      <c r="Y90" s="66">
        <f>+'Formulario de Inspección'!$H$514</f>
        <v>0</v>
      </c>
    </row>
    <row r="91" spans="1:25" ht="28.9">
      <c r="A91" s="66">
        <f>+'Formulario de Inspección'!$R$5</f>
        <v>0</v>
      </c>
      <c r="B91" s="66">
        <f>'Formulario de Inspección'!$A$5</f>
        <v>0</v>
      </c>
      <c r="C91" s="66" t="str">
        <f>+'Formulario de Inspección'!$D$5</f>
        <v>Aire acondicionado</v>
      </c>
      <c r="D91" s="66">
        <f>+'Formulario de Inspección'!$H$5</f>
        <v>0</v>
      </c>
      <c r="E91" s="66" t="str">
        <f>+'Formulario de Inspección'!$A$7</f>
        <v>Desconocida</v>
      </c>
      <c r="F91" s="66" t="str">
        <f>+'Formulario de Inspección'!$D$7</f>
        <v>Desconocido</v>
      </c>
      <c r="G91" s="66" t="str">
        <f>+'Formulario de Inspección'!$H$7</f>
        <v>Desconocido</v>
      </c>
      <c r="H91" s="66" t="str">
        <f>+'Formulario de Inspección'!$P$7</f>
        <v>Desconocido</v>
      </c>
      <c r="I91" s="66">
        <f>+'Formulario de Inspección'!$R$7</f>
        <v>0</v>
      </c>
      <c r="J91" s="67">
        <f>+'Formulario de Inspección'!$A$9</f>
        <v>0</v>
      </c>
      <c r="K91" s="66" t="str">
        <f>+'Formulario de Inspección'!$D$9</f>
        <v>INSPECCION ANUAL</v>
      </c>
      <c r="L91" s="67" t="str">
        <f>+'Formulario de Inspección'!$H$9</f>
        <v>N/A</v>
      </c>
      <c r="M91" s="66" t="str">
        <f>+'Formulario de Inspección'!$P$9</f>
        <v>N/A</v>
      </c>
      <c r="N91" s="67">
        <f>+'Formulario de Inspección'!$R$9</f>
        <v>0</v>
      </c>
      <c r="O91" s="71" t="s">
        <v>158</v>
      </c>
      <c r="P91" s="71" t="str">
        <f>+'Lista de defectos'!D91</f>
        <v>n</v>
      </c>
      <c r="Q91" s="33" t="str">
        <f>+'Lista de defectos'!G91</f>
        <v>Cableado eléctrico presentan sus forros con cortes expuestos, roces con peligro de corte, mal sujetos, mal empatados u otra condición que represente un peligro de corto circuito</v>
      </c>
      <c r="R91" s="66" t="str">
        <f>+'Lista de defectos'!F91</f>
        <v>DG</v>
      </c>
      <c r="S91" s="68" t="str">
        <f>+'Formulario de Inspección'!N132</f>
        <v>¡</v>
      </c>
      <c r="T91" s="33">
        <f>+'Formulario de Inspección'!O132</f>
        <v>0</v>
      </c>
      <c r="U91" s="66" t="str">
        <f>+'Formulario de Inspección'!$C$498</f>
        <v>FAVORABLE</v>
      </c>
      <c r="V91" s="66" t="str">
        <f>+'Formulario de Inspección'!$P$499</f>
        <v>N/A</v>
      </c>
      <c r="W91" s="66" t="str">
        <f>+'Formulario de Inspección'!$R$499</f>
        <v>N/A</v>
      </c>
      <c r="X91" s="66" t="str">
        <f>+'Formulario de Inspección'!$S$499</f>
        <v>N/A</v>
      </c>
      <c r="Y91" s="66">
        <f>+'Formulario de Inspección'!$H$514</f>
        <v>0</v>
      </c>
    </row>
    <row r="92" spans="1:25">
      <c r="A92" s="66">
        <f>+'Formulario de Inspección'!$R$5</f>
        <v>0</v>
      </c>
      <c r="B92" s="66">
        <f>'Formulario de Inspección'!$A$5</f>
        <v>0</v>
      </c>
      <c r="C92" s="66" t="str">
        <f>+'Formulario de Inspección'!$D$5</f>
        <v>Aire acondicionado</v>
      </c>
      <c r="D92" s="66">
        <f>+'Formulario de Inspección'!$H$5</f>
        <v>0</v>
      </c>
      <c r="E92" s="66" t="str">
        <f>+'Formulario de Inspección'!$A$7</f>
        <v>Desconocida</v>
      </c>
      <c r="F92" s="66" t="str">
        <f>+'Formulario de Inspección'!$D$7</f>
        <v>Desconocido</v>
      </c>
      <c r="G92" s="66" t="str">
        <f>+'Formulario de Inspección'!$H$7</f>
        <v>Desconocido</v>
      </c>
      <c r="H92" s="66" t="str">
        <f>+'Formulario de Inspección'!$P$7</f>
        <v>Desconocido</v>
      </c>
      <c r="I92" s="66">
        <f>+'Formulario de Inspección'!$R$7</f>
        <v>0</v>
      </c>
      <c r="J92" s="67">
        <f>+'Formulario de Inspección'!$A$9</f>
        <v>0</v>
      </c>
      <c r="K92" s="66" t="str">
        <f>+'Formulario de Inspección'!$D$9</f>
        <v>INSPECCION ANUAL</v>
      </c>
      <c r="L92" s="67" t="str">
        <f>+'Formulario de Inspección'!$H$9</f>
        <v>N/A</v>
      </c>
      <c r="M92" s="66" t="str">
        <f>+'Formulario de Inspección'!$P$9</f>
        <v>N/A</v>
      </c>
      <c r="N92" s="67">
        <f>+'Formulario de Inspección'!$R$9</f>
        <v>0</v>
      </c>
      <c r="O92" s="71" t="s">
        <v>158</v>
      </c>
      <c r="P92" s="71" t="str">
        <f>+'Lista de defectos'!D92</f>
        <v>o</v>
      </c>
      <c r="Q92" s="33" t="str">
        <f>+'Lista de defectos'!G92</f>
        <v>Defecto de estado del interruptor de encendido de las luces</v>
      </c>
      <c r="R92" s="66" t="str">
        <f>+'Lista de defectos'!F92</f>
        <v>DG</v>
      </c>
      <c r="S92" s="68" t="str">
        <f>+'Formulario de Inspección'!N133</f>
        <v>¡</v>
      </c>
      <c r="T92" s="33">
        <f>+'Formulario de Inspección'!O133</f>
        <v>0</v>
      </c>
      <c r="U92" s="66" t="str">
        <f>+'Formulario de Inspección'!$C$498</f>
        <v>FAVORABLE</v>
      </c>
      <c r="V92" s="66" t="str">
        <f>+'Formulario de Inspección'!$P$499</f>
        <v>N/A</v>
      </c>
      <c r="W92" s="66" t="str">
        <f>+'Formulario de Inspección'!$R$499</f>
        <v>N/A</v>
      </c>
      <c r="X92" s="66" t="str">
        <f>+'Formulario de Inspección'!$S$499</f>
        <v>N/A</v>
      </c>
      <c r="Y92" s="66">
        <f>+'Formulario de Inspección'!$H$514</f>
        <v>0</v>
      </c>
    </row>
    <row r="93" spans="1:25">
      <c r="A93" s="66">
        <f>+'Formulario de Inspección'!$R$5</f>
        <v>0</v>
      </c>
      <c r="B93" s="66">
        <f>'Formulario de Inspección'!$A$5</f>
        <v>0</v>
      </c>
      <c r="C93" s="66" t="str">
        <f>+'Formulario de Inspección'!$D$5</f>
        <v>Aire acondicionado</v>
      </c>
      <c r="D93" s="66">
        <f>+'Formulario de Inspección'!$H$5</f>
        <v>0</v>
      </c>
      <c r="E93" s="66" t="str">
        <f>+'Formulario de Inspección'!$A$7</f>
        <v>Desconocida</v>
      </c>
      <c r="F93" s="66" t="str">
        <f>+'Formulario de Inspección'!$D$7</f>
        <v>Desconocido</v>
      </c>
      <c r="G93" s="66" t="str">
        <f>+'Formulario de Inspección'!$H$7</f>
        <v>Desconocido</v>
      </c>
      <c r="H93" s="66" t="str">
        <f>+'Formulario de Inspección'!$P$7</f>
        <v>Desconocido</v>
      </c>
      <c r="I93" s="66">
        <f>+'Formulario de Inspección'!$R$7</f>
        <v>0</v>
      </c>
      <c r="J93" s="67">
        <f>+'Formulario de Inspección'!$A$9</f>
        <v>0</v>
      </c>
      <c r="K93" s="66" t="str">
        <f>+'Formulario de Inspección'!$D$9</f>
        <v>INSPECCION ANUAL</v>
      </c>
      <c r="L93" s="67" t="str">
        <f>+'Formulario de Inspección'!$H$9</f>
        <v>N/A</v>
      </c>
      <c r="M93" s="66" t="str">
        <f>+'Formulario de Inspección'!$P$9</f>
        <v>N/A</v>
      </c>
      <c r="N93" s="67">
        <f>+'Formulario de Inspección'!$R$9</f>
        <v>0</v>
      </c>
      <c r="O93" s="71" t="s">
        <v>158</v>
      </c>
      <c r="P93" s="71" t="e">
        <f>+'Lista de defectos'!D93</f>
        <v>#REF!</v>
      </c>
      <c r="Q93" s="33" t="e">
        <f>+'Lista de defectos'!G93</f>
        <v>#REF!</v>
      </c>
      <c r="R93" s="66" t="str">
        <f>+'Lista de defectos'!F93</f>
        <v>DG</v>
      </c>
      <c r="S93" s="68" t="e">
        <f>+'Formulario de Inspección'!#REF!</f>
        <v>#REF!</v>
      </c>
      <c r="T93" s="33" t="e">
        <f>+'Formulario de Inspección'!#REF!</f>
        <v>#REF!</v>
      </c>
      <c r="U93" s="66" t="str">
        <f>+'Formulario de Inspección'!$C$498</f>
        <v>FAVORABLE</v>
      </c>
      <c r="V93" s="66" t="str">
        <f>+'Formulario de Inspección'!$P$499</f>
        <v>N/A</v>
      </c>
      <c r="W93" s="66" t="str">
        <f>+'Formulario de Inspección'!$R$499</f>
        <v>N/A</v>
      </c>
      <c r="X93" s="66" t="str">
        <f>+'Formulario de Inspección'!$S$499</f>
        <v>N/A</v>
      </c>
      <c r="Y93" s="66">
        <f>+'Formulario de Inspección'!$H$514</f>
        <v>0</v>
      </c>
    </row>
    <row r="94" spans="1:25">
      <c r="A94" s="66">
        <f>+'Formulario de Inspección'!$R$5</f>
        <v>0</v>
      </c>
      <c r="B94" s="66">
        <f>'Formulario de Inspección'!$A$5</f>
        <v>0</v>
      </c>
      <c r="C94" s="66" t="str">
        <f>+'Formulario de Inspección'!$D$5</f>
        <v>Aire acondicionado</v>
      </c>
      <c r="D94" s="66">
        <f>+'Formulario de Inspección'!$H$5</f>
        <v>0</v>
      </c>
      <c r="E94" s="66" t="str">
        <f>+'Formulario de Inspección'!$A$7</f>
        <v>Desconocida</v>
      </c>
      <c r="F94" s="66" t="str">
        <f>+'Formulario de Inspección'!$D$7</f>
        <v>Desconocido</v>
      </c>
      <c r="G94" s="66" t="str">
        <f>+'Formulario de Inspección'!$H$7</f>
        <v>Desconocido</v>
      </c>
      <c r="H94" s="66" t="str">
        <f>+'Formulario de Inspección'!$P$7</f>
        <v>Desconocido</v>
      </c>
      <c r="I94" s="66">
        <f>+'Formulario de Inspección'!$R$7</f>
        <v>0</v>
      </c>
      <c r="J94" s="67">
        <f>+'Formulario de Inspección'!$A$9</f>
        <v>0</v>
      </c>
      <c r="K94" s="66" t="str">
        <f>+'Formulario de Inspección'!$D$9</f>
        <v>INSPECCION ANUAL</v>
      </c>
      <c r="L94" s="67" t="str">
        <f>+'Formulario de Inspección'!$H$9</f>
        <v>N/A</v>
      </c>
      <c r="M94" s="66" t="str">
        <f>+'Formulario de Inspección'!$P$9</f>
        <v>N/A</v>
      </c>
      <c r="N94" s="67">
        <f>+'Formulario de Inspección'!$R$9</f>
        <v>0</v>
      </c>
      <c r="O94" s="71" t="s">
        <v>180</v>
      </c>
      <c r="P94" s="71" t="str">
        <f>+'Lista de defectos'!D94</f>
        <v>a</v>
      </c>
      <c r="Q94" s="33" t="str">
        <f>+'Lista de defectos'!G94</f>
        <v>No funciona alguna de las luces (cuando tiene dos o más)</v>
      </c>
      <c r="R94" s="66" t="str">
        <f>+'Lista de defectos'!F94</f>
        <v>DL</v>
      </c>
      <c r="S94" s="68" t="str">
        <f>+'Formulario de Inspección'!N136</f>
        <v>¡</v>
      </c>
      <c r="T94" s="33">
        <f>+'Formulario de Inspección'!O136</f>
        <v>0</v>
      </c>
      <c r="U94" s="66" t="str">
        <f>+'Formulario de Inspección'!$C$498</f>
        <v>FAVORABLE</v>
      </c>
      <c r="V94" s="66" t="str">
        <f>+'Formulario de Inspección'!$P$499</f>
        <v>N/A</v>
      </c>
      <c r="W94" s="66" t="str">
        <f>+'Formulario de Inspección'!$R$499</f>
        <v>N/A</v>
      </c>
      <c r="X94" s="66" t="str">
        <f>+'Formulario de Inspección'!$S$499</f>
        <v>N/A</v>
      </c>
      <c r="Y94" s="66">
        <f>+'Formulario de Inspección'!$H$514</f>
        <v>0</v>
      </c>
    </row>
    <row r="95" spans="1:25">
      <c r="A95" s="66">
        <f>+'Formulario de Inspección'!$R$5</f>
        <v>0</v>
      </c>
      <c r="B95" s="66">
        <f>'Formulario de Inspección'!$A$5</f>
        <v>0</v>
      </c>
      <c r="C95" s="66" t="str">
        <f>+'Formulario de Inspección'!$D$5</f>
        <v>Aire acondicionado</v>
      </c>
      <c r="D95" s="66">
        <f>+'Formulario de Inspección'!$H$5</f>
        <v>0</v>
      </c>
      <c r="E95" s="66" t="str">
        <f>+'Formulario de Inspección'!$A$7</f>
        <v>Desconocida</v>
      </c>
      <c r="F95" s="66" t="str">
        <f>+'Formulario de Inspección'!$D$7</f>
        <v>Desconocido</v>
      </c>
      <c r="G95" s="66" t="str">
        <f>+'Formulario de Inspección'!$H$7</f>
        <v>Desconocido</v>
      </c>
      <c r="H95" s="66" t="str">
        <f>+'Formulario de Inspección'!$P$7</f>
        <v>Desconocido</v>
      </c>
      <c r="I95" s="66">
        <f>+'Formulario de Inspección'!$R$7</f>
        <v>0</v>
      </c>
      <c r="J95" s="67">
        <f>+'Formulario de Inspección'!$A$9</f>
        <v>0</v>
      </c>
      <c r="K95" s="66" t="str">
        <f>+'Formulario de Inspección'!$D$9</f>
        <v>INSPECCION ANUAL</v>
      </c>
      <c r="L95" s="67" t="str">
        <f>+'Formulario de Inspección'!$H$9</f>
        <v>N/A</v>
      </c>
      <c r="M95" s="66" t="str">
        <f>+'Formulario de Inspección'!$P$9</f>
        <v>N/A</v>
      </c>
      <c r="N95" s="67">
        <f>+'Formulario de Inspección'!$R$9</f>
        <v>0</v>
      </c>
      <c r="O95" s="71" t="s">
        <v>180</v>
      </c>
      <c r="P95" s="71" t="str">
        <f>+'Lista de defectos'!D95</f>
        <v>b</v>
      </c>
      <c r="Q95" s="33" t="str">
        <f>+'Lista de defectos'!G95</f>
        <v>No funciona ninguna o inexistentes las luces de reversa.</v>
      </c>
      <c r="R95" s="66" t="str">
        <f>+'Lista de defectos'!F95</f>
        <v>DG</v>
      </c>
      <c r="S95" s="68" t="str">
        <f>+'Formulario de Inspección'!N137</f>
        <v>¡</v>
      </c>
      <c r="T95" s="33">
        <f>+'Formulario de Inspección'!O137</f>
        <v>0</v>
      </c>
      <c r="U95" s="66" t="str">
        <f>+'Formulario de Inspección'!$C$498</f>
        <v>FAVORABLE</v>
      </c>
      <c r="V95" s="66" t="str">
        <f>+'Formulario de Inspección'!$P$499</f>
        <v>N/A</v>
      </c>
      <c r="W95" s="66" t="str">
        <f>+'Formulario de Inspección'!$R$499</f>
        <v>N/A</v>
      </c>
      <c r="X95" s="66" t="str">
        <f>+'Formulario de Inspección'!$S$499</f>
        <v>N/A</v>
      </c>
      <c r="Y95" s="66">
        <f>+'Formulario de Inspección'!$H$514</f>
        <v>0</v>
      </c>
    </row>
    <row r="96" spans="1:25">
      <c r="A96" s="66">
        <f>+'Formulario de Inspección'!$R$5</f>
        <v>0</v>
      </c>
      <c r="B96" s="66">
        <f>'Formulario de Inspección'!$A$5</f>
        <v>0</v>
      </c>
      <c r="C96" s="66" t="str">
        <f>+'Formulario de Inspección'!$D$5</f>
        <v>Aire acondicionado</v>
      </c>
      <c r="D96" s="66">
        <f>+'Formulario de Inspección'!$H$5</f>
        <v>0</v>
      </c>
      <c r="E96" s="66" t="str">
        <f>+'Formulario de Inspección'!$A$7</f>
        <v>Desconocida</v>
      </c>
      <c r="F96" s="66" t="str">
        <f>+'Formulario de Inspección'!$D$7</f>
        <v>Desconocido</v>
      </c>
      <c r="G96" s="66" t="str">
        <f>+'Formulario de Inspección'!$H$7</f>
        <v>Desconocido</v>
      </c>
      <c r="H96" s="66" t="str">
        <f>+'Formulario de Inspección'!$P$7</f>
        <v>Desconocido</v>
      </c>
      <c r="I96" s="66">
        <f>+'Formulario de Inspección'!$R$7</f>
        <v>0</v>
      </c>
      <c r="J96" s="67">
        <f>+'Formulario de Inspección'!$A$9</f>
        <v>0</v>
      </c>
      <c r="K96" s="66" t="str">
        <f>+'Formulario de Inspección'!$D$9</f>
        <v>INSPECCION ANUAL</v>
      </c>
      <c r="L96" s="67" t="str">
        <f>+'Formulario de Inspección'!$H$9</f>
        <v>N/A</v>
      </c>
      <c r="M96" s="66" t="str">
        <f>+'Formulario de Inspección'!$P$9</f>
        <v>N/A</v>
      </c>
      <c r="N96" s="67">
        <f>+'Formulario de Inspección'!$R$9</f>
        <v>0</v>
      </c>
      <c r="O96" s="71" t="s">
        <v>180</v>
      </c>
      <c r="P96" s="71" t="str">
        <f>+'Lista de defectos'!D96</f>
        <v>c</v>
      </c>
      <c r="Q96" s="33" t="str">
        <f>+'Lista de defectos'!G96</f>
        <v>Estado de los lentes del dispositivo defectuoso.</v>
      </c>
      <c r="R96" s="66" t="str">
        <f>+'Lista de defectos'!F96</f>
        <v>DL</v>
      </c>
      <c r="S96" s="68" t="str">
        <f>+'Formulario de Inspección'!N138</f>
        <v>¡</v>
      </c>
      <c r="T96" s="33">
        <f>+'Formulario de Inspección'!O138</f>
        <v>0</v>
      </c>
      <c r="U96" s="66" t="str">
        <f>+'Formulario de Inspección'!$C$498</f>
        <v>FAVORABLE</v>
      </c>
      <c r="V96" s="66" t="str">
        <f>+'Formulario de Inspección'!$P$499</f>
        <v>N/A</v>
      </c>
      <c r="W96" s="66" t="str">
        <f>+'Formulario de Inspección'!$R$499</f>
        <v>N/A</v>
      </c>
      <c r="X96" s="66" t="str">
        <f>+'Formulario de Inspección'!$S$499</f>
        <v>N/A</v>
      </c>
      <c r="Y96" s="66">
        <f>+'Formulario de Inspección'!$H$514</f>
        <v>0</v>
      </c>
    </row>
    <row r="97" spans="1:25">
      <c r="A97" s="66">
        <f>+'Formulario de Inspección'!$R$5</f>
        <v>0</v>
      </c>
      <c r="B97" s="66">
        <f>'Formulario de Inspección'!$A$5</f>
        <v>0</v>
      </c>
      <c r="C97" s="66" t="str">
        <f>+'Formulario de Inspección'!$D$5</f>
        <v>Aire acondicionado</v>
      </c>
      <c r="D97" s="66">
        <f>+'Formulario de Inspección'!$H$5</f>
        <v>0</v>
      </c>
      <c r="E97" s="66" t="str">
        <f>+'Formulario de Inspección'!$A$7</f>
        <v>Desconocida</v>
      </c>
      <c r="F97" s="66" t="str">
        <f>+'Formulario de Inspección'!$D$7</f>
        <v>Desconocido</v>
      </c>
      <c r="G97" s="66" t="str">
        <f>+'Formulario de Inspección'!$H$7</f>
        <v>Desconocido</v>
      </c>
      <c r="H97" s="66" t="str">
        <f>+'Formulario de Inspección'!$P$7</f>
        <v>Desconocido</v>
      </c>
      <c r="I97" s="66">
        <f>+'Formulario de Inspección'!$R$7</f>
        <v>0</v>
      </c>
      <c r="J97" s="67">
        <f>+'Formulario de Inspección'!$A$9</f>
        <v>0</v>
      </c>
      <c r="K97" s="66" t="str">
        <f>+'Formulario de Inspección'!$D$9</f>
        <v>INSPECCION ANUAL</v>
      </c>
      <c r="L97" s="67" t="str">
        <f>+'Formulario de Inspección'!$H$9</f>
        <v>N/A</v>
      </c>
      <c r="M97" s="66" t="str">
        <f>+'Formulario de Inspección'!$P$9</f>
        <v>N/A</v>
      </c>
      <c r="N97" s="67">
        <f>+'Formulario de Inspección'!$R$9</f>
        <v>0</v>
      </c>
      <c r="O97" s="71" t="s">
        <v>180</v>
      </c>
      <c r="P97" s="71" t="str">
        <f>+'Lista de defectos'!D97</f>
        <v>d</v>
      </c>
      <c r="Q97" s="33" t="str">
        <f>+'Lista de defectos'!G97</f>
        <v>Color de la luz emitida no reglamentario.</v>
      </c>
      <c r="R97" s="66" t="str">
        <f>+'Lista de defectos'!F97</f>
        <v>DL</v>
      </c>
      <c r="S97" s="68" t="str">
        <f>+'Formulario de Inspección'!N139</f>
        <v>¡</v>
      </c>
      <c r="T97" s="33">
        <f>+'Formulario de Inspección'!O139</f>
        <v>0</v>
      </c>
      <c r="U97" s="66" t="str">
        <f>+'Formulario de Inspección'!$C$498</f>
        <v>FAVORABLE</v>
      </c>
      <c r="V97" s="66" t="str">
        <f>+'Formulario de Inspección'!$P$499</f>
        <v>N/A</v>
      </c>
      <c r="W97" s="66" t="str">
        <f>+'Formulario de Inspección'!$R$499</f>
        <v>N/A</v>
      </c>
      <c r="X97" s="66" t="str">
        <f>+'Formulario de Inspección'!$S$499</f>
        <v>N/A</v>
      </c>
      <c r="Y97" s="66">
        <f>+'Formulario de Inspección'!$H$514</f>
        <v>0</v>
      </c>
    </row>
    <row r="98" spans="1:25" ht="28.9">
      <c r="A98" s="66">
        <f>+'Formulario de Inspección'!$R$5</f>
        <v>0</v>
      </c>
      <c r="B98" s="66">
        <f>'Formulario de Inspección'!$A$5</f>
        <v>0</v>
      </c>
      <c r="C98" s="66" t="str">
        <f>+'Formulario de Inspección'!$D$5</f>
        <v>Aire acondicionado</v>
      </c>
      <c r="D98" s="66">
        <f>+'Formulario de Inspección'!$H$5</f>
        <v>0</v>
      </c>
      <c r="E98" s="66" t="str">
        <f>+'Formulario de Inspección'!$A$7</f>
        <v>Desconocida</v>
      </c>
      <c r="F98" s="66" t="str">
        <f>+'Formulario de Inspección'!$D$7</f>
        <v>Desconocido</v>
      </c>
      <c r="G98" s="66" t="str">
        <f>+'Formulario de Inspección'!$H$7</f>
        <v>Desconocido</v>
      </c>
      <c r="H98" s="66" t="str">
        <f>+'Formulario de Inspección'!$P$7</f>
        <v>Desconocido</v>
      </c>
      <c r="I98" s="66">
        <f>+'Formulario de Inspección'!$R$7</f>
        <v>0</v>
      </c>
      <c r="J98" s="67">
        <f>+'Formulario de Inspección'!$A$9</f>
        <v>0</v>
      </c>
      <c r="K98" s="66" t="str">
        <f>+'Formulario de Inspección'!$D$9</f>
        <v>INSPECCION ANUAL</v>
      </c>
      <c r="L98" s="67" t="str">
        <f>+'Formulario de Inspección'!$H$9</f>
        <v>N/A</v>
      </c>
      <c r="M98" s="66" t="str">
        <f>+'Formulario de Inspección'!$P$9</f>
        <v>N/A</v>
      </c>
      <c r="N98" s="67">
        <f>+'Formulario de Inspección'!$R$9</f>
        <v>0</v>
      </c>
      <c r="O98" s="71" t="s">
        <v>180</v>
      </c>
      <c r="P98" s="71" t="str">
        <f>+'Lista de defectos'!D98</f>
        <v>e</v>
      </c>
      <c r="Q98" s="33" t="str">
        <f>+'Lista de defectos'!G98</f>
        <v>Cableado eléctrico presentan sus forros con cortes expuestos, roces con peligro de corte, mal sujetos, mal empatados u otra condición que represente un peligro de corto circuito</v>
      </c>
      <c r="R98" s="66" t="str">
        <f>+'Lista de defectos'!F98</f>
        <v>DG</v>
      </c>
      <c r="S98" s="68" t="str">
        <f>+'Formulario de Inspección'!N140</f>
        <v>¡</v>
      </c>
      <c r="T98" s="33">
        <f>+'Formulario de Inspección'!O140</f>
        <v>0</v>
      </c>
      <c r="U98" s="66" t="str">
        <f>+'Formulario de Inspección'!$C$498</f>
        <v>FAVORABLE</v>
      </c>
      <c r="V98" s="66" t="str">
        <f>+'Formulario de Inspección'!$P$499</f>
        <v>N/A</v>
      </c>
      <c r="W98" s="66" t="str">
        <f>+'Formulario de Inspección'!$R$499</f>
        <v>N/A</v>
      </c>
      <c r="X98" s="66" t="str">
        <f>+'Formulario de Inspección'!$S$499</f>
        <v>N/A</v>
      </c>
      <c r="Y98" s="66">
        <f>+'Formulario de Inspección'!$H$514</f>
        <v>0</v>
      </c>
    </row>
    <row r="99" spans="1:25">
      <c r="A99" s="66">
        <f>+'Formulario de Inspección'!$R$5</f>
        <v>0</v>
      </c>
      <c r="B99" s="66">
        <f>'Formulario de Inspección'!$A$5</f>
        <v>0</v>
      </c>
      <c r="C99" s="66" t="str">
        <f>+'Formulario de Inspección'!$D$5</f>
        <v>Aire acondicionado</v>
      </c>
      <c r="D99" s="66">
        <f>+'Formulario de Inspección'!$H$5</f>
        <v>0</v>
      </c>
      <c r="E99" s="66" t="str">
        <f>+'Formulario de Inspección'!$A$7</f>
        <v>Desconocida</v>
      </c>
      <c r="F99" s="66" t="str">
        <f>+'Formulario de Inspección'!$D$7</f>
        <v>Desconocido</v>
      </c>
      <c r="G99" s="66" t="str">
        <f>+'Formulario de Inspección'!$H$7</f>
        <v>Desconocido</v>
      </c>
      <c r="H99" s="66" t="str">
        <f>+'Formulario de Inspección'!$P$7</f>
        <v>Desconocido</v>
      </c>
      <c r="I99" s="66">
        <f>+'Formulario de Inspección'!$R$7</f>
        <v>0</v>
      </c>
      <c r="J99" s="67">
        <f>+'Formulario de Inspección'!$A$9</f>
        <v>0</v>
      </c>
      <c r="K99" s="66" t="str">
        <f>+'Formulario de Inspección'!$D$9</f>
        <v>INSPECCION ANUAL</v>
      </c>
      <c r="L99" s="67" t="str">
        <f>+'Formulario de Inspección'!$H$9</f>
        <v>N/A</v>
      </c>
      <c r="M99" s="66" t="str">
        <f>+'Formulario de Inspección'!$P$9</f>
        <v>N/A</v>
      </c>
      <c r="N99" s="67">
        <f>+'Formulario de Inspección'!$R$9</f>
        <v>0</v>
      </c>
      <c r="O99" s="71" t="s">
        <v>180</v>
      </c>
      <c r="P99" s="71" t="str">
        <f>+'Lista de defectos'!D99</f>
        <v>f</v>
      </c>
      <c r="Q99" s="33" t="str">
        <f>+'Lista de defectos'!G99</f>
        <v>Dispositivo de alarma sonora o avisador acústico no funciona o inexistente</v>
      </c>
      <c r="R99" s="66" t="str">
        <f>+'Lista de defectos'!F99</f>
        <v>DG</v>
      </c>
      <c r="S99" s="68" t="str">
        <f>+'Formulario de Inspección'!N141</f>
        <v>¡</v>
      </c>
      <c r="T99" s="33">
        <f>+'Formulario de Inspección'!O141</f>
        <v>0</v>
      </c>
      <c r="U99" s="66" t="str">
        <f>+'Formulario de Inspección'!$C$498</f>
        <v>FAVORABLE</v>
      </c>
      <c r="V99" s="66" t="str">
        <f>+'Formulario de Inspección'!$P$499</f>
        <v>N/A</v>
      </c>
      <c r="W99" s="66" t="str">
        <f>+'Formulario de Inspección'!$R$499</f>
        <v>N/A</v>
      </c>
      <c r="X99" s="66" t="str">
        <f>+'Formulario de Inspección'!$S$499</f>
        <v>N/A</v>
      </c>
      <c r="Y99" s="66">
        <f>+'Formulario de Inspección'!$H$514</f>
        <v>0</v>
      </c>
    </row>
    <row r="100" spans="1:25">
      <c r="A100" s="66">
        <f>+'Formulario de Inspección'!$R$5</f>
        <v>0</v>
      </c>
      <c r="B100" s="66">
        <f>'Formulario de Inspección'!$A$5</f>
        <v>0</v>
      </c>
      <c r="C100" s="66" t="str">
        <f>+'Formulario de Inspección'!$D$5</f>
        <v>Aire acondicionado</v>
      </c>
      <c r="D100" s="66">
        <f>+'Formulario de Inspección'!$H$5</f>
        <v>0</v>
      </c>
      <c r="E100" s="66" t="str">
        <f>+'Formulario de Inspección'!$A$7</f>
        <v>Desconocida</v>
      </c>
      <c r="F100" s="66" t="str">
        <f>+'Formulario de Inspección'!$D$7</f>
        <v>Desconocido</v>
      </c>
      <c r="G100" s="66" t="str">
        <f>+'Formulario de Inspección'!$H$7</f>
        <v>Desconocido</v>
      </c>
      <c r="H100" s="66" t="str">
        <f>+'Formulario de Inspección'!$P$7</f>
        <v>Desconocido</v>
      </c>
      <c r="I100" s="66">
        <f>+'Formulario de Inspección'!$R$7</f>
        <v>0</v>
      </c>
      <c r="J100" s="67">
        <f>+'Formulario de Inspección'!$A$9</f>
        <v>0</v>
      </c>
      <c r="K100" s="66" t="str">
        <f>+'Formulario de Inspección'!$D$9</f>
        <v>INSPECCION ANUAL</v>
      </c>
      <c r="L100" s="67" t="str">
        <f>+'Formulario de Inspección'!$H$9</f>
        <v>N/A</v>
      </c>
      <c r="M100" s="66" t="str">
        <f>+'Formulario de Inspección'!$P$9</f>
        <v>N/A</v>
      </c>
      <c r="N100" s="67">
        <f>+'Formulario de Inspección'!$R$9</f>
        <v>0</v>
      </c>
      <c r="O100" s="71" t="s">
        <v>180</v>
      </c>
      <c r="P100" s="71" t="str">
        <f>+'Lista de defectos'!D100</f>
        <v>g</v>
      </c>
      <c r="Q100" s="33" t="str">
        <f>+'Lista de defectos'!G100</f>
        <v>El sonido emitido no es continuo y/o uniforme o esta por debajo de los 90dB</v>
      </c>
      <c r="R100" s="66" t="str">
        <f>+'Lista de defectos'!F100</f>
        <v>DL</v>
      </c>
      <c r="S100" s="68" t="str">
        <f>+'Formulario de Inspección'!N142</f>
        <v>¡</v>
      </c>
      <c r="T100" s="33">
        <f>+'Formulario de Inspección'!O142</f>
        <v>0</v>
      </c>
      <c r="U100" s="66" t="str">
        <f>+'Formulario de Inspección'!$C$498</f>
        <v>FAVORABLE</v>
      </c>
      <c r="V100" s="66" t="str">
        <f>+'Formulario de Inspección'!$P$499</f>
        <v>N/A</v>
      </c>
      <c r="W100" s="66" t="str">
        <f>+'Formulario de Inspección'!$R$499</f>
        <v>N/A</v>
      </c>
      <c r="X100" s="66" t="str">
        <f>+'Formulario de Inspección'!$S$499</f>
        <v>N/A</v>
      </c>
      <c r="Y100" s="66">
        <f>+'Formulario de Inspección'!$H$514</f>
        <v>0</v>
      </c>
    </row>
    <row r="101" spans="1:25">
      <c r="A101" s="66">
        <f>+'Formulario de Inspección'!$R$5</f>
        <v>0</v>
      </c>
      <c r="B101" s="66">
        <f>'Formulario de Inspección'!$A$5</f>
        <v>0</v>
      </c>
      <c r="C101" s="66" t="str">
        <f>+'Formulario de Inspección'!$D$5</f>
        <v>Aire acondicionado</v>
      </c>
      <c r="D101" s="66">
        <f>+'Formulario de Inspección'!$H$5</f>
        <v>0</v>
      </c>
      <c r="E101" s="66" t="str">
        <f>+'Formulario de Inspección'!$A$7</f>
        <v>Desconocida</v>
      </c>
      <c r="F101" s="66" t="str">
        <f>+'Formulario de Inspección'!$D$7</f>
        <v>Desconocido</v>
      </c>
      <c r="G101" s="66" t="str">
        <f>+'Formulario de Inspección'!$H$7</f>
        <v>Desconocido</v>
      </c>
      <c r="H101" s="66" t="str">
        <f>+'Formulario de Inspección'!$P$7</f>
        <v>Desconocido</v>
      </c>
      <c r="I101" s="66">
        <f>+'Formulario de Inspección'!$R$7</f>
        <v>0</v>
      </c>
      <c r="J101" s="67">
        <f>+'Formulario de Inspección'!$A$9</f>
        <v>0</v>
      </c>
      <c r="K101" s="66" t="str">
        <f>+'Formulario de Inspección'!$D$9</f>
        <v>INSPECCION ANUAL</v>
      </c>
      <c r="L101" s="67" t="str">
        <f>+'Formulario de Inspección'!$H$9</f>
        <v>N/A</v>
      </c>
      <c r="M101" s="66" t="str">
        <f>+'Formulario de Inspección'!$P$9</f>
        <v>N/A</v>
      </c>
      <c r="N101" s="67">
        <f>+'Formulario de Inspección'!$R$9</f>
        <v>0</v>
      </c>
      <c r="O101" s="71" t="s">
        <v>189</v>
      </c>
      <c r="P101" s="71" t="str">
        <f>+'Lista de defectos'!D101</f>
        <v>a</v>
      </c>
      <c r="Q101" s="33" t="str">
        <f>+'Lista de defectos'!G101</f>
        <v>Número de luces inferior al reglamentario.</v>
      </c>
      <c r="R101" s="66" t="str">
        <f>+'Lista de defectos'!F101</f>
        <v>DG</v>
      </c>
      <c r="S101" s="68" t="str">
        <f>+'Formulario de Inspección'!N145</f>
        <v>¡</v>
      </c>
      <c r="T101" s="33">
        <f>+'Formulario de Inspección'!O145</f>
        <v>0</v>
      </c>
      <c r="U101" s="66" t="str">
        <f>+'Formulario de Inspección'!$C$498</f>
        <v>FAVORABLE</v>
      </c>
      <c r="V101" s="66" t="str">
        <f>+'Formulario de Inspección'!$P$499</f>
        <v>N/A</v>
      </c>
      <c r="W101" s="66" t="str">
        <f>+'Formulario de Inspección'!$R$499</f>
        <v>N/A</v>
      </c>
      <c r="X101" s="66" t="str">
        <f>+'Formulario de Inspección'!$S$499</f>
        <v>N/A</v>
      </c>
      <c r="Y101" s="66">
        <f>+'Formulario de Inspección'!$H$514</f>
        <v>0</v>
      </c>
    </row>
    <row r="102" spans="1:25">
      <c r="A102" s="66">
        <f>+'Formulario de Inspección'!$R$5</f>
        <v>0</v>
      </c>
      <c r="B102" s="66">
        <f>'Formulario de Inspección'!$A$5</f>
        <v>0</v>
      </c>
      <c r="C102" s="66" t="str">
        <f>+'Formulario de Inspección'!$D$5</f>
        <v>Aire acondicionado</v>
      </c>
      <c r="D102" s="66">
        <f>+'Formulario de Inspección'!$H$5</f>
        <v>0</v>
      </c>
      <c r="E102" s="66" t="str">
        <f>+'Formulario de Inspección'!$A$7</f>
        <v>Desconocida</v>
      </c>
      <c r="F102" s="66" t="str">
        <f>+'Formulario de Inspección'!$D$7</f>
        <v>Desconocido</v>
      </c>
      <c r="G102" s="66" t="str">
        <f>+'Formulario de Inspección'!$H$7</f>
        <v>Desconocido</v>
      </c>
      <c r="H102" s="66" t="str">
        <f>+'Formulario de Inspección'!$P$7</f>
        <v>Desconocido</v>
      </c>
      <c r="I102" s="66">
        <f>+'Formulario de Inspección'!$R$7</f>
        <v>0</v>
      </c>
      <c r="J102" s="67">
        <f>+'Formulario de Inspección'!$A$9</f>
        <v>0</v>
      </c>
      <c r="K102" s="66" t="str">
        <f>+'Formulario de Inspección'!$D$9</f>
        <v>INSPECCION ANUAL</v>
      </c>
      <c r="L102" s="67" t="str">
        <f>+'Formulario de Inspección'!$H$9</f>
        <v>N/A</v>
      </c>
      <c r="M102" s="66" t="str">
        <f>+'Formulario de Inspección'!$P$9</f>
        <v>N/A</v>
      </c>
      <c r="N102" s="67">
        <f>+'Formulario de Inspección'!$R$9</f>
        <v>0</v>
      </c>
      <c r="O102" s="71" t="s">
        <v>189</v>
      </c>
      <c r="P102" s="71" t="str">
        <f>+'Lista de defectos'!D102</f>
        <v>b</v>
      </c>
      <c r="Q102" s="33" t="str">
        <f>+'Lista de defectos'!G102</f>
        <v>No funciona alguna luz.</v>
      </c>
      <c r="R102" s="66" t="str">
        <f>+'Lista de defectos'!F102</f>
        <v>DL</v>
      </c>
      <c r="S102" s="68" t="str">
        <f>+'Formulario de Inspección'!N146</f>
        <v>¡</v>
      </c>
      <c r="T102" s="33">
        <f>+'Formulario de Inspección'!O146</f>
        <v>0</v>
      </c>
      <c r="U102" s="66" t="str">
        <f>+'Formulario de Inspección'!$C$498</f>
        <v>FAVORABLE</v>
      </c>
      <c r="V102" s="66" t="str">
        <f>+'Formulario de Inspección'!$P$499</f>
        <v>N/A</v>
      </c>
      <c r="W102" s="66" t="str">
        <f>+'Formulario de Inspección'!$R$499</f>
        <v>N/A</v>
      </c>
      <c r="X102" s="66" t="str">
        <f>+'Formulario de Inspección'!$S$499</f>
        <v>N/A</v>
      </c>
      <c r="Y102" s="66">
        <f>+'Formulario de Inspección'!$H$514</f>
        <v>0</v>
      </c>
    </row>
    <row r="103" spans="1:25">
      <c r="A103" s="66">
        <f>+'Formulario de Inspección'!$R$5</f>
        <v>0</v>
      </c>
      <c r="B103" s="66">
        <f>'Formulario de Inspección'!$A$5</f>
        <v>0</v>
      </c>
      <c r="C103" s="66" t="str">
        <f>+'Formulario de Inspección'!$D$5</f>
        <v>Aire acondicionado</v>
      </c>
      <c r="D103" s="66">
        <f>+'Formulario de Inspección'!$H$5</f>
        <v>0</v>
      </c>
      <c r="E103" s="66" t="str">
        <f>+'Formulario de Inspección'!$A$7</f>
        <v>Desconocida</v>
      </c>
      <c r="F103" s="66" t="str">
        <f>+'Formulario de Inspección'!$D$7</f>
        <v>Desconocido</v>
      </c>
      <c r="G103" s="66" t="str">
        <f>+'Formulario de Inspección'!$H$7</f>
        <v>Desconocido</v>
      </c>
      <c r="H103" s="66" t="str">
        <f>+'Formulario de Inspección'!$P$7</f>
        <v>Desconocido</v>
      </c>
      <c r="I103" s="66">
        <f>+'Formulario de Inspección'!$R$7</f>
        <v>0</v>
      </c>
      <c r="J103" s="67">
        <f>+'Formulario de Inspección'!$A$9</f>
        <v>0</v>
      </c>
      <c r="K103" s="66" t="str">
        <f>+'Formulario de Inspección'!$D$9</f>
        <v>INSPECCION ANUAL</v>
      </c>
      <c r="L103" s="67" t="str">
        <f>+'Formulario de Inspección'!$H$9</f>
        <v>N/A</v>
      </c>
      <c r="M103" s="66" t="str">
        <f>+'Formulario de Inspección'!$P$9</f>
        <v>N/A</v>
      </c>
      <c r="N103" s="67">
        <f>+'Formulario de Inspección'!$R$9</f>
        <v>0</v>
      </c>
      <c r="O103" s="71" t="s">
        <v>189</v>
      </c>
      <c r="P103" s="71" t="str">
        <f>+'Lista de defectos'!D103</f>
        <v>c</v>
      </c>
      <c r="Q103" s="33" t="str">
        <f>+'Lista de defectos'!G103</f>
        <v>No funciona ninguna luz en la parte delantera o trasera.</v>
      </c>
      <c r="R103" s="66" t="str">
        <f>+'Lista de defectos'!F103</f>
        <v>DG</v>
      </c>
      <c r="S103" s="68" t="str">
        <f>+'Formulario de Inspección'!N147</f>
        <v>¡</v>
      </c>
      <c r="T103" s="33">
        <f>+'Formulario de Inspección'!O147</f>
        <v>0</v>
      </c>
      <c r="U103" s="66" t="str">
        <f>+'Formulario de Inspección'!$C$498</f>
        <v>FAVORABLE</v>
      </c>
      <c r="V103" s="66" t="str">
        <f>+'Formulario de Inspección'!$P$499</f>
        <v>N/A</v>
      </c>
      <c r="W103" s="66" t="str">
        <f>+'Formulario de Inspección'!$R$499</f>
        <v>N/A</v>
      </c>
      <c r="X103" s="66" t="str">
        <f>+'Formulario de Inspección'!$S$499</f>
        <v>N/A</v>
      </c>
      <c r="Y103" s="66">
        <f>+'Formulario de Inspección'!$H$514</f>
        <v>0</v>
      </c>
    </row>
    <row r="104" spans="1:25">
      <c r="A104" s="66">
        <f>+'Formulario de Inspección'!$R$5</f>
        <v>0</v>
      </c>
      <c r="B104" s="66">
        <f>'Formulario de Inspección'!$A$5</f>
        <v>0</v>
      </c>
      <c r="C104" s="66" t="str">
        <f>+'Formulario de Inspección'!$D$5</f>
        <v>Aire acondicionado</v>
      </c>
      <c r="D104" s="66">
        <f>+'Formulario de Inspección'!$H$5</f>
        <v>0</v>
      </c>
      <c r="E104" s="66" t="str">
        <f>+'Formulario de Inspección'!$A$7</f>
        <v>Desconocida</v>
      </c>
      <c r="F104" s="66" t="str">
        <f>+'Formulario de Inspección'!$D$7</f>
        <v>Desconocido</v>
      </c>
      <c r="G104" s="66" t="str">
        <f>+'Formulario de Inspección'!$H$7</f>
        <v>Desconocido</v>
      </c>
      <c r="H104" s="66" t="str">
        <f>+'Formulario de Inspección'!$P$7</f>
        <v>Desconocido</v>
      </c>
      <c r="I104" s="66">
        <f>+'Formulario de Inspección'!$R$7</f>
        <v>0</v>
      </c>
      <c r="J104" s="67">
        <f>+'Formulario de Inspección'!$A$9</f>
        <v>0</v>
      </c>
      <c r="K104" s="66" t="str">
        <f>+'Formulario de Inspección'!$D$9</f>
        <v>INSPECCION ANUAL</v>
      </c>
      <c r="L104" s="67" t="str">
        <f>+'Formulario de Inspección'!$H$9</f>
        <v>N/A</v>
      </c>
      <c r="M104" s="66" t="str">
        <f>+'Formulario de Inspección'!$P$9</f>
        <v>N/A</v>
      </c>
      <c r="N104" s="67">
        <f>+'Formulario de Inspección'!$R$9</f>
        <v>0</v>
      </c>
      <c r="O104" s="71" t="s">
        <v>189</v>
      </c>
      <c r="P104" s="71" t="str">
        <f>+'Lista de defectos'!D104</f>
        <v>d</v>
      </c>
      <c r="Q104" s="33" t="str">
        <f>+'Lista de defectos'!G104</f>
        <v>No funciona ninguna luz en el lado derecho o izquierdo.</v>
      </c>
      <c r="R104" s="66" t="str">
        <f>+'Lista de defectos'!F104</f>
        <v>DG</v>
      </c>
      <c r="S104" s="68" t="str">
        <f>+'Formulario de Inspección'!N148</f>
        <v>¡</v>
      </c>
      <c r="T104" s="33">
        <f>+'Formulario de Inspección'!O148</f>
        <v>0</v>
      </c>
      <c r="U104" s="66" t="str">
        <f>+'Formulario de Inspección'!$C$498</f>
        <v>FAVORABLE</v>
      </c>
      <c r="V104" s="66" t="str">
        <f>+'Formulario de Inspección'!$P$499</f>
        <v>N/A</v>
      </c>
      <c r="W104" s="66" t="str">
        <f>+'Formulario de Inspección'!$R$499</f>
        <v>N/A</v>
      </c>
      <c r="X104" s="66" t="str">
        <f>+'Formulario de Inspección'!$S$499</f>
        <v>N/A</v>
      </c>
      <c r="Y104" s="66">
        <f>+'Formulario de Inspección'!$H$514</f>
        <v>0</v>
      </c>
    </row>
    <row r="105" spans="1:25">
      <c r="A105" s="66">
        <f>+'Formulario de Inspección'!$R$5</f>
        <v>0</v>
      </c>
      <c r="B105" s="66">
        <f>'Formulario de Inspección'!$A$5</f>
        <v>0</v>
      </c>
      <c r="C105" s="66" t="str">
        <f>+'Formulario de Inspección'!$D$5</f>
        <v>Aire acondicionado</v>
      </c>
      <c r="D105" s="66">
        <f>+'Formulario de Inspección'!$H$5</f>
        <v>0</v>
      </c>
      <c r="E105" s="66" t="str">
        <f>+'Formulario de Inspección'!$A$7</f>
        <v>Desconocida</v>
      </c>
      <c r="F105" s="66" t="str">
        <f>+'Formulario de Inspección'!$D$7</f>
        <v>Desconocido</v>
      </c>
      <c r="G105" s="66" t="str">
        <f>+'Formulario de Inspección'!$H$7</f>
        <v>Desconocido</v>
      </c>
      <c r="H105" s="66" t="str">
        <f>+'Formulario de Inspección'!$P$7</f>
        <v>Desconocido</v>
      </c>
      <c r="I105" s="66">
        <f>+'Formulario de Inspección'!$R$7</f>
        <v>0</v>
      </c>
      <c r="J105" s="67">
        <f>+'Formulario de Inspección'!$A$9</f>
        <v>0</v>
      </c>
      <c r="K105" s="66" t="str">
        <f>+'Formulario de Inspección'!$D$9</f>
        <v>INSPECCION ANUAL</v>
      </c>
      <c r="L105" s="67" t="str">
        <f>+'Formulario de Inspección'!$H$9</f>
        <v>N/A</v>
      </c>
      <c r="M105" s="66" t="str">
        <f>+'Formulario de Inspección'!$P$9</f>
        <v>N/A</v>
      </c>
      <c r="N105" s="67">
        <f>+'Formulario de Inspección'!$R$9</f>
        <v>0</v>
      </c>
      <c r="O105" s="71" t="s">
        <v>189</v>
      </c>
      <c r="P105" s="71" t="str">
        <f>+'Lista de defectos'!D105</f>
        <v>e</v>
      </c>
      <c r="Q105" s="33" t="str">
        <f>+'Lista de defectos'!G105</f>
        <v>Frecuencia de pulsación se asemeja la luz fija o a luz apagada.</v>
      </c>
      <c r="R105" s="66" t="str">
        <f>+'Lista de defectos'!F105</f>
        <v>DL</v>
      </c>
      <c r="S105" s="68" t="str">
        <f>+'Formulario de Inspección'!N149</f>
        <v>¡</v>
      </c>
      <c r="T105" s="33">
        <f>+'Formulario de Inspección'!O149</f>
        <v>0</v>
      </c>
      <c r="U105" s="66" t="str">
        <f>+'Formulario de Inspección'!$C$498</f>
        <v>FAVORABLE</v>
      </c>
      <c r="V105" s="66" t="str">
        <f>+'Formulario de Inspección'!$P$499</f>
        <v>N/A</v>
      </c>
      <c r="W105" s="66" t="str">
        <f>+'Formulario de Inspección'!$R$499</f>
        <v>N/A</v>
      </c>
      <c r="X105" s="66" t="str">
        <f>+'Formulario de Inspección'!$S$499</f>
        <v>N/A</v>
      </c>
      <c r="Y105" s="66">
        <f>+'Formulario de Inspección'!$H$514</f>
        <v>0</v>
      </c>
    </row>
    <row r="106" spans="1:25">
      <c r="A106" s="66">
        <f>+'Formulario de Inspección'!$R$5</f>
        <v>0</v>
      </c>
      <c r="B106" s="66">
        <f>'Formulario de Inspección'!$A$5</f>
        <v>0</v>
      </c>
      <c r="C106" s="66" t="str">
        <f>+'Formulario de Inspección'!$D$5</f>
        <v>Aire acondicionado</v>
      </c>
      <c r="D106" s="66">
        <f>+'Formulario de Inspección'!$H$5</f>
        <v>0</v>
      </c>
      <c r="E106" s="66" t="str">
        <f>+'Formulario de Inspección'!$A$7</f>
        <v>Desconocida</v>
      </c>
      <c r="F106" s="66" t="str">
        <f>+'Formulario de Inspección'!$D$7</f>
        <v>Desconocido</v>
      </c>
      <c r="G106" s="66" t="str">
        <f>+'Formulario de Inspección'!$H$7</f>
        <v>Desconocido</v>
      </c>
      <c r="H106" s="66" t="str">
        <f>+'Formulario de Inspección'!$P$7</f>
        <v>Desconocido</v>
      </c>
      <c r="I106" s="66">
        <f>+'Formulario de Inspección'!$R$7</f>
        <v>0</v>
      </c>
      <c r="J106" s="67">
        <f>+'Formulario de Inspección'!$A$9</f>
        <v>0</v>
      </c>
      <c r="K106" s="66" t="str">
        <f>+'Formulario de Inspección'!$D$9</f>
        <v>INSPECCION ANUAL</v>
      </c>
      <c r="L106" s="67" t="str">
        <f>+'Formulario de Inspección'!$H$9</f>
        <v>N/A</v>
      </c>
      <c r="M106" s="66" t="str">
        <f>+'Formulario de Inspección'!$P$9</f>
        <v>N/A</v>
      </c>
      <c r="N106" s="67">
        <f>+'Formulario de Inspección'!$R$9</f>
        <v>0</v>
      </c>
      <c r="O106" s="71" t="s">
        <v>189</v>
      </c>
      <c r="P106" s="71" t="str">
        <f>+'Lista de defectos'!D106</f>
        <v>f</v>
      </c>
      <c r="Q106" s="33" t="str">
        <f>+'Lista de defectos'!G106</f>
        <v>Estado de los lentes de dispositivo defectuoso.</v>
      </c>
      <c r="R106" s="66" t="str">
        <f>+'Lista de defectos'!F106</f>
        <v>DL</v>
      </c>
      <c r="S106" s="68" t="str">
        <f>+'Formulario de Inspección'!N150</f>
        <v>¡</v>
      </c>
      <c r="T106" s="33">
        <f>+'Formulario de Inspección'!O150</f>
        <v>0</v>
      </c>
      <c r="U106" s="66" t="str">
        <f>+'Formulario de Inspección'!$C$498</f>
        <v>FAVORABLE</v>
      </c>
      <c r="V106" s="66" t="str">
        <f>+'Formulario de Inspección'!$P$499</f>
        <v>N/A</v>
      </c>
      <c r="W106" s="66" t="str">
        <f>+'Formulario de Inspección'!$R$499</f>
        <v>N/A</v>
      </c>
      <c r="X106" s="66" t="str">
        <f>+'Formulario de Inspección'!$S$499</f>
        <v>N/A</v>
      </c>
      <c r="Y106" s="66">
        <f>+'Formulario de Inspección'!$H$514</f>
        <v>0</v>
      </c>
    </row>
    <row r="107" spans="1:25">
      <c r="A107" s="66">
        <f>+'Formulario de Inspección'!$R$5</f>
        <v>0</v>
      </c>
      <c r="B107" s="66">
        <f>'Formulario de Inspección'!$A$5</f>
        <v>0</v>
      </c>
      <c r="C107" s="66" t="str">
        <f>+'Formulario de Inspección'!$D$5</f>
        <v>Aire acondicionado</v>
      </c>
      <c r="D107" s="66">
        <f>+'Formulario de Inspección'!$H$5</f>
        <v>0</v>
      </c>
      <c r="E107" s="66" t="str">
        <f>+'Formulario de Inspección'!$A$7</f>
        <v>Desconocida</v>
      </c>
      <c r="F107" s="66" t="str">
        <f>+'Formulario de Inspección'!$D$7</f>
        <v>Desconocido</v>
      </c>
      <c r="G107" s="66" t="str">
        <f>+'Formulario de Inspección'!$H$7</f>
        <v>Desconocido</v>
      </c>
      <c r="H107" s="66" t="str">
        <f>+'Formulario de Inspección'!$P$7</f>
        <v>Desconocido</v>
      </c>
      <c r="I107" s="66">
        <f>+'Formulario de Inspección'!$R$7</f>
        <v>0</v>
      </c>
      <c r="J107" s="67">
        <f>+'Formulario de Inspección'!$A$9</f>
        <v>0</v>
      </c>
      <c r="K107" s="66" t="str">
        <f>+'Formulario de Inspección'!$D$9</f>
        <v>INSPECCION ANUAL</v>
      </c>
      <c r="L107" s="67" t="str">
        <f>+'Formulario de Inspección'!$H$9</f>
        <v>N/A</v>
      </c>
      <c r="M107" s="66" t="str">
        <f>+'Formulario de Inspección'!$P$9</f>
        <v>N/A</v>
      </c>
      <c r="N107" s="67">
        <f>+'Formulario de Inspección'!$R$9</f>
        <v>0</v>
      </c>
      <c r="O107" s="71" t="s">
        <v>189</v>
      </c>
      <c r="P107" s="71" t="str">
        <f>+'Lista de defectos'!D107</f>
        <v>g</v>
      </c>
      <c r="Q107" s="33" t="str">
        <f>+'Lista de defectos'!G107</f>
        <v>Color no reglamentario de la luz.</v>
      </c>
      <c r="R107" s="66" t="str">
        <f>+'Lista de defectos'!F107</f>
        <v>DL</v>
      </c>
      <c r="S107" s="68" t="str">
        <f>+'Formulario de Inspección'!N151</f>
        <v>¡</v>
      </c>
      <c r="T107" s="33">
        <f>+'Formulario de Inspección'!O151</f>
        <v>0</v>
      </c>
      <c r="U107" s="66" t="str">
        <f>+'Formulario de Inspección'!$C$498</f>
        <v>FAVORABLE</v>
      </c>
      <c r="V107" s="66" t="str">
        <f>+'Formulario de Inspección'!$P$499</f>
        <v>N/A</v>
      </c>
      <c r="W107" s="66" t="str">
        <f>+'Formulario de Inspección'!$R$499</f>
        <v>N/A</v>
      </c>
      <c r="X107" s="66" t="str">
        <f>+'Formulario de Inspección'!$S$499</f>
        <v>N/A</v>
      </c>
      <c r="Y107" s="66">
        <f>+'Formulario de Inspección'!$H$514</f>
        <v>0</v>
      </c>
    </row>
    <row r="108" spans="1:25">
      <c r="A108" s="66">
        <f>+'Formulario de Inspección'!$R$5</f>
        <v>0</v>
      </c>
      <c r="B108" s="66">
        <f>'Formulario de Inspección'!$A$5</f>
        <v>0</v>
      </c>
      <c r="C108" s="66" t="str">
        <f>+'Formulario de Inspección'!$D$5</f>
        <v>Aire acondicionado</v>
      </c>
      <c r="D108" s="66">
        <f>+'Formulario de Inspección'!$H$5</f>
        <v>0</v>
      </c>
      <c r="E108" s="66" t="str">
        <f>+'Formulario de Inspección'!$A$7</f>
        <v>Desconocida</v>
      </c>
      <c r="F108" s="66" t="str">
        <f>+'Formulario de Inspección'!$D$7</f>
        <v>Desconocido</v>
      </c>
      <c r="G108" s="66" t="str">
        <f>+'Formulario de Inspección'!$H$7</f>
        <v>Desconocido</v>
      </c>
      <c r="H108" s="66" t="str">
        <f>+'Formulario de Inspección'!$P$7</f>
        <v>Desconocido</v>
      </c>
      <c r="I108" s="66">
        <f>+'Formulario de Inspección'!$R$7</f>
        <v>0</v>
      </c>
      <c r="J108" s="67">
        <f>+'Formulario de Inspección'!$A$9</f>
        <v>0</v>
      </c>
      <c r="K108" s="66" t="str">
        <f>+'Formulario de Inspección'!$D$9</f>
        <v>INSPECCION ANUAL</v>
      </c>
      <c r="L108" s="67" t="str">
        <f>+'Formulario de Inspección'!$H$9</f>
        <v>N/A</v>
      </c>
      <c r="M108" s="66" t="str">
        <f>+'Formulario de Inspección'!$P$9</f>
        <v>N/A</v>
      </c>
      <c r="N108" s="67">
        <f>+'Formulario de Inspección'!$R$9</f>
        <v>0</v>
      </c>
      <c r="O108" s="71" t="s">
        <v>189</v>
      </c>
      <c r="P108" s="71" t="str">
        <f>+'Lista de defectos'!D108</f>
        <v>h</v>
      </c>
      <c r="Q108" s="33" t="str">
        <f>+'Lista de defectos'!G108</f>
        <v>Estado defectuoso de la palanca conmutadora que no afecta su funcionamiento</v>
      </c>
      <c r="R108" s="66" t="str">
        <f>+'Lista de defectos'!F108</f>
        <v>DL</v>
      </c>
      <c r="S108" s="68" t="str">
        <f>+'Formulario de Inspección'!N152</f>
        <v>¡</v>
      </c>
      <c r="T108" s="33">
        <f>+'Formulario de Inspección'!O152</f>
        <v>0</v>
      </c>
      <c r="U108" s="66" t="str">
        <f>+'Formulario de Inspección'!$C$498</f>
        <v>FAVORABLE</v>
      </c>
      <c r="V108" s="66" t="str">
        <f>+'Formulario de Inspección'!$P$499</f>
        <v>N/A</v>
      </c>
      <c r="W108" s="66" t="str">
        <f>+'Formulario de Inspección'!$R$499</f>
        <v>N/A</v>
      </c>
      <c r="X108" s="66" t="str">
        <f>+'Formulario de Inspección'!$S$499</f>
        <v>N/A</v>
      </c>
      <c r="Y108" s="66">
        <f>+'Formulario de Inspección'!$H$514</f>
        <v>0</v>
      </c>
    </row>
    <row r="109" spans="1:25" ht="28.9">
      <c r="A109" s="66">
        <f>+'Formulario de Inspección'!$R$5</f>
        <v>0</v>
      </c>
      <c r="B109" s="66">
        <f>'Formulario de Inspección'!$A$5</f>
        <v>0</v>
      </c>
      <c r="C109" s="66" t="str">
        <f>+'Formulario de Inspección'!$D$5</f>
        <v>Aire acondicionado</v>
      </c>
      <c r="D109" s="66">
        <f>+'Formulario de Inspección'!$H$5</f>
        <v>0</v>
      </c>
      <c r="E109" s="66" t="str">
        <f>+'Formulario de Inspección'!$A$7</f>
        <v>Desconocida</v>
      </c>
      <c r="F109" s="66" t="str">
        <f>+'Formulario de Inspección'!$D$7</f>
        <v>Desconocido</v>
      </c>
      <c r="G109" s="66" t="str">
        <f>+'Formulario de Inspección'!$H$7</f>
        <v>Desconocido</v>
      </c>
      <c r="H109" s="66" t="str">
        <f>+'Formulario de Inspección'!$P$7</f>
        <v>Desconocido</v>
      </c>
      <c r="I109" s="66">
        <f>+'Formulario de Inspección'!$R$7</f>
        <v>0</v>
      </c>
      <c r="J109" s="67">
        <f>+'Formulario de Inspección'!$A$9</f>
        <v>0</v>
      </c>
      <c r="K109" s="66" t="str">
        <f>+'Formulario de Inspección'!$D$9</f>
        <v>INSPECCION ANUAL</v>
      </c>
      <c r="L109" s="67" t="str">
        <f>+'Formulario de Inspección'!$H$9</f>
        <v>N/A</v>
      </c>
      <c r="M109" s="66" t="str">
        <f>+'Formulario de Inspección'!$P$9</f>
        <v>N/A</v>
      </c>
      <c r="N109" s="67">
        <f>+'Formulario de Inspección'!$R$9</f>
        <v>0</v>
      </c>
      <c r="O109" s="71" t="s">
        <v>189</v>
      </c>
      <c r="P109" s="71" t="str">
        <f>+'Lista de defectos'!D109</f>
        <v>i</v>
      </c>
      <c r="Q109" s="33" t="str">
        <f>+'Lista de defectos'!G109</f>
        <v>Cableado eléctrico presentan sus forros con cortes expuestos, roces con peligro de corte, mal sujetos, mal empatados u otra condición que represente un peligro de corto circuito</v>
      </c>
      <c r="R109" s="66" t="str">
        <f>+'Lista de defectos'!F109</f>
        <v>DG</v>
      </c>
      <c r="S109" s="68" t="str">
        <f>+'Formulario de Inspección'!N153</f>
        <v>¡</v>
      </c>
      <c r="T109" s="33">
        <f>+'Formulario de Inspección'!O153</f>
        <v>0</v>
      </c>
      <c r="U109" s="66" t="str">
        <f>+'Formulario de Inspección'!$C$498</f>
        <v>FAVORABLE</v>
      </c>
      <c r="V109" s="66" t="str">
        <f>+'Formulario de Inspección'!$P$499</f>
        <v>N/A</v>
      </c>
      <c r="W109" s="66" t="str">
        <f>+'Formulario de Inspección'!$R$499</f>
        <v>N/A</v>
      </c>
      <c r="X109" s="66" t="str">
        <f>+'Formulario de Inspección'!$S$499</f>
        <v>N/A</v>
      </c>
      <c r="Y109" s="66">
        <f>+'Formulario de Inspección'!$H$514</f>
        <v>0</v>
      </c>
    </row>
    <row r="110" spans="1:25">
      <c r="A110" s="66">
        <f>+'Formulario de Inspección'!$R$5</f>
        <v>0</v>
      </c>
      <c r="B110" s="66">
        <f>'Formulario de Inspección'!$A$5</f>
        <v>0</v>
      </c>
      <c r="C110" s="66" t="str">
        <f>+'Formulario de Inspección'!$D$5</f>
        <v>Aire acondicionado</v>
      </c>
      <c r="D110" s="66">
        <f>+'Formulario de Inspección'!$H$5</f>
        <v>0</v>
      </c>
      <c r="E110" s="66" t="str">
        <f>+'Formulario de Inspección'!$A$7</f>
        <v>Desconocida</v>
      </c>
      <c r="F110" s="66" t="str">
        <f>+'Formulario de Inspección'!$D$7</f>
        <v>Desconocido</v>
      </c>
      <c r="G110" s="66" t="str">
        <f>+'Formulario de Inspección'!$H$7</f>
        <v>Desconocido</v>
      </c>
      <c r="H110" s="66" t="str">
        <f>+'Formulario de Inspección'!$P$7</f>
        <v>Desconocido</v>
      </c>
      <c r="I110" s="66">
        <f>+'Formulario de Inspección'!$R$7</f>
        <v>0</v>
      </c>
      <c r="J110" s="67">
        <f>+'Formulario de Inspección'!$A$9</f>
        <v>0</v>
      </c>
      <c r="K110" s="66" t="str">
        <f>+'Formulario de Inspección'!$D$9</f>
        <v>INSPECCION ANUAL</v>
      </c>
      <c r="L110" s="67" t="str">
        <f>+'Formulario de Inspección'!$H$9</f>
        <v>N/A</v>
      </c>
      <c r="M110" s="66" t="str">
        <f>+'Formulario de Inspección'!$P$9</f>
        <v>N/A</v>
      </c>
      <c r="N110" s="67">
        <f>+'Formulario de Inspección'!$R$9</f>
        <v>0</v>
      </c>
      <c r="O110" s="71" t="s">
        <v>189</v>
      </c>
      <c r="P110" s="71" t="str">
        <f>+'Lista de defectos'!D110</f>
        <v>j</v>
      </c>
      <c r="Q110" s="33" t="str">
        <f>+'Lista de defectos'!G110</f>
        <v>Estado defectuoso de la palanca conmutadora que afecta su funcionamiento</v>
      </c>
      <c r="R110" s="66" t="str">
        <f>+'Lista de defectos'!F110</f>
        <v>DG</v>
      </c>
      <c r="S110" s="68" t="str">
        <f>+'Formulario de Inspección'!N154</f>
        <v>¡</v>
      </c>
      <c r="T110" s="33">
        <f>+'Formulario de Inspección'!O154</f>
        <v>0</v>
      </c>
      <c r="U110" s="66" t="str">
        <f>+'Formulario de Inspección'!$C$498</f>
        <v>FAVORABLE</v>
      </c>
      <c r="V110" s="66" t="str">
        <f>+'Formulario de Inspección'!$P$499</f>
        <v>N/A</v>
      </c>
      <c r="W110" s="66" t="str">
        <f>+'Formulario de Inspección'!$R$499</f>
        <v>N/A</v>
      </c>
      <c r="X110" s="66" t="str">
        <f>+'Formulario de Inspección'!$S$499</f>
        <v>N/A</v>
      </c>
      <c r="Y110" s="66">
        <f>+'Formulario de Inspección'!$H$514</f>
        <v>0</v>
      </c>
    </row>
    <row r="111" spans="1:25">
      <c r="A111" s="66">
        <f>+'Formulario de Inspección'!$R$5</f>
        <v>0</v>
      </c>
      <c r="B111" s="66">
        <f>'Formulario de Inspección'!$A$5</f>
        <v>0</v>
      </c>
      <c r="C111" s="66" t="str">
        <f>+'Formulario de Inspección'!$D$5</f>
        <v>Aire acondicionado</v>
      </c>
      <c r="D111" s="66">
        <f>+'Formulario de Inspección'!$H$5</f>
        <v>0</v>
      </c>
      <c r="E111" s="66" t="str">
        <f>+'Formulario de Inspección'!$A$7</f>
        <v>Desconocida</v>
      </c>
      <c r="F111" s="66" t="str">
        <f>+'Formulario de Inspección'!$D$7</f>
        <v>Desconocido</v>
      </c>
      <c r="G111" s="66" t="str">
        <f>+'Formulario de Inspección'!$H$7</f>
        <v>Desconocido</v>
      </c>
      <c r="H111" s="66" t="str">
        <f>+'Formulario de Inspección'!$P$7</f>
        <v>Desconocido</v>
      </c>
      <c r="I111" s="66">
        <f>+'Formulario de Inspección'!$R$7</f>
        <v>0</v>
      </c>
      <c r="J111" s="67">
        <f>+'Formulario de Inspección'!$A$9</f>
        <v>0</v>
      </c>
      <c r="K111" s="66" t="str">
        <f>+'Formulario de Inspección'!$D$9</f>
        <v>INSPECCION ANUAL</v>
      </c>
      <c r="L111" s="67" t="str">
        <f>+'Formulario de Inspección'!$H$9</f>
        <v>N/A</v>
      </c>
      <c r="M111" s="66" t="str">
        <f>+'Formulario de Inspección'!$P$9</f>
        <v>N/A</v>
      </c>
      <c r="N111" s="67">
        <f>+'Formulario de Inspección'!$R$9</f>
        <v>0</v>
      </c>
      <c r="O111" s="71" t="s">
        <v>201</v>
      </c>
      <c r="P111" s="71" t="str">
        <f>+'Lista de defectos'!D111</f>
        <v>a</v>
      </c>
      <c r="Q111" s="33" t="str">
        <f>+'Lista de defectos'!G111</f>
        <v>No funciona alguna luz.</v>
      </c>
      <c r="R111" s="66" t="str">
        <f>+'Lista de defectos'!F111</f>
        <v>DL</v>
      </c>
      <c r="S111" s="68" t="str">
        <f>+'Formulario de Inspección'!N160</f>
        <v>¡</v>
      </c>
      <c r="T111" s="33">
        <f>+'Formulario de Inspección'!O160</f>
        <v>0</v>
      </c>
      <c r="U111" s="66" t="str">
        <f>+'Formulario de Inspección'!$C$498</f>
        <v>FAVORABLE</v>
      </c>
      <c r="V111" s="66" t="str">
        <f>+'Formulario de Inspección'!$P$499</f>
        <v>N/A</v>
      </c>
      <c r="W111" s="66" t="str">
        <f>+'Formulario de Inspección'!$R$499</f>
        <v>N/A</v>
      </c>
      <c r="X111" s="66" t="str">
        <f>+'Formulario de Inspección'!$S$499</f>
        <v>N/A</v>
      </c>
      <c r="Y111" s="66">
        <f>+'Formulario de Inspección'!$H$514</f>
        <v>0</v>
      </c>
    </row>
    <row r="112" spans="1:25">
      <c r="A112" s="66">
        <f>+'Formulario de Inspección'!$R$5</f>
        <v>0</v>
      </c>
      <c r="B112" s="66">
        <f>'Formulario de Inspección'!$A$5</f>
        <v>0</v>
      </c>
      <c r="C112" s="66" t="str">
        <f>+'Formulario de Inspección'!$D$5</f>
        <v>Aire acondicionado</v>
      </c>
      <c r="D112" s="66">
        <f>+'Formulario de Inspección'!$H$5</f>
        <v>0</v>
      </c>
      <c r="E112" s="66" t="str">
        <f>+'Formulario de Inspección'!$A$7</f>
        <v>Desconocida</v>
      </c>
      <c r="F112" s="66" t="str">
        <f>+'Formulario de Inspección'!$D$7</f>
        <v>Desconocido</v>
      </c>
      <c r="G112" s="66" t="str">
        <f>+'Formulario de Inspección'!$H$7</f>
        <v>Desconocido</v>
      </c>
      <c r="H112" s="66" t="str">
        <f>+'Formulario de Inspección'!$P$7</f>
        <v>Desconocido</v>
      </c>
      <c r="I112" s="66">
        <f>+'Formulario de Inspección'!$R$7</f>
        <v>0</v>
      </c>
      <c r="J112" s="67">
        <f>+'Formulario de Inspección'!$A$9</f>
        <v>0</v>
      </c>
      <c r="K112" s="66" t="str">
        <f>+'Formulario de Inspección'!$D$9</f>
        <v>INSPECCION ANUAL</v>
      </c>
      <c r="L112" s="67" t="str">
        <f>+'Formulario de Inspección'!$H$9</f>
        <v>N/A</v>
      </c>
      <c r="M112" s="66" t="str">
        <f>+'Formulario de Inspección'!$P$9</f>
        <v>N/A</v>
      </c>
      <c r="N112" s="67">
        <f>+'Formulario de Inspección'!$R$9</f>
        <v>0</v>
      </c>
      <c r="O112" s="71" t="s">
        <v>201</v>
      </c>
      <c r="P112" s="71" t="str">
        <f>+'Lista de defectos'!D112</f>
        <v>b</v>
      </c>
      <c r="Q112" s="33" t="str">
        <f>+'Lista de defectos'!G112</f>
        <v>No funciona ninguna luz.</v>
      </c>
      <c r="R112" s="66" t="str">
        <f>+'Lista de defectos'!F112</f>
        <v>DG</v>
      </c>
      <c r="S112" s="68" t="str">
        <f>+'Formulario de Inspección'!N161</f>
        <v>¡</v>
      </c>
      <c r="T112" s="33">
        <f>+'Formulario de Inspección'!O161</f>
        <v>0</v>
      </c>
      <c r="U112" s="66" t="str">
        <f>+'Formulario de Inspección'!$C$498</f>
        <v>FAVORABLE</v>
      </c>
      <c r="V112" s="66" t="str">
        <f>+'Formulario de Inspección'!$P$499</f>
        <v>N/A</v>
      </c>
      <c r="W112" s="66" t="str">
        <f>+'Formulario de Inspección'!$R$499</f>
        <v>N/A</v>
      </c>
      <c r="X112" s="66" t="str">
        <f>+'Formulario de Inspección'!$S$499</f>
        <v>N/A</v>
      </c>
      <c r="Y112" s="66">
        <f>+'Formulario de Inspección'!$H$514</f>
        <v>0</v>
      </c>
    </row>
    <row r="113" spans="1:25">
      <c r="A113" s="66">
        <f>+'Formulario de Inspección'!$R$5</f>
        <v>0</v>
      </c>
      <c r="B113" s="66">
        <f>'Formulario de Inspección'!$A$5</f>
        <v>0</v>
      </c>
      <c r="C113" s="66" t="str">
        <f>+'Formulario de Inspección'!$D$5</f>
        <v>Aire acondicionado</v>
      </c>
      <c r="D113" s="66">
        <f>+'Formulario de Inspección'!$H$5</f>
        <v>0</v>
      </c>
      <c r="E113" s="66" t="str">
        <f>+'Formulario de Inspección'!$A$7</f>
        <v>Desconocida</v>
      </c>
      <c r="F113" s="66" t="str">
        <f>+'Formulario de Inspección'!$D$7</f>
        <v>Desconocido</v>
      </c>
      <c r="G113" s="66" t="str">
        <f>+'Formulario de Inspección'!$H$7</f>
        <v>Desconocido</v>
      </c>
      <c r="H113" s="66" t="str">
        <f>+'Formulario de Inspección'!$P$7</f>
        <v>Desconocido</v>
      </c>
      <c r="I113" s="66">
        <f>+'Formulario de Inspección'!$R$7</f>
        <v>0</v>
      </c>
      <c r="J113" s="67">
        <f>+'Formulario de Inspección'!$A$9</f>
        <v>0</v>
      </c>
      <c r="K113" s="66" t="str">
        <f>+'Formulario de Inspección'!$D$9</f>
        <v>INSPECCION ANUAL</v>
      </c>
      <c r="L113" s="67" t="str">
        <f>+'Formulario de Inspección'!$H$9</f>
        <v>N/A</v>
      </c>
      <c r="M113" s="66" t="str">
        <f>+'Formulario de Inspección'!$P$9</f>
        <v>N/A</v>
      </c>
      <c r="N113" s="67">
        <f>+'Formulario de Inspección'!$R$9</f>
        <v>0</v>
      </c>
      <c r="O113" s="71" t="s">
        <v>201</v>
      </c>
      <c r="P113" s="71" t="str">
        <f>+'Lista de defectos'!D113</f>
        <v>c</v>
      </c>
      <c r="Q113" s="33" t="str">
        <f>+'Lista de defectos'!G113</f>
        <v>Ubicación no reglamentaria de alguna luz.</v>
      </c>
      <c r="R113" s="66" t="str">
        <f>+'Lista de defectos'!F113</f>
        <v>DL</v>
      </c>
      <c r="S113" s="68" t="str">
        <f>+'Formulario de Inspección'!N162</f>
        <v>¡</v>
      </c>
      <c r="T113" s="33">
        <f>+'Formulario de Inspección'!O162</f>
        <v>0</v>
      </c>
      <c r="U113" s="66" t="str">
        <f>+'Formulario de Inspección'!$C$498</f>
        <v>FAVORABLE</v>
      </c>
      <c r="V113" s="66" t="str">
        <f>+'Formulario de Inspección'!$P$499</f>
        <v>N/A</v>
      </c>
      <c r="W113" s="66" t="str">
        <f>+'Formulario de Inspección'!$R$499</f>
        <v>N/A</v>
      </c>
      <c r="X113" s="66" t="str">
        <f>+'Formulario de Inspección'!$S$499</f>
        <v>N/A</v>
      </c>
      <c r="Y113" s="66">
        <f>+'Formulario de Inspección'!$H$514</f>
        <v>0</v>
      </c>
    </row>
    <row r="114" spans="1:25">
      <c r="A114" s="66">
        <f>+'Formulario de Inspección'!$R$5</f>
        <v>0</v>
      </c>
      <c r="B114" s="66">
        <f>'Formulario de Inspección'!$A$5</f>
        <v>0</v>
      </c>
      <c r="C114" s="66" t="str">
        <f>+'Formulario de Inspección'!$D$5</f>
        <v>Aire acondicionado</v>
      </c>
      <c r="D114" s="66">
        <f>+'Formulario de Inspección'!$H$5</f>
        <v>0</v>
      </c>
      <c r="E114" s="66" t="str">
        <f>+'Formulario de Inspección'!$A$7</f>
        <v>Desconocida</v>
      </c>
      <c r="F114" s="66" t="str">
        <f>+'Formulario de Inspección'!$D$7</f>
        <v>Desconocido</v>
      </c>
      <c r="G114" s="66" t="str">
        <f>+'Formulario de Inspección'!$H$7</f>
        <v>Desconocido</v>
      </c>
      <c r="H114" s="66" t="str">
        <f>+'Formulario de Inspección'!$P$7</f>
        <v>Desconocido</v>
      </c>
      <c r="I114" s="66">
        <f>+'Formulario de Inspección'!$R$7</f>
        <v>0</v>
      </c>
      <c r="J114" s="67">
        <f>+'Formulario de Inspección'!$A$9</f>
        <v>0</v>
      </c>
      <c r="K114" s="66" t="str">
        <f>+'Formulario de Inspección'!$D$9</f>
        <v>INSPECCION ANUAL</v>
      </c>
      <c r="L114" s="67" t="str">
        <f>+'Formulario de Inspección'!$H$9</f>
        <v>N/A</v>
      </c>
      <c r="M114" s="66" t="str">
        <f>+'Formulario de Inspección'!$P$9</f>
        <v>N/A</v>
      </c>
      <c r="N114" s="67">
        <f>+'Formulario de Inspección'!$R$9</f>
        <v>0</v>
      </c>
      <c r="O114" s="71" t="s">
        <v>201</v>
      </c>
      <c r="P114" s="71" t="str">
        <f>+'Lista de defectos'!D114</f>
        <v>d</v>
      </c>
      <c r="Q114" s="33" t="str">
        <f>+'Lista de defectos'!G114</f>
        <v>Estado de dispositivo defectuoso.</v>
      </c>
      <c r="R114" s="66" t="str">
        <f>+'Lista de defectos'!F114</f>
        <v>DL</v>
      </c>
      <c r="S114" s="68" t="str">
        <f>+'Formulario de Inspección'!N163</f>
        <v>¡</v>
      </c>
      <c r="T114" s="33">
        <f>+'Formulario de Inspección'!O163</f>
        <v>0</v>
      </c>
      <c r="U114" s="66" t="str">
        <f>+'Formulario de Inspección'!$C$498</f>
        <v>FAVORABLE</v>
      </c>
      <c r="V114" s="66" t="str">
        <f>+'Formulario de Inspección'!$P$499</f>
        <v>N/A</v>
      </c>
      <c r="W114" s="66" t="str">
        <f>+'Formulario de Inspección'!$R$499</f>
        <v>N/A</v>
      </c>
      <c r="X114" s="66" t="str">
        <f>+'Formulario de Inspección'!$S$499</f>
        <v>N/A</v>
      </c>
      <c r="Y114" s="66">
        <f>+'Formulario de Inspección'!$H$514</f>
        <v>0</v>
      </c>
    </row>
    <row r="115" spans="1:25">
      <c r="A115" s="66">
        <f>+'Formulario de Inspección'!$R$5</f>
        <v>0</v>
      </c>
      <c r="B115" s="66">
        <f>'Formulario de Inspección'!$A$5</f>
        <v>0</v>
      </c>
      <c r="C115" s="66" t="str">
        <f>+'Formulario de Inspección'!$D$5</f>
        <v>Aire acondicionado</v>
      </c>
      <c r="D115" s="66">
        <f>+'Formulario de Inspección'!$H$5</f>
        <v>0</v>
      </c>
      <c r="E115" s="66" t="str">
        <f>+'Formulario de Inspección'!$A$7</f>
        <v>Desconocida</v>
      </c>
      <c r="F115" s="66" t="str">
        <f>+'Formulario de Inspección'!$D$7</f>
        <v>Desconocido</v>
      </c>
      <c r="G115" s="66" t="str">
        <f>+'Formulario de Inspección'!$H$7</f>
        <v>Desconocido</v>
      </c>
      <c r="H115" s="66" t="str">
        <f>+'Formulario de Inspección'!$P$7</f>
        <v>Desconocido</v>
      </c>
      <c r="I115" s="66">
        <f>+'Formulario de Inspección'!$R$7</f>
        <v>0</v>
      </c>
      <c r="J115" s="67">
        <f>+'Formulario de Inspección'!$A$9</f>
        <v>0</v>
      </c>
      <c r="K115" s="66" t="str">
        <f>+'Formulario de Inspección'!$D$9</f>
        <v>INSPECCION ANUAL</v>
      </c>
      <c r="L115" s="67" t="str">
        <f>+'Formulario de Inspección'!$H$9</f>
        <v>N/A</v>
      </c>
      <c r="M115" s="66" t="str">
        <f>+'Formulario de Inspección'!$P$9</f>
        <v>N/A</v>
      </c>
      <c r="N115" s="67">
        <f>+'Formulario de Inspección'!$R$9</f>
        <v>0</v>
      </c>
      <c r="O115" s="71" t="s">
        <v>201</v>
      </c>
      <c r="P115" s="71" t="str">
        <f>+'Lista de defectos'!D115</f>
        <v>e</v>
      </c>
      <c r="Q115" s="33" t="str">
        <f>+'Lista de defectos'!G115</f>
        <v>Intensidad no es superior a la de las luces de posición.</v>
      </c>
      <c r="R115" s="66" t="str">
        <f>+'Lista de defectos'!F115</f>
        <v>DG</v>
      </c>
      <c r="S115" s="68" t="str">
        <f>+'Formulario de Inspección'!N164</f>
        <v>¡</v>
      </c>
      <c r="T115" s="33">
        <f>+'Formulario de Inspección'!O164</f>
        <v>0</v>
      </c>
      <c r="U115" s="66" t="str">
        <f>+'Formulario de Inspección'!$C$498</f>
        <v>FAVORABLE</v>
      </c>
      <c r="V115" s="66" t="str">
        <f>+'Formulario de Inspección'!$P$499</f>
        <v>N/A</v>
      </c>
      <c r="W115" s="66" t="str">
        <f>+'Formulario de Inspección'!$R$499</f>
        <v>N/A</v>
      </c>
      <c r="X115" s="66" t="str">
        <f>+'Formulario de Inspección'!$S$499</f>
        <v>N/A</v>
      </c>
      <c r="Y115" s="66">
        <f>+'Formulario de Inspección'!$H$514</f>
        <v>0</v>
      </c>
    </row>
    <row r="116" spans="1:25">
      <c r="A116" s="66">
        <f>+'Formulario de Inspección'!$R$5</f>
        <v>0</v>
      </c>
      <c r="B116" s="66">
        <f>'Formulario de Inspección'!$A$5</f>
        <v>0</v>
      </c>
      <c r="C116" s="66" t="str">
        <f>+'Formulario de Inspección'!$D$5</f>
        <v>Aire acondicionado</v>
      </c>
      <c r="D116" s="66">
        <f>+'Formulario de Inspección'!$H$5</f>
        <v>0</v>
      </c>
      <c r="E116" s="66" t="str">
        <f>+'Formulario de Inspección'!$A$7</f>
        <v>Desconocida</v>
      </c>
      <c r="F116" s="66" t="str">
        <f>+'Formulario de Inspección'!$D$7</f>
        <v>Desconocido</v>
      </c>
      <c r="G116" s="66" t="str">
        <f>+'Formulario de Inspección'!$H$7</f>
        <v>Desconocido</v>
      </c>
      <c r="H116" s="66" t="str">
        <f>+'Formulario de Inspección'!$P$7</f>
        <v>Desconocido</v>
      </c>
      <c r="I116" s="66">
        <f>+'Formulario de Inspección'!$R$7</f>
        <v>0</v>
      </c>
      <c r="J116" s="67">
        <f>+'Formulario de Inspección'!$A$9</f>
        <v>0</v>
      </c>
      <c r="K116" s="66" t="str">
        <f>+'Formulario de Inspección'!$D$9</f>
        <v>INSPECCION ANUAL</v>
      </c>
      <c r="L116" s="67" t="str">
        <f>+'Formulario de Inspección'!$H$9</f>
        <v>N/A</v>
      </c>
      <c r="M116" s="66" t="str">
        <f>+'Formulario de Inspección'!$P$9</f>
        <v>N/A</v>
      </c>
      <c r="N116" s="67">
        <f>+'Formulario de Inspección'!$R$9</f>
        <v>0</v>
      </c>
      <c r="O116" s="71" t="s">
        <v>201</v>
      </c>
      <c r="P116" s="71" t="str">
        <f>+'Lista de defectos'!D116</f>
        <v>f</v>
      </c>
      <c r="Q116" s="33" t="str">
        <f>+'Lista de defectos'!G116</f>
        <v>Color no reglamentario de la luz (lente falta una parte o inexistente).</v>
      </c>
      <c r="R116" s="66" t="str">
        <f>+'Lista de defectos'!F116</f>
        <v>DG</v>
      </c>
      <c r="S116" s="68" t="str">
        <f>+'Formulario de Inspección'!N165</f>
        <v>¡</v>
      </c>
      <c r="T116" s="33">
        <f>+'Formulario de Inspección'!O165</f>
        <v>0</v>
      </c>
      <c r="U116" s="66" t="str">
        <f>+'Formulario de Inspección'!$C$498</f>
        <v>FAVORABLE</v>
      </c>
      <c r="V116" s="66" t="str">
        <f>+'Formulario de Inspección'!$P$499</f>
        <v>N/A</v>
      </c>
      <c r="W116" s="66" t="str">
        <f>+'Formulario de Inspección'!$R$499</f>
        <v>N/A</v>
      </c>
      <c r="X116" s="66" t="str">
        <f>+'Formulario de Inspección'!$S$499</f>
        <v>N/A</v>
      </c>
      <c r="Y116" s="66">
        <f>+'Formulario de Inspección'!$H$514</f>
        <v>0</v>
      </c>
    </row>
    <row r="117" spans="1:25" ht="28.9">
      <c r="A117" s="66">
        <f>+'Formulario de Inspección'!$R$5</f>
        <v>0</v>
      </c>
      <c r="B117" s="66">
        <f>'Formulario de Inspección'!$A$5</f>
        <v>0</v>
      </c>
      <c r="C117" s="66" t="str">
        <f>+'Formulario de Inspección'!$D$5</f>
        <v>Aire acondicionado</v>
      </c>
      <c r="D117" s="66">
        <f>+'Formulario de Inspección'!$H$5</f>
        <v>0</v>
      </c>
      <c r="E117" s="66" t="str">
        <f>+'Formulario de Inspección'!$A$7</f>
        <v>Desconocida</v>
      </c>
      <c r="F117" s="66" t="str">
        <f>+'Formulario de Inspección'!$D$7</f>
        <v>Desconocido</v>
      </c>
      <c r="G117" s="66" t="str">
        <f>+'Formulario de Inspección'!$H$7</f>
        <v>Desconocido</v>
      </c>
      <c r="H117" s="66" t="str">
        <f>+'Formulario de Inspección'!$P$7</f>
        <v>Desconocido</v>
      </c>
      <c r="I117" s="66">
        <f>+'Formulario de Inspección'!$R$7</f>
        <v>0</v>
      </c>
      <c r="J117" s="67">
        <f>+'Formulario de Inspección'!$A$9</f>
        <v>0</v>
      </c>
      <c r="K117" s="66" t="str">
        <f>+'Formulario de Inspección'!$D$9</f>
        <v>INSPECCION ANUAL</v>
      </c>
      <c r="L117" s="67" t="str">
        <f>+'Formulario de Inspección'!$H$9</f>
        <v>N/A</v>
      </c>
      <c r="M117" s="66" t="str">
        <f>+'Formulario de Inspección'!$P$9</f>
        <v>N/A</v>
      </c>
      <c r="N117" s="67">
        <f>+'Formulario de Inspección'!$R$9</f>
        <v>0</v>
      </c>
      <c r="O117" s="71" t="s">
        <v>201</v>
      </c>
      <c r="P117" s="71" t="str">
        <f>+'Lista de defectos'!D117</f>
        <v>g</v>
      </c>
      <c r="Q117" s="33" t="str">
        <f>+'Lista de defectos'!G117</f>
        <v>Cableado eléctrico presentan sus forros con cortes expuestos, roces con peligro de corte, mal sujetos, mal empatados u otra condición que represente un peligro de corto circuito</v>
      </c>
      <c r="R117" s="66" t="str">
        <f>+'Lista de defectos'!F117</f>
        <v>DG</v>
      </c>
      <c r="S117" s="68" t="str">
        <f>+'Formulario de Inspección'!N166</f>
        <v>¡</v>
      </c>
      <c r="T117" s="33">
        <f>+'Formulario de Inspección'!O166</f>
        <v>0</v>
      </c>
      <c r="U117" s="66" t="str">
        <f>+'Formulario de Inspección'!$C$498</f>
        <v>FAVORABLE</v>
      </c>
      <c r="V117" s="66" t="str">
        <f>+'Formulario de Inspección'!$P$499</f>
        <v>N/A</v>
      </c>
      <c r="W117" s="66" t="str">
        <f>+'Formulario de Inspección'!$R$499</f>
        <v>N/A</v>
      </c>
      <c r="X117" s="66" t="str">
        <f>+'Formulario de Inspección'!$S$499</f>
        <v>N/A</v>
      </c>
      <c r="Y117" s="66">
        <f>+'Formulario de Inspección'!$H$514</f>
        <v>0</v>
      </c>
    </row>
    <row r="118" spans="1:25">
      <c r="A118" s="66">
        <f>+'Formulario de Inspección'!$R$5</f>
        <v>0</v>
      </c>
      <c r="B118" s="66">
        <f>'Formulario de Inspección'!$A$5</f>
        <v>0</v>
      </c>
      <c r="C118" s="66" t="str">
        <f>+'Formulario de Inspección'!$D$5</f>
        <v>Aire acondicionado</v>
      </c>
      <c r="D118" s="66">
        <f>+'Formulario de Inspección'!$H$5</f>
        <v>0</v>
      </c>
      <c r="E118" s="66" t="str">
        <f>+'Formulario de Inspección'!$A$7</f>
        <v>Desconocida</v>
      </c>
      <c r="F118" s="66" t="str">
        <f>+'Formulario de Inspección'!$D$7</f>
        <v>Desconocido</v>
      </c>
      <c r="G118" s="66" t="str">
        <f>+'Formulario de Inspección'!$H$7</f>
        <v>Desconocido</v>
      </c>
      <c r="H118" s="66" t="str">
        <f>+'Formulario de Inspección'!$P$7</f>
        <v>Desconocido</v>
      </c>
      <c r="I118" s="66">
        <f>+'Formulario de Inspección'!$R$7</f>
        <v>0</v>
      </c>
      <c r="J118" s="67">
        <f>+'Formulario de Inspección'!$A$9</f>
        <v>0</v>
      </c>
      <c r="K118" s="66" t="str">
        <f>+'Formulario de Inspección'!$D$9</f>
        <v>INSPECCION ANUAL</v>
      </c>
      <c r="L118" s="67" t="str">
        <f>+'Formulario de Inspección'!$H$9</f>
        <v>N/A</v>
      </c>
      <c r="M118" s="66" t="str">
        <f>+'Formulario de Inspección'!$P$9</f>
        <v>N/A</v>
      </c>
      <c r="N118" s="67">
        <f>+'Formulario de Inspección'!$R$9</f>
        <v>0</v>
      </c>
      <c r="O118" s="71" t="s">
        <v>201</v>
      </c>
      <c r="P118" s="71" t="str">
        <f>+'Lista de defectos'!D118</f>
        <v>h</v>
      </c>
      <c r="Q118" s="33" t="str">
        <f>+'Lista de defectos'!G118</f>
        <v>Número de dispositivos de luces superior o inferior a lo legislado.</v>
      </c>
      <c r="R118" s="66" t="str">
        <f>+'Lista de defectos'!F118</f>
        <v>DL</v>
      </c>
      <c r="S118" s="68" t="str">
        <f>+'Formulario de Inspección'!N167</f>
        <v>¡</v>
      </c>
      <c r="T118" s="33">
        <f>+'Formulario de Inspección'!O167</f>
        <v>0</v>
      </c>
      <c r="U118" s="66" t="str">
        <f>+'Formulario de Inspección'!$C$498</f>
        <v>FAVORABLE</v>
      </c>
      <c r="V118" s="66" t="str">
        <f>+'Formulario de Inspección'!$P$499</f>
        <v>N/A</v>
      </c>
      <c r="W118" s="66" t="str">
        <f>+'Formulario de Inspección'!$R$499</f>
        <v>N/A</v>
      </c>
      <c r="X118" s="66" t="str">
        <f>+'Formulario de Inspección'!$S$499</f>
        <v>N/A</v>
      </c>
      <c r="Y118" s="66">
        <f>+'Formulario de Inspección'!$H$514</f>
        <v>0</v>
      </c>
    </row>
    <row r="119" spans="1:25">
      <c r="A119" s="66">
        <f>+'Formulario de Inspección'!$R$5</f>
        <v>0</v>
      </c>
      <c r="B119" s="66">
        <f>'Formulario de Inspección'!$A$5</f>
        <v>0</v>
      </c>
      <c r="C119" s="66" t="str">
        <f>+'Formulario de Inspección'!$D$5</f>
        <v>Aire acondicionado</v>
      </c>
      <c r="D119" s="66">
        <f>+'Formulario de Inspección'!$H$5</f>
        <v>0</v>
      </c>
      <c r="E119" s="66" t="str">
        <f>+'Formulario de Inspección'!$A$7</f>
        <v>Desconocida</v>
      </c>
      <c r="F119" s="66" t="str">
        <f>+'Formulario de Inspección'!$D$7</f>
        <v>Desconocido</v>
      </c>
      <c r="G119" s="66" t="str">
        <f>+'Formulario de Inspección'!$H$7</f>
        <v>Desconocido</v>
      </c>
      <c r="H119" s="66" t="str">
        <f>+'Formulario de Inspección'!$P$7</f>
        <v>Desconocido</v>
      </c>
      <c r="I119" s="66">
        <f>+'Formulario de Inspección'!$R$7</f>
        <v>0</v>
      </c>
      <c r="J119" s="67">
        <f>+'Formulario de Inspección'!$A$9</f>
        <v>0</v>
      </c>
      <c r="K119" s="66" t="str">
        <f>+'Formulario de Inspección'!$D$9</f>
        <v>INSPECCION ANUAL</v>
      </c>
      <c r="L119" s="67" t="str">
        <f>+'Formulario de Inspección'!$H$9</f>
        <v>N/A</v>
      </c>
      <c r="M119" s="66" t="str">
        <f>+'Formulario de Inspección'!$P$9</f>
        <v>N/A</v>
      </c>
      <c r="N119" s="67">
        <f>+'Formulario de Inspección'!$R$9</f>
        <v>0</v>
      </c>
      <c r="O119" s="71" t="s">
        <v>210</v>
      </c>
      <c r="P119" s="71" t="str">
        <f>+'Lista de defectos'!D119</f>
        <v>a</v>
      </c>
      <c r="Q119" s="33" t="str">
        <f>+'Lista de defectos'!G119</f>
        <v>Número de luces inferior al reglamentario.</v>
      </c>
      <c r="R119" s="66" t="str">
        <f>+'Lista de defectos'!F119</f>
        <v>DL</v>
      </c>
      <c r="S119" s="68" t="str">
        <f>+'Formulario de Inspección'!N170</f>
        <v>¡</v>
      </c>
      <c r="T119" s="33">
        <f>+'Formulario de Inspección'!O170</f>
        <v>0</v>
      </c>
      <c r="U119" s="66" t="str">
        <f>+'Formulario de Inspección'!$C$498</f>
        <v>FAVORABLE</v>
      </c>
      <c r="V119" s="66" t="str">
        <f>+'Formulario de Inspección'!$P$499</f>
        <v>N/A</v>
      </c>
      <c r="W119" s="66" t="str">
        <f>+'Formulario de Inspección'!$R$499</f>
        <v>N/A</v>
      </c>
      <c r="X119" s="66" t="str">
        <f>+'Formulario de Inspección'!$S$499</f>
        <v>N/A</v>
      </c>
      <c r="Y119" s="66">
        <f>+'Formulario de Inspección'!$H$514</f>
        <v>0</v>
      </c>
    </row>
    <row r="120" spans="1:25">
      <c r="A120" s="66">
        <f>+'Formulario de Inspección'!$R$5</f>
        <v>0</v>
      </c>
      <c r="B120" s="66">
        <f>'Formulario de Inspección'!$A$5</f>
        <v>0</v>
      </c>
      <c r="C120" s="66" t="str">
        <f>+'Formulario de Inspección'!$D$5</f>
        <v>Aire acondicionado</v>
      </c>
      <c r="D120" s="66">
        <f>+'Formulario de Inspección'!$H$5</f>
        <v>0</v>
      </c>
      <c r="E120" s="66" t="str">
        <f>+'Formulario de Inspección'!$A$7</f>
        <v>Desconocida</v>
      </c>
      <c r="F120" s="66" t="str">
        <f>+'Formulario de Inspección'!$D$7</f>
        <v>Desconocido</v>
      </c>
      <c r="G120" s="66" t="str">
        <f>+'Formulario de Inspección'!$H$7</f>
        <v>Desconocido</v>
      </c>
      <c r="H120" s="66" t="str">
        <f>+'Formulario de Inspección'!$P$7</f>
        <v>Desconocido</v>
      </c>
      <c r="I120" s="66">
        <f>+'Formulario de Inspección'!$R$7</f>
        <v>0</v>
      </c>
      <c r="J120" s="67">
        <f>+'Formulario de Inspección'!$A$9</f>
        <v>0</v>
      </c>
      <c r="K120" s="66" t="str">
        <f>+'Formulario de Inspección'!$D$9</f>
        <v>INSPECCION ANUAL</v>
      </c>
      <c r="L120" s="67" t="str">
        <f>+'Formulario de Inspección'!$H$9</f>
        <v>N/A</v>
      </c>
      <c r="M120" s="66" t="str">
        <f>+'Formulario de Inspección'!$P$9</f>
        <v>N/A</v>
      </c>
      <c r="N120" s="67">
        <f>+'Formulario de Inspección'!$R$9</f>
        <v>0</v>
      </c>
      <c r="O120" s="71" t="s">
        <v>210</v>
      </c>
      <c r="P120" s="71" t="str">
        <f>+'Lista de defectos'!D120</f>
        <v>b</v>
      </c>
      <c r="Q120" s="33" t="str">
        <f>+'Lista de defectos'!G120</f>
        <v>No funciona alguna luz.</v>
      </c>
      <c r="R120" s="66" t="str">
        <f>+'Lista de defectos'!F120</f>
        <v>DG</v>
      </c>
      <c r="S120" s="68" t="str">
        <f>+'Formulario de Inspección'!N171</f>
        <v>¡</v>
      </c>
      <c r="T120" s="33">
        <f>+'Formulario de Inspección'!O171</f>
        <v>0</v>
      </c>
      <c r="U120" s="66" t="str">
        <f>+'Formulario de Inspección'!$C$498</f>
        <v>FAVORABLE</v>
      </c>
      <c r="V120" s="66" t="str">
        <f>+'Formulario de Inspección'!$P$499</f>
        <v>N/A</v>
      </c>
      <c r="W120" s="66" t="str">
        <f>+'Formulario de Inspección'!$R$499</f>
        <v>N/A</v>
      </c>
      <c r="X120" s="66" t="str">
        <f>+'Formulario de Inspección'!$S$499</f>
        <v>N/A</v>
      </c>
      <c r="Y120" s="66">
        <f>+'Formulario de Inspección'!$H$514</f>
        <v>0</v>
      </c>
    </row>
    <row r="121" spans="1:25">
      <c r="A121" s="66">
        <f>+'Formulario de Inspección'!$R$5</f>
        <v>0</v>
      </c>
      <c r="B121" s="66">
        <f>'Formulario de Inspección'!$A$5</f>
        <v>0</v>
      </c>
      <c r="C121" s="66" t="str">
        <f>+'Formulario de Inspección'!$D$5</f>
        <v>Aire acondicionado</v>
      </c>
      <c r="D121" s="66">
        <f>+'Formulario de Inspección'!$H$5</f>
        <v>0</v>
      </c>
      <c r="E121" s="66" t="str">
        <f>+'Formulario de Inspección'!$A$7</f>
        <v>Desconocida</v>
      </c>
      <c r="F121" s="66" t="str">
        <f>+'Formulario de Inspección'!$D$7</f>
        <v>Desconocido</v>
      </c>
      <c r="G121" s="66" t="str">
        <f>+'Formulario de Inspección'!$H$7</f>
        <v>Desconocido</v>
      </c>
      <c r="H121" s="66" t="str">
        <f>+'Formulario de Inspección'!$P$7</f>
        <v>Desconocido</v>
      </c>
      <c r="I121" s="66">
        <f>+'Formulario de Inspección'!$R$7</f>
        <v>0</v>
      </c>
      <c r="J121" s="67">
        <f>+'Formulario de Inspección'!$A$9</f>
        <v>0</v>
      </c>
      <c r="K121" s="66" t="str">
        <f>+'Formulario de Inspección'!$D$9</f>
        <v>INSPECCION ANUAL</v>
      </c>
      <c r="L121" s="67" t="str">
        <f>+'Formulario de Inspección'!$H$9</f>
        <v>N/A</v>
      </c>
      <c r="M121" s="66" t="str">
        <f>+'Formulario de Inspección'!$P$9</f>
        <v>N/A</v>
      </c>
      <c r="N121" s="67">
        <f>+'Formulario de Inspección'!$R$9</f>
        <v>0</v>
      </c>
      <c r="O121" s="71" t="s">
        <v>210</v>
      </c>
      <c r="P121" s="71" t="str">
        <f>+'Lista de defectos'!D121</f>
        <v>c</v>
      </c>
      <c r="Q121" s="33" t="str">
        <f>+'Lista de defectos'!G121</f>
        <v>Ubicación no reglamentaria de alguna luz.</v>
      </c>
      <c r="R121" s="66" t="str">
        <f>+'Lista de defectos'!F121</f>
        <v>DL</v>
      </c>
      <c r="S121" s="68" t="str">
        <f>+'Formulario de Inspección'!N172</f>
        <v>¡</v>
      </c>
      <c r="T121" s="33">
        <f>+'Formulario de Inspección'!O172</f>
        <v>0</v>
      </c>
      <c r="U121" s="66" t="str">
        <f>+'Formulario de Inspección'!$C$498</f>
        <v>FAVORABLE</v>
      </c>
      <c r="V121" s="66" t="str">
        <f>+'Formulario de Inspección'!$P$499</f>
        <v>N/A</v>
      </c>
      <c r="W121" s="66" t="str">
        <f>+'Formulario de Inspección'!$R$499</f>
        <v>N/A</v>
      </c>
      <c r="X121" s="66" t="str">
        <f>+'Formulario de Inspección'!$S$499</f>
        <v>N/A</v>
      </c>
      <c r="Y121" s="66">
        <f>+'Formulario de Inspección'!$H$514</f>
        <v>0</v>
      </c>
    </row>
    <row r="122" spans="1:25">
      <c r="A122" s="66">
        <f>+'Formulario de Inspección'!$R$5</f>
        <v>0</v>
      </c>
      <c r="B122" s="66">
        <f>'Formulario de Inspección'!$A$5</f>
        <v>0</v>
      </c>
      <c r="C122" s="66" t="str">
        <f>+'Formulario de Inspección'!$D$5</f>
        <v>Aire acondicionado</v>
      </c>
      <c r="D122" s="66">
        <f>+'Formulario de Inspección'!$H$5</f>
        <v>0</v>
      </c>
      <c r="E122" s="66" t="str">
        <f>+'Formulario de Inspección'!$A$7</f>
        <v>Desconocida</v>
      </c>
      <c r="F122" s="66" t="str">
        <f>+'Formulario de Inspección'!$D$7</f>
        <v>Desconocido</v>
      </c>
      <c r="G122" s="66" t="str">
        <f>+'Formulario de Inspección'!$H$7</f>
        <v>Desconocido</v>
      </c>
      <c r="H122" s="66" t="str">
        <f>+'Formulario de Inspección'!$P$7</f>
        <v>Desconocido</v>
      </c>
      <c r="I122" s="66">
        <f>+'Formulario de Inspección'!$R$7</f>
        <v>0</v>
      </c>
      <c r="J122" s="67">
        <f>+'Formulario de Inspección'!$A$9</f>
        <v>0</v>
      </c>
      <c r="K122" s="66" t="str">
        <f>+'Formulario de Inspección'!$D$9</f>
        <v>INSPECCION ANUAL</v>
      </c>
      <c r="L122" s="67" t="str">
        <f>+'Formulario de Inspección'!$H$9</f>
        <v>N/A</v>
      </c>
      <c r="M122" s="66" t="str">
        <f>+'Formulario de Inspección'!$P$9</f>
        <v>N/A</v>
      </c>
      <c r="N122" s="67">
        <f>+'Formulario de Inspección'!$R$9</f>
        <v>0</v>
      </c>
      <c r="O122" s="71" t="s">
        <v>210</v>
      </c>
      <c r="P122" s="71" t="str">
        <f>+'Lista de defectos'!D122</f>
        <v>d</v>
      </c>
      <c r="Q122" s="33" t="str">
        <f>+'Lista de defectos'!G122</f>
        <v>Estado de dispositivo defectuoso.</v>
      </c>
      <c r="R122" s="66" t="str">
        <f>+'Lista de defectos'!F122</f>
        <v>DL</v>
      </c>
      <c r="S122" s="68" t="str">
        <f>+'Formulario de Inspección'!N173</f>
        <v>¡</v>
      </c>
      <c r="T122" s="33">
        <f>+'Formulario de Inspección'!O173</f>
        <v>0</v>
      </c>
      <c r="U122" s="66" t="str">
        <f>+'Formulario de Inspección'!$C$498</f>
        <v>FAVORABLE</v>
      </c>
      <c r="V122" s="66" t="str">
        <f>+'Formulario de Inspección'!$P$499</f>
        <v>N/A</v>
      </c>
      <c r="W122" s="66" t="str">
        <f>+'Formulario de Inspección'!$R$499</f>
        <v>N/A</v>
      </c>
      <c r="X122" s="66" t="str">
        <f>+'Formulario de Inspección'!$S$499</f>
        <v>N/A</v>
      </c>
      <c r="Y122" s="66">
        <f>+'Formulario de Inspección'!$H$514</f>
        <v>0</v>
      </c>
    </row>
    <row r="123" spans="1:25" ht="28.9">
      <c r="A123" s="66">
        <f>+'Formulario de Inspección'!$R$5</f>
        <v>0</v>
      </c>
      <c r="B123" s="66">
        <f>'Formulario de Inspección'!$A$5</f>
        <v>0</v>
      </c>
      <c r="C123" s="66" t="str">
        <f>+'Formulario de Inspección'!$D$5</f>
        <v>Aire acondicionado</v>
      </c>
      <c r="D123" s="66">
        <f>+'Formulario de Inspección'!$H$5</f>
        <v>0</v>
      </c>
      <c r="E123" s="66" t="str">
        <f>+'Formulario de Inspección'!$A$7</f>
        <v>Desconocida</v>
      </c>
      <c r="F123" s="66" t="str">
        <f>+'Formulario de Inspección'!$D$7</f>
        <v>Desconocido</v>
      </c>
      <c r="G123" s="66" t="str">
        <f>+'Formulario de Inspección'!$H$7</f>
        <v>Desconocido</v>
      </c>
      <c r="H123" s="66" t="str">
        <f>+'Formulario de Inspección'!$P$7</f>
        <v>Desconocido</v>
      </c>
      <c r="I123" s="66">
        <f>+'Formulario de Inspección'!$R$7</f>
        <v>0</v>
      </c>
      <c r="J123" s="67">
        <f>+'Formulario de Inspección'!$A$9</f>
        <v>0</v>
      </c>
      <c r="K123" s="66" t="str">
        <f>+'Formulario de Inspección'!$D$9</f>
        <v>INSPECCION ANUAL</v>
      </c>
      <c r="L123" s="67" t="str">
        <f>+'Formulario de Inspección'!$H$9</f>
        <v>N/A</v>
      </c>
      <c r="M123" s="66" t="str">
        <f>+'Formulario de Inspección'!$P$9</f>
        <v>N/A</v>
      </c>
      <c r="N123" s="67">
        <f>+'Formulario de Inspección'!$R$9</f>
        <v>0</v>
      </c>
      <c r="O123" s="71" t="s">
        <v>210</v>
      </c>
      <c r="P123" s="71" t="str">
        <f>+'Lista de defectos'!D123</f>
        <v>e</v>
      </c>
      <c r="Q123" s="33" t="str">
        <f>+'Lista de defectos'!G123</f>
        <v>Cableado eléctrico presentan sus forros con cortes expuestos, roces con peligro de corte, mal sujetos, mal empatados u otra condición que represente un peligro de corto circuito</v>
      </c>
      <c r="R123" s="66" t="str">
        <f>+'Lista de defectos'!F123</f>
        <v>DG</v>
      </c>
      <c r="S123" s="68" t="str">
        <f>+'Formulario de Inspección'!N174</f>
        <v>¡</v>
      </c>
      <c r="T123" s="33">
        <f>+'Formulario de Inspección'!O174</f>
        <v>0</v>
      </c>
      <c r="U123" s="66" t="str">
        <f>+'Formulario de Inspección'!$C$498</f>
        <v>FAVORABLE</v>
      </c>
      <c r="V123" s="66" t="str">
        <f>+'Formulario de Inspección'!$P$499</f>
        <v>N/A</v>
      </c>
      <c r="W123" s="66" t="str">
        <f>+'Formulario de Inspección'!$R$499</f>
        <v>N/A</v>
      </c>
      <c r="X123" s="66" t="str">
        <f>+'Formulario de Inspección'!$S$499</f>
        <v>N/A</v>
      </c>
      <c r="Y123" s="66">
        <f>+'Formulario de Inspección'!$H$514</f>
        <v>0</v>
      </c>
    </row>
    <row r="124" spans="1:25">
      <c r="A124" s="66">
        <f>+'Formulario de Inspección'!$R$5</f>
        <v>0</v>
      </c>
      <c r="B124" s="66">
        <f>'Formulario de Inspección'!$A$5</f>
        <v>0</v>
      </c>
      <c r="C124" s="66" t="str">
        <f>+'Formulario de Inspección'!$D$5</f>
        <v>Aire acondicionado</v>
      </c>
      <c r="D124" s="66">
        <f>+'Formulario de Inspección'!$H$5</f>
        <v>0</v>
      </c>
      <c r="E124" s="66" t="str">
        <f>+'Formulario de Inspección'!$A$7</f>
        <v>Desconocida</v>
      </c>
      <c r="F124" s="66" t="str">
        <f>+'Formulario de Inspección'!$D$7</f>
        <v>Desconocido</v>
      </c>
      <c r="G124" s="66" t="str">
        <f>+'Formulario de Inspección'!$H$7</f>
        <v>Desconocido</v>
      </c>
      <c r="H124" s="66" t="str">
        <f>+'Formulario de Inspección'!$P$7</f>
        <v>Desconocido</v>
      </c>
      <c r="I124" s="66">
        <f>+'Formulario de Inspección'!$R$7</f>
        <v>0</v>
      </c>
      <c r="J124" s="67">
        <f>+'Formulario de Inspección'!$A$9</f>
        <v>0</v>
      </c>
      <c r="K124" s="66" t="str">
        <f>+'Formulario de Inspección'!$D$9</f>
        <v>INSPECCION ANUAL</v>
      </c>
      <c r="L124" s="67" t="str">
        <f>+'Formulario de Inspección'!$H$9</f>
        <v>N/A</v>
      </c>
      <c r="M124" s="66" t="str">
        <f>+'Formulario de Inspección'!$P$9</f>
        <v>N/A</v>
      </c>
      <c r="N124" s="67">
        <f>+'Formulario de Inspección'!$R$9</f>
        <v>0</v>
      </c>
      <c r="O124" s="71" t="s">
        <v>210</v>
      </c>
      <c r="P124" s="71" t="str">
        <f>+'Lista de defectos'!D124</f>
        <v>f</v>
      </c>
      <c r="Q124" s="33" t="str">
        <f>+'Lista de defectos'!G124</f>
        <v>Color no reglamentario de la luz.</v>
      </c>
      <c r="R124" s="66" t="str">
        <f>+'Lista de defectos'!F124</f>
        <v>DL</v>
      </c>
      <c r="S124" s="68" t="str">
        <f>+'Formulario de Inspección'!N175</f>
        <v>¡</v>
      </c>
      <c r="T124" s="33">
        <f>+'Formulario de Inspección'!O175</f>
        <v>0</v>
      </c>
      <c r="U124" s="66" t="str">
        <f>+'Formulario de Inspección'!$C$498</f>
        <v>FAVORABLE</v>
      </c>
      <c r="V124" s="66" t="str">
        <f>+'Formulario de Inspección'!$P$499</f>
        <v>N/A</v>
      </c>
      <c r="W124" s="66" t="str">
        <f>+'Formulario de Inspección'!$R$499</f>
        <v>N/A</v>
      </c>
      <c r="X124" s="66" t="str">
        <f>+'Formulario de Inspección'!$S$499</f>
        <v>N/A</v>
      </c>
      <c r="Y124" s="66">
        <f>+'Formulario de Inspección'!$H$514</f>
        <v>0</v>
      </c>
    </row>
    <row r="125" spans="1:25">
      <c r="A125" s="66">
        <f>+'Formulario de Inspección'!$R$5</f>
        <v>0</v>
      </c>
      <c r="B125" s="66">
        <f>'Formulario de Inspección'!$A$5</f>
        <v>0</v>
      </c>
      <c r="C125" s="66" t="str">
        <f>+'Formulario de Inspección'!$D$5</f>
        <v>Aire acondicionado</v>
      </c>
      <c r="D125" s="66">
        <f>+'Formulario de Inspección'!$H$5</f>
        <v>0</v>
      </c>
      <c r="E125" s="66" t="str">
        <f>+'Formulario de Inspección'!$A$7</f>
        <v>Desconocida</v>
      </c>
      <c r="F125" s="66" t="str">
        <f>+'Formulario de Inspección'!$D$7</f>
        <v>Desconocido</v>
      </c>
      <c r="G125" s="66" t="str">
        <f>+'Formulario de Inspección'!$H$7</f>
        <v>Desconocido</v>
      </c>
      <c r="H125" s="66" t="str">
        <f>+'Formulario de Inspección'!$P$7</f>
        <v>Desconocido</v>
      </c>
      <c r="I125" s="66">
        <f>+'Formulario de Inspección'!$R$7</f>
        <v>0</v>
      </c>
      <c r="J125" s="67">
        <f>+'Formulario de Inspección'!$A$9</f>
        <v>0</v>
      </c>
      <c r="K125" s="66" t="str">
        <f>+'Formulario de Inspección'!$D$9</f>
        <v>INSPECCION ANUAL</v>
      </c>
      <c r="L125" s="67" t="str">
        <f>+'Formulario de Inspección'!$H$9</f>
        <v>N/A</v>
      </c>
      <c r="M125" s="66" t="str">
        <f>+'Formulario de Inspección'!$P$9</f>
        <v>N/A</v>
      </c>
      <c r="N125" s="67">
        <f>+'Formulario de Inspección'!$R$9</f>
        <v>0</v>
      </c>
      <c r="O125" s="71" t="s">
        <v>213</v>
      </c>
      <c r="P125" s="71" t="str">
        <f>+'Lista de defectos'!D125</f>
        <v>a</v>
      </c>
      <c r="Q125" s="33" t="str">
        <f>+'Lista de defectos'!G125</f>
        <v>Mal funcionamiento, inexistencia o color inadecuado de las luces de búsqueda o halógenos</v>
      </c>
      <c r="R125" s="66" t="str">
        <f>+'Lista de defectos'!F125</f>
        <v>DG</v>
      </c>
      <c r="S125" s="68" t="str">
        <f>+'Formulario de Inspección'!N178</f>
        <v>¡</v>
      </c>
      <c r="T125" s="33">
        <f>+'Formulario de Inspección'!O178</f>
        <v>0</v>
      </c>
      <c r="U125" s="66" t="str">
        <f>+'Formulario de Inspección'!$C$498</f>
        <v>FAVORABLE</v>
      </c>
      <c r="V125" s="66" t="str">
        <f>+'Formulario de Inspección'!$P$499</f>
        <v>N/A</v>
      </c>
      <c r="W125" s="66" t="str">
        <f>+'Formulario de Inspección'!$R$499</f>
        <v>N/A</v>
      </c>
      <c r="X125" s="66" t="str">
        <f>+'Formulario de Inspección'!$S$499</f>
        <v>N/A</v>
      </c>
      <c r="Y125" s="66">
        <f>+'Formulario de Inspección'!$H$514</f>
        <v>0</v>
      </c>
    </row>
    <row r="126" spans="1:25">
      <c r="A126" s="66">
        <f>+'Formulario de Inspección'!$R$5</f>
        <v>0</v>
      </c>
      <c r="B126" s="66">
        <f>'Formulario de Inspección'!$A$5</f>
        <v>0</v>
      </c>
      <c r="C126" s="66" t="str">
        <f>+'Formulario de Inspección'!$D$5</f>
        <v>Aire acondicionado</v>
      </c>
      <c r="D126" s="66">
        <f>+'Formulario de Inspección'!$H$5</f>
        <v>0</v>
      </c>
      <c r="E126" s="66" t="str">
        <f>+'Formulario de Inspección'!$A$7</f>
        <v>Desconocida</v>
      </c>
      <c r="F126" s="66" t="str">
        <f>+'Formulario de Inspección'!$D$7</f>
        <v>Desconocido</v>
      </c>
      <c r="G126" s="66" t="str">
        <f>+'Formulario de Inspección'!$H$7</f>
        <v>Desconocido</v>
      </c>
      <c r="H126" s="66" t="str">
        <f>+'Formulario de Inspección'!$P$7</f>
        <v>Desconocido</v>
      </c>
      <c r="I126" s="66">
        <f>+'Formulario de Inspección'!$R$7</f>
        <v>0</v>
      </c>
      <c r="J126" s="67">
        <f>+'Formulario de Inspección'!$A$9</f>
        <v>0</v>
      </c>
      <c r="K126" s="66" t="str">
        <f>+'Formulario de Inspección'!$D$9</f>
        <v>INSPECCION ANUAL</v>
      </c>
      <c r="L126" s="67" t="str">
        <f>+'Formulario de Inspección'!$H$9</f>
        <v>N/A</v>
      </c>
      <c r="M126" s="66" t="str">
        <f>+'Formulario de Inspección'!$P$9</f>
        <v>N/A</v>
      </c>
      <c r="N126" s="67">
        <f>+'Formulario de Inspección'!$R$9</f>
        <v>0</v>
      </c>
      <c r="O126" s="71" t="s">
        <v>213</v>
      </c>
      <c r="P126" s="71" t="str">
        <f>+'Lista de defectos'!D126</f>
        <v>b</v>
      </c>
      <c r="Q126" s="33" t="str">
        <f>+'Lista de defectos'!G126</f>
        <v>Mal funcionamiento o inexistencia de las luces de gradas de abordaje (autobuses, escaleras y loaders)</v>
      </c>
      <c r="R126" s="66" t="str">
        <f>+'Lista de defectos'!F126</f>
        <v>DG</v>
      </c>
      <c r="S126" s="68" t="str">
        <f>+'Formulario de Inspección'!N179</f>
        <v>¡</v>
      </c>
      <c r="T126" s="33">
        <f>+'Formulario de Inspección'!O179</f>
        <v>0</v>
      </c>
      <c r="U126" s="66" t="str">
        <f>+'Formulario de Inspección'!$C$498</f>
        <v>FAVORABLE</v>
      </c>
      <c r="V126" s="66" t="str">
        <f>+'Formulario de Inspección'!$P$499</f>
        <v>N/A</v>
      </c>
      <c r="W126" s="66" t="str">
        <f>+'Formulario de Inspección'!$R$499</f>
        <v>N/A</v>
      </c>
      <c r="X126" s="66" t="str">
        <f>+'Formulario de Inspección'!$S$499</f>
        <v>N/A</v>
      </c>
      <c r="Y126" s="66">
        <f>+'Formulario de Inspección'!$H$514</f>
        <v>0</v>
      </c>
    </row>
    <row r="127" spans="1:25">
      <c r="A127" s="66">
        <f>+'Formulario de Inspección'!$R$5</f>
        <v>0</v>
      </c>
      <c r="B127" s="66">
        <f>'Formulario de Inspección'!$A$5</f>
        <v>0</v>
      </c>
      <c r="C127" s="66" t="str">
        <f>+'Formulario de Inspección'!$D$5</f>
        <v>Aire acondicionado</v>
      </c>
      <c r="D127" s="66">
        <f>+'Formulario de Inspección'!$H$5</f>
        <v>0</v>
      </c>
      <c r="E127" s="66" t="str">
        <f>+'Formulario de Inspección'!$A$7</f>
        <v>Desconocida</v>
      </c>
      <c r="F127" s="66" t="str">
        <f>+'Formulario de Inspección'!$D$7</f>
        <v>Desconocido</v>
      </c>
      <c r="G127" s="66" t="str">
        <f>+'Formulario de Inspección'!$H$7</f>
        <v>Desconocido</v>
      </c>
      <c r="H127" s="66" t="str">
        <f>+'Formulario de Inspección'!$P$7</f>
        <v>Desconocido</v>
      </c>
      <c r="I127" s="66">
        <f>+'Formulario de Inspección'!$R$7</f>
        <v>0</v>
      </c>
      <c r="J127" s="67">
        <f>+'Formulario de Inspección'!$A$9</f>
        <v>0</v>
      </c>
      <c r="K127" s="66" t="str">
        <f>+'Formulario de Inspección'!$D$9</f>
        <v>INSPECCION ANUAL</v>
      </c>
      <c r="L127" s="67" t="str">
        <f>+'Formulario de Inspección'!$H$9</f>
        <v>N/A</v>
      </c>
      <c r="M127" s="66" t="str">
        <f>+'Formulario de Inspección'!$P$9</f>
        <v>N/A</v>
      </c>
      <c r="N127" s="67">
        <f>+'Formulario de Inspección'!$R$9</f>
        <v>0</v>
      </c>
      <c r="O127" s="71" t="s">
        <v>213</v>
      </c>
      <c r="P127" s="71" t="str">
        <f>+'Lista de defectos'!D127</f>
        <v>c</v>
      </c>
      <c r="Q127" s="33" t="str">
        <f>+'Lista de defectos'!G127</f>
        <v>Mal funcionamiento o inexistencia de las luces de cabina y/o habitáculo de transporte de pasajeros o carga</v>
      </c>
      <c r="R127" s="66" t="str">
        <f>+'Lista de defectos'!F127</f>
        <v>DG</v>
      </c>
      <c r="S127" s="68" t="str">
        <f>+'Formulario de Inspección'!N180</f>
        <v>¡</v>
      </c>
      <c r="T127" s="33">
        <f>+'Formulario de Inspección'!O180</f>
        <v>0</v>
      </c>
      <c r="U127" s="66" t="str">
        <f>+'Formulario de Inspección'!$C$498</f>
        <v>FAVORABLE</v>
      </c>
      <c r="V127" s="66" t="str">
        <f>+'Formulario de Inspección'!$P$499</f>
        <v>N/A</v>
      </c>
      <c r="W127" s="66" t="str">
        <f>+'Formulario de Inspección'!$R$499</f>
        <v>N/A</v>
      </c>
      <c r="X127" s="66" t="str">
        <f>+'Formulario de Inspección'!$S$499</f>
        <v>N/A</v>
      </c>
      <c r="Y127" s="66">
        <f>+'Formulario de Inspección'!$H$514</f>
        <v>0</v>
      </c>
    </row>
    <row r="128" spans="1:25">
      <c r="A128" s="66">
        <f>+'Formulario de Inspección'!$R$5</f>
        <v>0</v>
      </c>
      <c r="B128" s="66">
        <f>'Formulario de Inspección'!$A$5</f>
        <v>0</v>
      </c>
      <c r="C128" s="66" t="str">
        <f>+'Formulario de Inspección'!$D$5</f>
        <v>Aire acondicionado</v>
      </c>
      <c r="D128" s="66">
        <f>+'Formulario de Inspección'!$H$5</f>
        <v>0</v>
      </c>
      <c r="E128" s="66" t="str">
        <f>+'Formulario de Inspección'!$A$7</f>
        <v>Desconocida</v>
      </c>
      <c r="F128" s="66" t="str">
        <f>+'Formulario de Inspección'!$D$7</f>
        <v>Desconocido</v>
      </c>
      <c r="G128" s="66" t="str">
        <f>+'Formulario de Inspección'!$H$7</f>
        <v>Desconocido</v>
      </c>
      <c r="H128" s="66" t="str">
        <f>+'Formulario de Inspección'!$P$7</f>
        <v>Desconocido</v>
      </c>
      <c r="I128" s="66">
        <f>+'Formulario de Inspección'!$R$7</f>
        <v>0</v>
      </c>
      <c r="J128" s="67">
        <f>+'Formulario de Inspección'!$A$9</f>
        <v>0</v>
      </c>
      <c r="K128" s="66" t="str">
        <f>+'Formulario de Inspección'!$D$9</f>
        <v>INSPECCION ANUAL</v>
      </c>
      <c r="L128" s="67" t="str">
        <f>+'Formulario de Inspección'!$H$9</f>
        <v>N/A</v>
      </c>
      <c r="M128" s="66" t="str">
        <f>+'Formulario de Inspección'!$P$9</f>
        <v>N/A</v>
      </c>
      <c r="N128" s="67">
        <f>+'Formulario de Inspección'!$R$9</f>
        <v>0</v>
      </c>
      <c r="O128" s="71" t="s">
        <v>218</v>
      </c>
      <c r="P128" s="71" t="str">
        <f>+'Lista de defectos'!D128</f>
        <v>a</v>
      </c>
      <c r="Q128" s="33" t="str">
        <f>+'Lista de defectos'!G128</f>
        <v>Inexistencia.</v>
      </c>
      <c r="R128" s="66" t="str">
        <f>+'Lista de defectos'!F128</f>
        <v>DG</v>
      </c>
      <c r="S128" s="68" t="str">
        <f>+'Formulario de Inspección'!N183</f>
        <v>P</v>
      </c>
      <c r="T128" s="33">
        <f>+'Formulario de Inspección'!O183</f>
        <v>0</v>
      </c>
      <c r="U128" s="66" t="str">
        <f>+'Formulario de Inspección'!$C$498</f>
        <v>FAVORABLE</v>
      </c>
      <c r="V128" s="66" t="str">
        <f>+'Formulario de Inspección'!$P$499</f>
        <v>N/A</v>
      </c>
      <c r="W128" s="66" t="str">
        <f>+'Formulario de Inspección'!$R$499</f>
        <v>N/A</v>
      </c>
      <c r="X128" s="66" t="str">
        <f>+'Formulario de Inspección'!$S$499</f>
        <v>N/A</v>
      </c>
      <c r="Y128" s="66">
        <f>+'Formulario de Inspección'!$H$514</f>
        <v>0</v>
      </c>
    </row>
    <row r="129" spans="1:25">
      <c r="A129" s="66">
        <f>+'Formulario de Inspección'!$R$5</f>
        <v>0</v>
      </c>
      <c r="B129" s="66">
        <f>'Formulario de Inspección'!$A$5</f>
        <v>0</v>
      </c>
      <c r="C129" s="66" t="str">
        <f>+'Formulario de Inspección'!$D$5</f>
        <v>Aire acondicionado</v>
      </c>
      <c r="D129" s="66">
        <f>+'Formulario de Inspección'!$H$5</f>
        <v>0</v>
      </c>
      <c r="E129" s="66" t="str">
        <f>+'Formulario de Inspección'!$A$7</f>
        <v>Desconocida</v>
      </c>
      <c r="F129" s="66" t="str">
        <f>+'Formulario de Inspección'!$D$7</f>
        <v>Desconocido</v>
      </c>
      <c r="G129" s="66" t="str">
        <f>+'Formulario de Inspección'!$H$7</f>
        <v>Desconocido</v>
      </c>
      <c r="H129" s="66" t="str">
        <f>+'Formulario de Inspección'!$P$7</f>
        <v>Desconocido</v>
      </c>
      <c r="I129" s="66">
        <f>+'Formulario de Inspección'!$R$7</f>
        <v>0</v>
      </c>
      <c r="J129" s="67">
        <f>+'Formulario de Inspección'!$A$9</f>
        <v>0</v>
      </c>
      <c r="K129" s="66" t="str">
        <f>+'Formulario de Inspección'!$D$9</f>
        <v>INSPECCION ANUAL</v>
      </c>
      <c r="L129" s="67" t="str">
        <f>+'Formulario de Inspección'!$H$9</f>
        <v>N/A</v>
      </c>
      <c r="M129" s="66" t="str">
        <f>+'Formulario de Inspección'!$P$9</f>
        <v>N/A</v>
      </c>
      <c r="N129" s="67">
        <f>+'Formulario de Inspección'!$R$9</f>
        <v>0</v>
      </c>
      <c r="O129" s="71" t="s">
        <v>218</v>
      </c>
      <c r="P129" s="71" t="str">
        <f>+'Lista de defectos'!D129</f>
        <v>b</v>
      </c>
      <c r="Q129" s="33" t="str">
        <f>+'Lista de defectos'!G129</f>
        <v>Ubicación no reglamentaria del faro (en la parte más alta del equipo o vehículo, o esta obstruida parcial o totalmente</v>
      </c>
      <c r="R129" s="66" t="str">
        <f>+'Lista de defectos'!F129</f>
        <v>DG</v>
      </c>
      <c r="S129" s="68" t="str">
        <f>+'Formulario de Inspección'!N184</f>
        <v>P</v>
      </c>
      <c r="T129" s="33">
        <f>+'Formulario de Inspección'!O184</f>
        <v>0</v>
      </c>
      <c r="U129" s="66" t="str">
        <f>+'Formulario de Inspección'!$C$498</f>
        <v>FAVORABLE</v>
      </c>
      <c r="V129" s="66" t="str">
        <f>+'Formulario de Inspección'!$P$499</f>
        <v>N/A</v>
      </c>
      <c r="W129" s="66" t="str">
        <f>+'Formulario de Inspección'!$R$499</f>
        <v>N/A</v>
      </c>
      <c r="X129" s="66" t="str">
        <f>+'Formulario de Inspección'!$S$499</f>
        <v>N/A</v>
      </c>
      <c r="Y129" s="66">
        <f>+'Formulario de Inspección'!$H$514</f>
        <v>0</v>
      </c>
    </row>
    <row r="130" spans="1:25">
      <c r="A130" s="66">
        <f>+'Formulario de Inspección'!$R$5</f>
        <v>0</v>
      </c>
      <c r="B130" s="66">
        <f>'Formulario de Inspección'!$A$5</f>
        <v>0</v>
      </c>
      <c r="C130" s="66" t="str">
        <f>+'Formulario de Inspección'!$D$5</f>
        <v>Aire acondicionado</v>
      </c>
      <c r="D130" s="66">
        <f>+'Formulario de Inspección'!$H$5</f>
        <v>0</v>
      </c>
      <c r="E130" s="66" t="str">
        <f>+'Formulario de Inspección'!$A$7</f>
        <v>Desconocida</v>
      </c>
      <c r="F130" s="66" t="str">
        <f>+'Formulario de Inspección'!$D$7</f>
        <v>Desconocido</v>
      </c>
      <c r="G130" s="66" t="str">
        <f>+'Formulario de Inspección'!$H$7</f>
        <v>Desconocido</v>
      </c>
      <c r="H130" s="66" t="str">
        <f>+'Formulario de Inspección'!$P$7</f>
        <v>Desconocido</v>
      </c>
      <c r="I130" s="66">
        <f>+'Formulario de Inspección'!$R$7</f>
        <v>0</v>
      </c>
      <c r="J130" s="67">
        <f>+'Formulario de Inspección'!$A$9</f>
        <v>0</v>
      </c>
      <c r="K130" s="66" t="str">
        <f>+'Formulario de Inspección'!$D$9</f>
        <v>INSPECCION ANUAL</v>
      </c>
      <c r="L130" s="67" t="str">
        <f>+'Formulario de Inspección'!$H$9</f>
        <v>N/A</v>
      </c>
      <c r="M130" s="66" t="str">
        <f>+'Formulario de Inspección'!$P$9</f>
        <v>N/A</v>
      </c>
      <c r="N130" s="67">
        <f>+'Formulario de Inspección'!$R$9</f>
        <v>0</v>
      </c>
      <c r="O130" s="71" t="s">
        <v>218</v>
      </c>
      <c r="P130" s="71" t="str">
        <f>+'Lista de defectos'!D130</f>
        <v>c</v>
      </c>
      <c r="Q130" s="33" t="str">
        <f>+'Lista de defectos'!G130</f>
        <v>Faro giratorio de color no reglamentario.</v>
      </c>
      <c r="R130" s="66" t="str">
        <f>+'Lista de defectos'!F130</f>
        <v>DG</v>
      </c>
      <c r="S130" s="68" t="str">
        <f>+'Formulario de Inspección'!N185</f>
        <v>P</v>
      </c>
      <c r="T130" s="33">
        <f>+'Formulario de Inspección'!O185</f>
        <v>0</v>
      </c>
      <c r="U130" s="66" t="str">
        <f>+'Formulario de Inspección'!$C$498</f>
        <v>FAVORABLE</v>
      </c>
      <c r="V130" s="66" t="str">
        <f>+'Formulario de Inspección'!$P$499</f>
        <v>N/A</v>
      </c>
      <c r="W130" s="66" t="str">
        <f>+'Formulario de Inspección'!$R$499</f>
        <v>N/A</v>
      </c>
      <c r="X130" s="66" t="str">
        <f>+'Formulario de Inspección'!$S$499</f>
        <v>N/A</v>
      </c>
      <c r="Y130" s="66">
        <f>+'Formulario de Inspección'!$H$514</f>
        <v>0</v>
      </c>
    </row>
    <row r="131" spans="1:25">
      <c r="A131" s="66">
        <f>+'Formulario de Inspección'!$R$5</f>
        <v>0</v>
      </c>
      <c r="B131" s="66">
        <f>'Formulario de Inspección'!$A$5</f>
        <v>0</v>
      </c>
      <c r="C131" s="66" t="str">
        <f>+'Formulario de Inspección'!$D$5</f>
        <v>Aire acondicionado</v>
      </c>
      <c r="D131" s="66">
        <f>+'Formulario de Inspección'!$H$5</f>
        <v>0</v>
      </c>
      <c r="E131" s="66" t="str">
        <f>+'Formulario de Inspección'!$A$7</f>
        <v>Desconocida</v>
      </c>
      <c r="F131" s="66" t="str">
        <f>+'Formulario de Inspección'!$D$7</f>
        <v>Desconocido</v>
      </c>
      <c r="G131" s="66" t="str">
        <f>+'Formulario de Inspección'!$H$7</f>
        <v>Desconocido</v>
      </c>
      <c r="H131" s="66" t="str">
        <f>+'Formulario de Inspección'!$P$7</f>
        <v>Desconocido</v>
      </c>
      <c r="I131" s="66">
        <f>+'Formulario de Inspección'!$R$7</f>
        <v>0</v>
      </c>
      <c r="J131" s="67">
        <f>+'Formulario de Inspección'!$A$9</f>
        <v>0</v>
      </c>
      <c r="K131" s="66" t="str">
        <f>+'Formulario de Inspección'!$D$9</f>
        <v>INSPECCION ANUAL</v>
      </c>
      <c r="L131" s="67" t="str">
        <f>+'Formulario de Inspección'!$H$9</f>
        <v>N/A</v>
      </c>
      <c r="M131" s="66" t="str">
        <f>+'Formulario de Inspección'!$P$9</f>
        <v>N/A</v>
      </c>
      <c r="N131" s="67">
        <f>+'Formulario de Inspección'!$R$9</f>
        <v>0</v>
      </c>
      <c r="O131" s="71" t="s">
        <v>218</v>
      </c>
      <c r="P131" s="71" t="str">
        <f>+'Lista de defectos'!D131</f>
        <v>f</v>
      </c>
      <c r="Q131" s="33" t="str">
        <f>+'Lista de defectos'!G131</f>
        <v>Numero de destellos superior o inferior a los reglamentados</v>
      </c>
      <c r="R131" s="66" t="str">
        <f>+'Lista de defectos'!F131</f>
        <v>DG</v>
      </c>
      <c r="S131" s="68" t="str">
        <f>+'Formulario de Inspección'!N188</f>
        <v>P</v>
      </c>
      <c r="T131" s="33">
        <f>+'Formulario de Inspección'!O188</f>
        <v>0</v>
      </c>
      <c r="U131" s="66" t="str">
        <f>+'Formulario de Inspección'!$C$498</f>
        <v>FAVORABLE</v>
      </c>
      <c r="V131" s="66" t="str">
        <f>+'Formulario de Inspección'!$P$499</f>
        <v>N/A</v>
      </c>
      <c r="W131" s="66" t="str">
        <f>+'Formulario de Inspección'!$R$499</f>
        <v>N/A</v>
      </c>
      <c r="X131" s="66" t="str">
        <f>+'Formulario de Inspección'!$S$499</f>
        <v>N/A</v>
      </c>
      <c r="Y131" s="66">
        <f>+'Formulario de Inspección'!$H$514</f>
        <v>0</v>
      </c>
    </row>
    <row r="132" spans="1:25">
      <c r="A132" s="66">
        <f>+'Formulario de Inspección'!$R$5</f>
        <v>0</v>
      </c>
      <c r="B132" s="66">
        <f>'Formulario de Inspección'!$A$5</f>
        <v>0</v>
      </c>
      <c r="C132" s="66" t="str">
        <f>+'Formulario de Inspección'!$D$5</f>
        <v>Aire acondicionado</v>
      </c>
      <c r="D132" s="66">
        <f>+'Formulario de Inspección'!$H$5</f>
        <v>0</v>
      </c>
      <c r="E132" s="66" t="str">
        <f>+'Formulario de Inspección'!$A$7</f>
        <v>Desconocida</v>
      </c>
      <c r="F132" s="66" t="str">
        <f>+'Formulario de Inspección'!$D$7</f>
        <v>Desconocido</v>
      </c>
      <c r="G132" s="66" t="str">
        <f>+'Formulario de Inspección'!$H$7</f>
        <v>Desconocido</v>
      </c>
      <c r="H132" s="66" t="str">
        <f>+'Formulario de Inspección'!$P$7</f>
        <v>Desconocido</v>
      </c>
      <c r="I132" s="66">
        <f>+'Formulario de Inspección'!$R$7</f>
        <v>0</v>
      </c>
      <c r="J132" s="67">
        <f>+'Formulario de Inspección'!$A$9</f>
        <v>0</v>
      </c>
      <c r="K132" s="66" t="str">
        <f>+'Formulario de Inspección'!$D$9</f>
        <v>INSPECCION ANUAL</v>
      </c>
      <c r="L132" s="67" t="str">
        <f>+'Formulario de Inspección'!$H$9</f>
        <v>N/A</v>
      </c>
      <c r="M132" s="66" t="str">
        <f>+'Formulario de Inspección'!$P$9</f>
        <v>N/A</v>
      </c>
      <c r="N132" s="67">
        <f>+'Formulario de Inspección'!$R$9</f>
        <v>0</v>
      </c>
      <c r="O132" s="71" t="s">
        <v>229</v>
      </c>
      <c r="P132" s="71" t="str">
        <f>+'Lista de defectos'!D132</f>
        <v>a</v>
      </c>
      <c r="Q132" s="33" t="str">
        <f>+'Lista de defectos'!G132</f>
        <v>Condiciones del vehículo inadecuadas para la inspección  por perforaciones en el escape</v>
      </c>
      <c r="R132" s="66" t="str">
        <f>+'Lista de defectos'!F132</f>
        <v>DG</v>
      </c>
      <c r="S132" s="68" t="str">
        <f>+'Formulario de Inspección'!N192</f>
        <v>¡</v>
      </c>
      <c r="T132" s="33">
        <f>+'Formulario de Inspección'!O192</f>
        <v>0</v>
      </c>
      <c r="U132" s="66" t="str">
        <f>+'Formulario de Inspección'!$C$498</f>
        <v>FAVORABLE</v>
      </c>
      <c r="V132" s="66" t="str">
        <f>+'Formulario de Inspección'!$P$499</f>
        <v>N/A</v>
      </c>
      <c r="W132" s="66" t="str">
        <f>+'Formulario de Inspección'!$R$499</f>
        <v>N/A</v>
      </c>
      <c r="X132" s="66" t="str">
        <f>+'Formulario de Inspección'!$S$499</f>
        <v>N/A</v>
      </c>
      <c r="Y132" s="66">
        <f>+'Formulario de Inspección'!$H$514</f>
        <v>0</v>
      </c>
    </row>
    <row r="133" spans="1:25">
      <c r="A133" s="66">
        <f>+'Formulario de Inspección'!$R$5</f>
        <v>0</v>
      </c>
      <c r="B133" s="66">
        <f>'Formulario de Inspección'!$A$5</f>
        <v>0</v>
      </c>
      <c r="C133" s="66" t="str">
        <f>+'Formulario de Inspección'!$D$5</f>
        <v>Aire acondicionado</v>
      </c>
      <c r="D133" s="66">
        <f>+'Formulario de Inspección'!$H$5</f>
        <v>0</v>
      </c>
      <c r="E133" s="66" t="str">
        <f>+'Formulario de Inspección'!$A$7</f>
        <v>Desconocida</v>
      </c>
      <c r="F133" s="66" t="str">
        <f>+'Formulario de Inspección'!$D$7</f>
        <v>Desconocido</v>
      </c>
      <c r="G133" s="66" t="str">
        <f>+'Formulario de Inspección'!$H$7</f>
        <v>Desconocido</v>
      </c>
      <c r="H133" s="66" t="str">
        <f>+'Formulario de Inspección'!$P$7</f>
        <v>Desconocido</v>
      </c>
      <c r="I133" s="66">
        <f>+'Formulario de Inspección'!$R$7</f>
        <v>0</v>
      </c>
      <c r="J133" s="67">
        <f>+'Formulario de Inspección'!$A$9</f>
        <v>0</v>
      </c>
      <c r="K133" s="66" t="str">
        <f>+'Formulario de Inspección'!$D$9</f>
        <v>INSPECCION ANUAL</v>
      </c>
      <c r="L133" s="67" t="str">
        <f>+'Formulario de Inspección'!$H$9</f>
        <v>N/A</v>
      </c>
      <c r="M133" s="66" t="str">
        <f>+'Formulario de Inspección'!$P$9</f>
        <v>N/A</v>
      </c>
      <c r="N133" s="67">
        <f>+'Formulario de Inspección'!$R$9</f>
        <v>0</v>
      </c>
      <c r="O133" s="71" t="s">
        <v>229</v>
      </c>
      <c r="P133" s="71" t="str">
        <f>+'Lista de defectos'!D133</f>
        <v>b</v>
      </c>
      <c r="Q133" s="33" t="str">
        <f>+'Lista de defectos'!G133</f>
        <v>Condiciones del vehículo inadecuadas para la inspección por ausencia del catalizador, según aplique</v>
      </c>
      <c r="R133" s="66" t="str">
        <f>+'Lista de defectos'!F133</f>
        <v>DG</v>
      </c>
      <c r="S133" s="68" t="str">
        <f>+'Formulario de Inspección'!N193</f>
        <v>¡</v>
      </c>
      <c r="T133" s="33">
        <f>+'Formulario de Inspección'!O193</f>
        <v>0</v>
      </c>
      <c r="U133" s="66" t="str">
        <f>+'Formulario de Inspección'!$C$498</f>
        <v>FAVORABLE</v>
      </c>
      <c r="V133" s="66" t="str">
        <f>+'Formulario de Inspección'!$P$499</f>
        <v>N/A</v>
      </c>
      <c r="W133" s="66" t="str">
        <f>+'Formulario de Inspección'!$R$499</f>
        <v>N/A</v>
      </c>
      <c r="X133" s="66" t="str">
        <f>+'Formulario de Inspección'!$S$499</f>
        <v>N/A</v>
      </c>
      <c r="Y133" s="66">
        <f>+'Formulario de Inspección'!$H$514</f>
        <v>0</v>
      </c>
    </row>
    <row r="134" spans="1:25">
      <c r="A134" s="66">
        <f>+'Formulario de Inspección'!$R$5</f>
        <v>0</v>
      </c>
      <c r="B134" s="66">
        <f>'Formulario de Inspección'!$A$5</f>
        <v>0</v>
      </c>
      <c r="C134" s="66" t="str">
        <f>+'Formulario de Inspección'!$D$5</f>
        <v>Aire acondicionado</v>
      </c>
      <c r="D134" s="66">
        <f>+'Formulario de Inspección'!$H$5</f>
        <v>0</v>
      </c>
      <c r="E134" s="66" t="str">
        <f>+'Formulario de Inspección'!$A$7</f>
        <v>Desconocida</v>
      </c>
      <c r="F134" s="66" t="str">
        <f>+'Formulario de Inspección'!$D$7</f>
        <v>Desconocido</v>
      </c>
      <c r="G134" s="66" t="str">
        <f>+'Formulario de Inspección'!$H$7</f>
        <v>Desconocido</v>
      </c>
      <c r="H134" s="66" t="str">
        <f>+'Formulario de Inspección'!$P$7</f>
        <v>Desconocido</v>
      </c>
      <c r="I134" s="66">
        <f>+'Formulario de Inspección'!$R$7</f>
        <v>0</v>
      </c>
      <c r="J134" s="67">
        <f>+'Formulario de Inspección'!$A$9</f>
        <v>0</v>
      </c>
      <c r="K134" s="66" t="str">
        <f>+'Formulario de Inspección'!$D$9</f>
        <v>INSPECCION ANUAL</v>
      </c>
      <c r="L134" s="67" t="str">
        <f>+'Formulario de Inspección'!$H$9</f>
        <v>N/A</v>
      </c>
      <c r="M134" s="66" t="str">
        <f>+'Formulario de Inspección'!$P$9</f>
        <v>N/A</v>
      </c>
      <c r="N134" s="67">
        <f>+'Formulario de Inspección'!$R$9</f>
        <v>0</v>
      </c>
      <c r="O134" s="71" t="s">
        <v>229</v>
      </c>
      <c r="P134" s="71" t="str">
        <f>+'Lista de defectos'!D134</f>
        <v>c</v>
      </c>
      <c r="Q134" s="33" t="str">
        <f>+'Lista de defectos'!G134</f>
        <v>Condiciones del vehículo inadecuadas para la inspección por ausencia de tapón de combustible</v>
      </c>
      <c r="R134" s="66" t="str">
        <f>+'Lista de defectos'!F134</f>
        <v>DG</v>
      </c>
      <c r="S134" s="68" t="str">
        <f>+'Formulario de Inspección'!N194</f>
        <v>¡</v>
      </c>
      <c r="T134" s="33">
        <f>+'Formulario de Inspección'!O194</f>
        <v>0</v>
      </c>
      <c r="U134" s="66" t="str">
        <f>+'Formulario de Inspección'!$C$498</f>
        <v>FAVORABLE</v>
      </c>
      <c r="V134" s="66" t="str">
        <f>+'Formulario de Inspección'!$P$499</f>
        <v>N/A</v>
      </c>
      <c r="W134" s="66" t="str">
        <f>+'Formulario de Inspección'!$R$499</f>
        <v>N/A</v>
      </c>
      <c r="X134" s="66" t="str">
        <f>+'Formulario de Inspección'!$S$499</f>
        <v>N/A</v>
      </c>
      <c r="Y134" s="66">
        <f>+'Formulario de Inspección'!$H$514</f>
        <v>0</v>
      </c>
    </row>
    <row r="135" spans="1:25" ht="28.9">
      <c r="A135" s="66">
        <f>+'Formulario de Inspección'!$R$5</f>
        <v>0</v>
      </c>
      <c r="B135" s="66">
        <f>'Formulario de Inspección'!$A$5</f>
        <v>0</v>
      </c>
      <c r="C135" s="66" t="str">
        <f>+'Formulario de Inspección'!$D$5</f>
        <v>Aire acondicionado</v>
      </c>
      <c r="D135" s="66">
        <f>+'Formulario de Inspección'!$H$5</f>
        <v>0</v>
      </c>
      <c r="E135" s="66" t="str">
        <f>+'Formulario de Inspección'!$A$7</f>
        <v>Desconocida</v>
      </c>
      <c r="F135" s="66" t="str">
        <f>+'Formulario de Inspección'!$D$7</f>
        <v>Desconocido</v>
      </c>
      <c r="G135" s="66" t="str">
        <f>+'Formulario de Inspección'!$H$7</f>
        <v>Desconocido</v>
      </c>
      <c r="H135" s="66" t="str">
        <f>+'Formulario de Inspección'!$P$7</f>
        <v>Desconocido</v>
      </c>
      <c r="I135" s="66">
        <f>+'Formulario de Inspección'!$R$7</f>
        <v>0</v>
      </c>
      <c r="J135" s="67">
        <f>+'Formulario de Inspección'!$A$9</f>
        <v>0</v>
      </c>
      <c r="K135" s="66" t="str">
        <f>+'Formulario de Inspección'!$D$9</f>
        <v>INSPECCION ANUAL</v>
      </c>
      <c r="L135" s="67" t="str">
        <f>+'Formulario de Inspección'!$H$9</f>
        <v>N/A</v>
      </c>
      <c r="M135" s="66" t="str">
        <f>+'Formulario de Inspección'!$P$9</f>
        <v>N/A</v>
      </c>
      <c r="N135" s="67">
        <f>+'Formulario de Inspección'!$R$9</f>
        <v>0</v>
      </c>
      <c r="O135" s="71" t="s">
        <v>229</v>
      </c>
      <c r="P135" s="71" t="str">
        <f>+'Lista de defectos'!D135</f>
        <v>d</v>
      </c>
      <c r="Q135" s="33" t="str">
        <f>+'Lista de defectos'!G135</f>
        <v>Condiciones del vehículo inadecuadas para la inspección por manipulación del sistema que pueda afectar el resultado de la prueba</v>
      </c>
      <c r="R135" s="66" t="str">
        <f>+'Lista de defectos'!F135</f>
        <v>DG</v>
      </c>
      <c r="S135" s="68" t="str">
        <f>+'Formulario de Inspección'!N195</f>
        <v>¡</v>
      </c>
      <c r="T135" s="33">
        <f>+'Formulario de Inspección'!O195</f>
        <v>0</v>
      </c>
      <c r="U135" s="66" t="str">
        <f>+'Formulario de Inspección'!$C$498</f>
        <v>FAVORABLE</v>
      </c>
      <c r="V135" s="66" t="str">
        <f>+'Formulario de Inspección'!$P$499</f>
        <v>N/A</v>
      </c>
      <c r="W135" s="66" t="str">
        <f>+'Formulario de Inspección'!$R$499</f>
        <v>N/A</v>
      </c>
      <c r="X135" s="66" t="str">
        <f>+'Formulario de Inspección'!$S$499</f>
        <v>N/A</v>
      </c>
      <c r="Y135" s="66">
        <f>+'Formulario de Inspección'!$H$514</f>
        <v>0</v>
      </c>
    </row>
    <row r="136" spans="1:25">
      <c r="A136" s="66">
        <f>+'Formulario de Inspección'!$R$5</f>
        <v>0</v>
      </c>
      <c r="B136" s="66">
        <f>'Formulario de Inspección'!$A$5</f>
        <v>0</v>
      </c>
      <c r="C136" s="66" t="str">
        <f>+'Formulario de Inspección'!$D$5</f>
        <v>Aire acondicionado</v>
      </c>
      <c r="D136" s="66">
        <f>+'Formulario de Inspección'!$H$5</f>
        <v>0</v>
      </c>
      <c r="E136" s="66" t="str">
        <f>+'Formulario de Inspección'!$A$7</f>
        <v>Desconocida</v>
      </c>
      <c r="F136" s="66" t="str">
        <f>+'Formulario de Inspección'!$D$7</f>
        <v>Desconocido</v>
      </c>
      <c r="G136" s="66" t="str">
        <f>+'Formulario de Inspección'!$H$7</f>
        <v>Desconocido</v>
      </c>
      <c r="H136" s="66" t="str">
        <f>+'Formulario de Inspección'!$P$7</f>
        <v>Desconocido</v>
      </c>
      <c r="I136" s="66">
        <f>+'Formulario de Inspección'!$R$7</f>
        <v>0</v>
      </c>
      <c r="J136" s="67">
        <f>+'Formulario de Inspección'!$A$9</f>
        <v>0</v>
      </c>
      <c r="K136" s="66" t="str">
        <f>+'Formulario de Inspección'!$D$9</f>
        <v>INSPECCION ANUAL</v>
      </c>
      <c r="L136" s="67" t="str">
        <f>+'Formulario de Inspección'!$H$9</f>
        <v>N/A</v>
      </c>
      <c r="M136" s="66" t="str">
        <f>+'Formulario de Inspección'!$P$9</f>
        <v>N/A</v>
      </c>
      <c r="N136" s="67">
        <f>+'Formulario de Inspección'!$R$9</f>
        <v>0</v>
      </c>
      <c r="O136" s="71" t="s">
        <v>229</v>
      </c>
      <c r="P136" s="71" t="str">
        <f>+'Lista de defectos'!D136</f>
        <v>e</v>
      </c>
      <c r="Q136" s="33" t="str">
        <f>+'Lista de defectos'!G136</f>
        <v>El vehículo presenta emisiones con concentración de monóxido de carbono (CO) superior a lo permitido</v>
      </c>
      <c r="R136" s="66" t="str">
        <f>+'Lista de defectos'!F136</f>
        <v>DG</v>
      </c>
      <c r="S136" s="68" t="str">
        <f>+'Formulario de Inspección'!N196</f>
        <v>¡</v>
      </c>
      <c r="T136" s="33">
        <f>+'Formulario de Inspección'!O196</f>
        <v>0</v>
      </c>
      <c r="U136" s="66" t="str">
        <f>+'Formulario de Inspección'!$C$498</f>
        <v>FAVORABLE</v>
      </c>
      <c r="V136" s="66" t="str">
        <f>+'Formulario de Inspección'!$P$499</f>
        <v>N/A</v>
      </c>
      <c r="W136" s="66" t="str">
        <f>+'Formulario de Inspección'!$R$499</f>
        <v>N/A</v>
      </c>
      <c r="X136" s="66" t="str">
        <f>+'Formulario de Inspección'!$S$499</f>
        <v>N/A</v>
      </c>
      <c r="Y136" s="66">
        <f>+'Formulario de Inspección'!$H$514</f>
        <v>0</v>
      </c>
    </row>
    <row r="137" spans="1:25">
      <c r="A137" s="66">
        <f>+'Formulario de Inspección'!$R$5</f>
        <v>0</v>
      </c>
      <c r="B137" s="66">
        <f>'Formulario de Inspección'!$A$5</f>
        <v>0</v>
      </c>
      <c r="C137" s="66" t="str">
        <f>+'Formulario de Inspección'!$D$5</f>
        <v>Aire acondicionado</v>
      </c>
      <c r="D137" s="66">
        <f>+'Formulario de Inspección'!$H$5</f>
        <v>0</v>
      </c>
      <c r="E137" s="66" t="str">
        <f>+'Formulario de Inspección'!$A$7</f>
        <v>Desconocida</v>
      </c>
      <c r="F137" s="66" t="str">
        <f>+'Formulario de Inspección'!$D$7</f>
        <v>Desconocido</v>
      </c>
      <c r="G137" s="66" t="str">
        <f>+'Formulario de Inspección'!$H$7</f>
        <v>Desconocido</v>
      </c>
      <c r="H137" s="66" t="str">
        <f>+'Formulario de Inspección'!$P$7</f>
        <v>Desconocido</v>
      </c>
      <c r="I137" s="66">
        <f>+'Formulario de Inspección'!$R$7</f>
        <v>0</v>
      </c>
      <c r="J137" s="67">
        <f>+'Formulario de Inspección'!$A$9</f>
        <v>0</v>
      </c>
      <c r="K137" s="66" t="str">
        <f>+'Formulario de Inspección'!$D$9</f>
        <v>INSPECCION ANUAL</v>
      </c>
      <c r="L137" s="67" t="str">
        <f>+'Formulario de Inspección'!$H$9</f>
        <v>N/A</v>
      </c>
      <c r="M137" s="66" t="str">
        <f>+'Formulario de Inspección'!$P$9</f>
        <v>N/A</v>
      </c>
      <c r="N137" s="67">
        <f>+'Formulario de Inspección'!$R$9</f>
        <v>0</v>
      </c>
      <c r="O137" s="71" t="s">
        <v>229</v>
      </c>
      <c r="P137" s="71" t="str">
        <f>+'Lista de defectos'!D137</f>
        <v>f</v>
      </c>
      <c r="Q137" s="33" t="str">
        <f>+'Lista de defectos'!G137</f>
        <v>El vehículo presenta emisiones con concentración de hidrocarburos (HC) superior a lo permitido</v>
      </c>
      <c r="R137" s="66" t="str">
        <f>+'Lista de defectos'!F137</f>
        <v>DG</v>
      </c>
      <c r="S137" s="68" t="str">
        <f>+'Formulario de Inspección'!N197</f>
        <v>¡</v>
      </c>
      <c r="T137" s="33">
        <f>+'Formulario de Inspección'!O197</f>
        <v>0</v>
      </c>
      <c r="U137" s="66" t="str">
        <f>+'Formulario de Inspección'!$C$498</f>
        <v>FAVORABLE</v>
      </c>
      <c r="V137" s="66" t="str">
        <f>+'Formulario de Inspección'!$P$499</f>
        <v>N/A</v>
      </c>
      <c r="W137" s="66" t="str">
        <f>+'Formulario de Inspección'!$R$499</f>
        <v>N/A</v>
      </c>
      <c r="X137" s="66" t="str">
        <f>+'Formulario de Inspección'!$S$499</f>
        <v>N/A</v>
      </c>
      <c r="Y137" s="66">
        <f>+'Formulario de Inspección'!$H$514</f>
        <v>0</v>
      </c>
    </row>
    <row r="138" spans="1:25">
      <c r="A138" s="66">
        <f>+'Formulario de Inspección'!$R$5</f>
        <v>0</v>
      </c>
      <c r="B138" s="66">
        <f>'Formulario de Inspección'!$A$5</f>
        <v>0</v>
      </c>
      <c r="C138" s="66" t="str">
        <f>+'Formulario de Inspección'!$D$5</f>
        <v>Aire acondicionado</v>
      </c>
      <c r="D138" s="66">
        <f>+'Formulario de Inspección'!$H$5</f>
        <v>0</v>
      </c>
      <c r="E138" s="66" t="str">
        <f>+'Formulario de Inspección'!$A$7</f>
        <v>Desconocida</v>
      </c>
      <c r="F138" s="66" t="str">
        <f>+'Formulario de Inspección'!$D$7</f>
        <v>Desconocido</v>
      </c>
      <c r="G138" s="66" t="str">
        <f>+'Formulario de Inspección'!$H$7</f>
        <v>Desconocido</v>
      </c>
      <c r="H138" s="66" t="str">
        <f>+'Formulario de Inspección'!$P$7</f>
        <v>Desconocido</v>
      </c>
      <c r="I138" s="66">
        <f>+'Formulario de Inspección'!$R$7</f>
        <v>0</v>
      </c>
      <c r="J138" s="67">
        <f>+'Formulario de Inspección'!$A$9</f>
        <v>0</v>
      </c>
      <c r="K138" s="66" t="str">
        <f>+'Formulario de Inspección'!$D$9</f>
        <v>INSPECCION ANUAL</v>
      </c>
      <c r="L138" s="67" t="str">
        <f>+'Formulario de Inspección'!$H$9</f>
        <v>N/A</v>
      </c>
      <c r="M138" s="66" t="str">
        <f>+'Formulario de Inspección'!$P$9</f>
        <v>N/A</v>
      </c>
      <c r="N138" s="67">
        <f>+'Formulario de Inspección'!$R$9</f>
        <v>0</v>
      </c>
      <c r="O138" s="71" t="s">
        <v>229</v>
      </c>
      <c r="P138" s="71" t="str">
        <f>+'Lista de defectos'!D138</f>
        <v>g</v>
      </c>
      <c r="Q138" s="33" t="str">
        <f>+'Lista de defectos'!G138</f>
        <v>Condiciones del vehículo inadecuadas para la inspección por dispositivos desinstalados o ausentes del sistema de emisiones</v>
      </c>
      <c r="R138" s="66" t="str">
        <f>+'Lista de defectos'!F138</f>
        <v>DG</v>
      </c>
      <c r="S138" s="68" t="str">
        <f>+'Formulario de Inspección'!N198</f>
        <v>¡</v>
      </c>
      <c r="T138" s="33">
        <f>+'Formulario de Inspección'!O198</f>
        <v>0</v>
      </c>
      <c r="U138" s="66" t="str">
        <f>+'Formulario de Inspección'!$C$498</f>
        <v>FAVORABLE</v>
      </c>
      <c r="V138" s="66" t="str">
        <f>+'Formulario de Inspección'!$P$499</f>
        <v>N/A</v>
      </c>
      <c r="W138" s="66" t="str">
        <f>+'Formulario de Inspección'!$R$499</f>
        <v>N/A</v>
      </c>
      <c r="X138" s="66" t="str">
        <f>+'Formulario de Inspección'!$S$499</f>
        <v>N/A</v>
      </c>
      <c r="Y138" s="66">
        <f>+'Formulario de Inspección'!$H$514</f>
        <v>0</v>
      </c>
    </row>
    <row r="139" spans="1:25" ht="28.9">
      <c r="A139" s="66">
        <f>+'Formulario de Inspección'!$R$5</f>
        <v>0</v>
      </c>
      <c r="B139" s="66">
        <f>'Formulario de Inspección'!$A$5</f>
        <v>0</v>
      </c>
      <c r="C139" s="66" t="str">
        <f>+'Formulario de Inspección'!$D$5</f>
        <v>Aire acondicionado</v>
      </c>
      <c r="D139" s="66">
        <f>+'Formulario de Inspección'!$H$5</f>
        <v>0</v>
      </c>
      <c r="E139" s="66" t="str">
        <f>+'Formulario de Inspección'!$A$7</f>
        <v>Desconocida</v>
      </c>
      <c r="F139" s="66" t="str">
        <f>+'Formulario de Inspección'!$D$7</f>
        <v>Desconocido</v>
      </c>
      <c r="G139" s="66" t="str">
        <f>+'Formulario de Inspección'!$H$7</f>
        <v>Desconocido</v>
      </c>
      <c r="H139" s="66" t="str">
        <f>+'Formulario de Inspección'!$P$7</f>
        <v>Desconocido</v>
      </c>
      <c r="I139" s="66">
        <f>+'Formulario de Inspección'!$R$7</f>
        <v>0</v>
      </c>
      <c r="J139" s="67">
        <f>+'Formulario de Inspección'!$A$9</f>
        <v>0</v>
      </c>
      <c r="K139" s="66" t="str">
        <f>+'Formulario de Inspección'!$D$9</f>
        <v>INSPECCION ANUAL</v>
      </c>
      <c r="L139" s="67" t="str">
        <f>+'Formulario de Inspección'!$H$9</f>
        <v>N/A</v>
      </c>
      <c r="M139" s="66" t="str">
        <f>+'Formulario de Inspección'!$P$9</f>
        <v>N/A</v>
      </c>
      <c r="N139" s="67">
        <f>+'Formulario de Inspección'!$R$9</f>
        <v>0</v>
      </c>
      <c r="O139" s="71" t="s">
        <v>229</v>
      </c>
      <c r="P139" s="71" t="str">
        <f>+'Lista de defectos'!D139</f>
        <v>h</v>
      </c>
      <c r="Q139" s="33" t="str">
        <f>+'Lista de defectos'!G139</f>
        <v>Condiciones del vehículo inadecuadas para la inspección por presencia ruidos anormales en el motor u otro componente del sistema de emisiones</v>
      </c>
      <c r="R139" s="66" t="str">
        <f>+'Lista de defectos'!F139</f>
        <v>DG</v>
      </c>
      <c r="S139" s="68" t="str">
        <f>+'Formulario de Inspección'!N199</f>
        <v>¡</v>
      </c>
      <c r="T139" s="33">
        <f>+'Formulario de Inspección'!O199</f>
        <v>0</v>
      </c>
      <c r="U139" s="66" t="str">
        <f>+'Formulario de Inspección'!$C$498</f>
        <v>FAVORABLE</v>
      </c>
      <c r="V139" s="66" t="str">
        <f>+'Formulario de Inspección'!$P$499</f>
        <v>N/A</v>
      </c>
      <c r="W139" s="66" t="str">
        <f>+'Formulario de Inspección'!$R$499</f>
        <v>N/A</v>
      </c>
      <c r="X139" s="66" t="str">
        <f>+'Formulario de Inspección'!$S$499</f>
        <v>N/A</v>
      </c>
      <c r="Y139" s="66">
        <f>+'Formulario de Inspección'!$H$514</f>
        <v>0</v>
      </c>
    </row>
    <row r="140" spans="1:25">
      <c r="A140" s="66">
        <f>+'Formulario de Inspección'!$R$5</f>
        <v>0</v>
      </c>
      <c r="B140" s="66">
        <f>'Formulario de Inspección'!$A$5</f>
        <v>0</v>
      </c>
      <c r="C140" s="66" t="str">
        <f>+'Formulario de Inspección'!$D$5</f>
        <v>Aire acondicionado</v>
      </c>
      <c r="D140" s="66">
        <f>+'Formulario de Inspección'!$H$5</f>
        <v>0</v>
      </c>
      <c r="E140" s="66" t="str">
        <f>+'Formulario de Inspección'!$A$7</f>
        <v>Desconocida</v>
      </c>
      <c r="F140" s="66" t="str">
        <f>+'Formulario de Inspección'!$D$7</f>
        <v>Desconocido</v>
      </c>
      <c r="G140" s="66" t="str">
        <f>+'Formulario de Inspección'!$H$7</f>
        <v>Desconocido</v>
      </c>
      <c r="H140" s="66" t="str">
        <f>+'Formulario de Inspección'!$P$7</f>
        <v>Desconocido</v>
      </c>
      <c r="I140" s="66">
        <f>+'Formulario de Inspección'!$R$7</f>
        <v>0</v>
      </c>
      <c r="J140" s="67">
        <f>+'Formulario de Inspección'!$A$9</f>
        <v>0</v>
      </c>
      <c r="K140" s="66" t="str">
        <f>+'Formulario de Inspección'!$D$9</f>
        <v>INSPECCION ANUAL</v>
      </c>
      <c r="L140" s="67" t="str">
        <f>+'Formulario de Inspección'!$H$9</f>
        <v>N/A</v>
      </c>
      <c r="M140" s="66" t="str">
        <f>+'Formulario de Inspección'!$P$9</f>
        <v>N/A</v>
      </c>
      <c r="N140" s="67">
        <f>+'Formulario de Inspección'!$R$9</f>
        <v>0</v>
      </c>
      <c r="O140" s="71" t="s">
        <v>229</v>
      </c>
      <c r="P140" s="71" t="str">
        <f>+'Lista de defectos'!D140</f>
        <v>i</v>
      </c>
      <c r="Q140" s="33" t="str">
        <f>+'Lista de defectos'!G140</f>
        <v xml:space="preserve">Condiciones del vehículo inadecuadas para la inspección por tener el indicador de presión de aceite encendido </v>
      </c>
      <c r="R140" s="66" t="str">
        <f>+'Lista de defectos'!F140</f>
        <v>DG</v>
      </c>
      <c r="S140" s="68" t="str">
        <f>+'Formulario de Inspección'!N200</f>
        <v>¡</v>
      </c>
      <c r="T140" s="33">
        <f>+'Formulario de Inspección'!O200</f>
        <v>0</v>
      </c>
      <c r="U140" s="66" t="str">
        <f>+'Formulario de Inspección'!$C$498</f>
        <v>FAVORABLE</v>
      </c>
      <c r="V140" s="66" t="str">
        <f>+'Formulario de Inspección'!$P$499</f>
        <v>N/A</v>
      </c>
      <c r="W140" s="66" t="str">
        <f>+'Formulario de Inspección'!$R$499</f>
        <v>N/A</v>
      </c>
      <c r="X140" s="66" t="str">
        <f>+'Formulario de Inspección'!$S$499</f>
        <v>N/A</v>
      </c>
      <c r="Y140" s="66">
        <f>+'Formulario de Inspección'!$H$514</f>
        <v>0</v>
      </c>
    </row>
    <row r="141" spans="1:25">
      <c r="A141" s="66">
        <f>+'Formulario de Inspección'!$R$5</f>
        <v>0</v>
      </c>
      <c r="B141" s="66">
        <f>'Formulario de Inspección'!$A$5</f>
        <v>0</v>
      </c>
      <c r="C141" s="66" t="str">
        <f>+'Formulario de Inspección'!$D$5</f>
        <v>Aire acondicionado</v>
      </c>
      <c r="D141" s="66">
        <f>+'Formulario de Inspección'!$H$5</f>
        <v>0</v>
      </c>
      <c r="E141" s="66" t="str">
        <f>+'Formulario de Inspección'!$A$7</f>
        <v>Desconocida</v>
      </c>
      <c r="F141" s="66" t="str">
        <f>+'Formulario de Inspección'!$D$7</f>
        <v>Desconocido</v>
      </c>
      <c r="G141" s="66" t="str">
        <f>+'Formulario de Inspección'!$H$7</f>
        <v>Desconocido</v>
      </c>
      <c r="H141" s="66" t="str">
        <f>+'Formulario de Inspección'!$P$7</f>
        <v>Desconocido</v>
      </c>
      <c r="I141" s="66">
        <f>+'Formulario de Inspección'!$R$7</f>
        <v>0</v>
      </c>
      <c r="J141" s="67">
        <f>+'Formulario de Inspección'!$A$9</f>
        <v>0</v>
      </c>
      <c r="K141" s="66" t="str">
        <f>+'Formulario de Inspección'!$D$9</f>
        <v>INSPECCION ANUAL</v>
      </c>
      <c r="L141" s="67" t="str">
        <f>+'Formulario de Inspección'!$H$9</f>
        <v>N/A</v>
      </c>
      <c r="M141" s="66" t="str">
        <f>+'Formulario de Inspección'!$P$9</f>
        <v>N/A</v>
      </c>
      <c r="N141" s="67">
        <f>+'Formulario de Inspección'!$R$9</f>
        <v>0</v>
      </c>
      <c r="O141" s="71" t="s">
        <v>229</v>
      </c>
      <c r="P141" s="71" t="str">
        <f>+'Lista de defectos'!D141</f>
        <v>j</v>
      </c>
      <c r="Q141" s="33" t="str">
        <f>+'Lista de defectos'!G141</f>
        <v>El vehículo presenta emisiones con concentración de dióxido de carbono (CO2) inferior a lo permitido</v>
      </c>
      <c r="R141" s="66" t="str">
        <f>+'Lista de defectos'!F141</f>
        <v>DL</v>
      </c>
      <c r="S141" s="68" t="str">
        <f>+'Formulario de Inspección'!N201</f>
        <v>¡</v>
      </c>
      <c r="T141" s="33">
        <f>+'Formulario de Inspección'!O201</f>
        <v>0</v>
      </c>
      <c r="U141" s="66" t="str">
        <f>+'Formulario de Inspección'!$C$498</f>
        <v>FAVORABLE</v>
      </c>
      <c r="V141" s="66" t="str">
        <f>+'Formulario de Inspección'!$P$499</f>
        <v>N/A</v>
      </c>
      <c r="W141" s="66" t="str">
        <f>+'Formulario de Inspección'!$R$499</f>
        <v>N/A</v>
      </c>
      <c r="X141" s="66" t="str">
        <f>+'Formulario de Inspección'!$S$499</f>
        <v>N/A</v>
      </c>
      <c r="Y141" s="66">
        <f>+'Formulario de Inspección'!$H$514</f>
        <v>0</v>
      </c>
    </row>
    <row r="142" spans="1:25">
      <c r="A142" s="66">
        <f>+'Formulario de Inspección'!$R$5</f>
        <v>0</v>
      </c>
      <c r="B142" s="66">
        <f>'Formulario de Inspección'!$A$5</f>
        <v>0</v>
      </c>
      <c r="C142" s="66" t="str">
        <f>+'Formulario de Inspección'!$D$5</f>
        <v>Aire acondicionado</v>
      </c>
      <c r="D142" s="66">
        <f>+'Formulario de Inspección'!$H$5</f>
        <v>0</v>
      </c>
      <c r="E142" s="66" t="str">
        <f>+'Formulario de Inspección'!$A$7</f>
        <v>Desconocida</v>
      </c>
      <c r="F142" s="66" t="str">
        <f>+'Formulario de Inspección'!$D$7</f>
        <v>Desconocido</v>
      </c>
      <c r="G142" s="66" t="str">
        <f>+'Formulario de Inspección'!$H$7</f>
        <v>Desconocido</v>
      </c>
      <c r="H142" s="66" t="str">
        <f>+'Formulario de Inspección'!$P$7</f>
        <v>Desconocido</v>
      </c>
      <c r="I142" s="66">
        <f>+'Formulario de Inspección'!$R$7</f>
        <v>0</v>
      </c>
      <c r="J142" s="67">
        <f>+'Formulario de Inspección'!$A$9</f>
        <v>0</v>
      </c>
      <c r="K142" s="66" t="str">
        <f>+'Formulario de Inspección'!$D$9</f>
        <v>INSPECCION ANUAL</v>
      </c>
      <c r="L142" s="67" t="str">
        <f>+'Formulario de Inspección'!$H$9</f>
        <v>N/A</v>
      </c>
      <c r="M142" s="66" t="str">
        <f>+'Formulario de Inspección'!$P$9</f>
        <v>N/A</v>
      </c>
      <c r="N142" s="67">
        <f>+'Formulario de Inspección'!$R$9</f>
        <v>0</v>
      </c>
      <c r="O142" s="71" t="s">
        <v>229</v>
      </c>
      <c r="P142" s="71" t="str">
        <f>+'Lista de defectos'!D142</f>
        <v>k</v>
      </c>
      <c r="Q142" s="33" t="str">
        <f>+'Lista de defectos'!G142</f>
        <v>SCECC inexistente o incompleto en el vehículo (si aplica)</v>
      </c>
      <c r="R142" s="66" t="str">
        <f>+'Lista de defectos'!F142</f>
        <v>DG</v>
      </c>
      <c r="S142" s="68" t="str">
        <f>+'Formulario de Inspección'!N202</f>
        <v>¡</v>
      </c>
      <c r="T142" s="33">
        <f>+'Formulario de Inspección'!O202</f>
        <v>0</v>
      </c>
      <c r="U142" s="66" t="str">
        <f>+'Formulario de Inspección'!$C$498</f>
        <v>FAVORABLE</v>
      </c>
      <c r="V142" s="66" t="str">
        <f>+'Formulario de Inspección'!$P$499</f>
        <v>N/A</v>
      </c>
      <c r="W142" s="66" t="str">
        <f>+'Formulario de Inspección'!$R$499</f>
        <v>N/A</v>
      </c>
      <c r="X142" s="66" t="str">
        <f>+'Formulario de Inspección'!$S$499</f>
        <v>N/A</v>
      </c>
      <c r="Y142" s="66">
        <f>+'Formulario de Inspección'!$H$514</f>
        <v>0</v>
      </c>
    </row>
    <row r="143" spans="1:25">
      <c r="A143" s="66">
        <f>+'Formulario de Inspección'!$R$5</f>
        <v>0</v>
      </c>
      <c r="B143" s="66">
        <f>'Formulario de Inspección'!$A$5</f>
        <v>0</v>
      </c>
      <c r="C143" s="66" t="str">
        <f>+'Formulario de Inspección'!$D$5</f>
        <v>Aire acondicionado</v>
      </c>
      <c r="D143" s="66">
        <f>+'Formulario de Inspección'!$H$5</f>
        <v>0</v>
      </c>
      <c r="E143" s="66" t="str">
        <f>+'Formulario de Inspección'!$A$7</f>
        <v>Desconocida</v>
      </c>
      <c r="F143" s="66" t="str">
        <f>+'Formulario de Inspección'!$D$7</f>
        <v>Desconocido</v>
      </c>
      <c r="G143" s="66" t="str">
        <f>+'Formulario de Inspección'!$H$7</f>
        <v>Desconocido</v>
      </c>
      <c r="H143" s="66" t="str">
        <f>+'Formulario de Inspección'!$P$7</f>
        <v>Desconocido</v>
      </c>
      <c r="I143" s="66">
        <f>+'Formulario de Inspección'!$R$7</f>
        <v>0</v>
      </c>
      <c r="J143" s="67">
        <f>+'Formulario de Inspección'!$A$9</f>
        <v>0</v>
      </c>
      <c r="K143" s="66" t="str">
        <f>+'Formulario de Inspección'!$D$9</f>
        <v>INSPECCION ANUAL</v>
      </c>
      <c r="L143" s="67" t="str">
        <f>+'Formulario de Inspección'!$H$9</f>
        <v>N/A</v>
      </c>
      <c r="M143" s="66" t="str">
        <f>+'Formulario de Inspección'!$P$9</f>
        <v>N/A</v>
      </c>
      <c r="N143" s="67">
        <f>+'Formulario de Inspección'!$R$9</f>
        <v>0</v>
      </c>
      <c r="O143" s="71" t="s">
        <v>229</v>
      </c>
      <c r="P143" s="71" t="str">
        <f>+'Lista de defectos'!D143</f>
        <v>l</v>
      </c>
      <c r="Q143" s="33" t="str">
        <f>+'Lista de defectos'!G143</f>
        <v>Presencia de humos en el escape en régimen de aceleración (no corta)</v>
      </c>
      <c r="R143" s="66" t="str">
        <f>+'Lista de defectos'!F143</f>
        <v>DL</v>
      </c>
      <c r="S143" s="68" t="str">
        <f>+'Formulario de Inspección'!N203</f>
        <v>¡</v>
      </c>
      <c r="T143" s="33">
        <f>+'Formulario de Inspección'!O203</f>
        <v>0</v>
      </c>
      <c r="U143" s="66" t="str">
        <f>+'Formulario de Inspección'!$C$498</f>
        <v>FAVORABLE</v>
      </c>
      <c r="V143" s="66" t="str">
        <f>+'Formulario de Inspección'!$P$499</f>
        <v>N/A</v>
      </c>
      <c r="W143" s="66" t="str">
        <f>+'Formulario de Inspección'!$R$499</f>
        <v>N/A</v>
      </c>
      <c r="X143" s="66" t="str">
        <f>+'Formulario de Inspección'!$S$499</f>
        <v>N/A</v>
      </c>
      <c r="Y143" s="66">
        <f>+'Formulario de Inspección'!$H$514</f>
        <v>0</v>
      </c>
    </row>
    <row r="144" spans="1:25" ht="28.9">
      <c r="A144" s="66">
        <f>+'Formulario de Inspección'!$R$5</f>
        <v>0</v>
      </c>
      <c r="B144" s="66">
        <f>'Formulario de Inspección'!$A$5</f>
        <v>0</v>
      </c>
      <c r="C144" s="66" t="str">
        <f>+'Formulario de Inspección'!$D$5</f>
        <v>Aire acondicionado</v>
      </c>
      <c r="D144" s="66">
        <f>+'Formulario de Inspección'!$H$5</f>
        <v>0</v>
      </c>
      <c r="E144" s="66" t="str">
        <f>+'Formulario de Inspección'!$A$7</f>
        <v>Desconocida</v>
      </c>
      <c r="F144" s="66" t="str">
        <f>+'Formulario de Inspección'!$D$7</f>
        <v>Desconocido</v>
      </c>
      <c r="G144" s="66" t="str">
        <f>+'Formulario de Inspección'!$H$7</f>
        <v>Desconocido</v>
      </c>
      <c r="H144" s="66" t="str">
        <f>+'Formulario de Inspección'!$P$7</f>
        <v>Desconocido</v>
      </c>
      <c r="I144" s="66">
        <f>+'Formulario de Inspección'!$R$7</f>
        <v>0</v>
      </c>
      <c r="J144" s="67">
        <f>+'Formulario de Inspección'!$A$9</f>
        <v>0</v>
      </c>
      <c r="K144" s="66" t="str">
        <f>+'Formulario de Inspección'!$D$9</f>
        <v>INSPECCION ANUAL</v>
      </c>
      <c r="L144" s="67" t="str">
        <f>+'Formulario de Inspección'!$H$9</f>
        <v>N/A</v>
      </c>
      <c r="M144" s="66" t="str">
        <f>+'Formulario de Inspección'!$P$9</f>
        <v>N/A</v>
      </c>
      <c r="N144" s="67">
        <f>+'Formulario de Inspección'!$R$9</f>
        <v>0</v>
      </c>
      <c r="O144" s="71" t="s">
        <v>229</v>
      </c>
      <c r="P144" s="71" t="str">
        <f>+'Lista de defectos'!D144</f>
        <v>m</v>
      </c>
      <c r="Q144" s="33" t="str">
        <f>+'Lista de defectos'!G144</f>
        <v>Condiciones del vehículo inadecuadas para la inspección por tener el nivel de aceite sobre el máximo o bajo el mínimo de la faja de operación de la varilla de medición</v>
      </c>
      <c r="R144" s="66" t="str">
        <f>+'Lista de defectos'!F144</f>
        <v>DG</v>
      </c>
      <c r="S144" s="68" t="str">
        <f>+'Formulario de Inspección'!N204</f>
        <v>¡</v>
      </c>
      <c r="T144" s="33">
        <f>+'Formulario de Inspección'!O204</f>
        <v>0</v>
      </c>
      <c r="U144" s="66" t="str">
        <f>+'Formulario de Inspección'!$C$498</f>
        <v>FAVORABLE</v>
      </c>
      <c r="V144" s="66" t="str">
        <f>+'Formulario de Inspección'!$P$499</f>
        <v>N/A</v>
      </c>
      <c r="W144" s="66" t="str">
        <f>+'Formulario de Inspección'!$R$499</f>
        <v>N/A</v>
      </c>
      <c r="X144" s="66" t="str">
        <f>+'Formulario de Inspección'!$S$499</f>
        <v>N/A</v>
      </c>
      <c r="Y144" s="66">
        <f>+'Formulario de Inspección'!$H$514</f>
        <v>0</v>
      </c>
    </row>
    <row r="145" spans="1:25">
      <c r="A145" s="66">
        <f>+'Formulario de Inspección'!$R$5</f>
        <v>0</v>
      </c>
      <c r="B145" s="66">
        <f>'Formulario de Inspección'!$A$5</f>
        <v>0</v>
      </c>
      <c r="C145" s="66" t="str">
        <f>+'Formulario de Inspección'!$D$5</f>
        <v>Aire acondicionado</v>
      </c>
      <c r="D145" s="66">
        <f>+'Formulario de Inspección'!$H$5</f>
        <v>0</v>
      </c>
      <c r="E145" s="66" t="str">
        <f>+'Formulario de Inspección'!$A$7</f>
        <v>Desconocida</v>
      </c>
      <c r="F145" s="66" t="str">
        <f>+'Formulario de Inspección'!$D$7</f>
        <v>Desconocido</v>
      </c>
      <c r="G145" s="66" t="str">
        <f>+'Formulario de Inspección'!$H$7</f>
        <v>Desconocido</v>
      </c>
      <c r="H145" s="66" t="str">
        <f>+'Formulario de Inspección'!$P$7</f>
        <v>Desconocido</v>
      </c>
      <c r="I145" s="66">
        <f>+'Formulario de Inspección'!$R$7</f>
        <v>0</v>
      </c>
      <c r="J145" s="67">
        <f>+'Formulario de Inspección'!$A$9</f>
        <v>0</v>
      </c>
      <c r="K145" s="66" t="str">
        <f>+'Formulario de Inspección'!$D$9</f>
        <v>INSPECCION ANUAL</v>
      </c>
      <c r="L145" s="67" t="str">
        <f>+'Formulario de Inspección'!$H$9</f>
        <v>N/A</v>
      </c>
      <c r="M145" s="66" t="str">
        <f>+'Formulario de Inspección'!$P$9</f>
        <v>N/A</v>
      </c>
      <c r="N145" s="67">
        <f>+'Formulario de Inspección'!$R$9</f>
        <v>0</v>
      </c>
      <c r="O145" s="71" t="s">
        <v>247</v>
      </c>
      <c r="P145" s="71" t="str">
        <f>+'Lista de defectos'!D145</f>
        <v>a</v>
      </c>
      <c r="Q145" s="33" t="str">
        <f>+'Lista de defectos'!G145</f>
        <v xml:space="preserve">Condiciones del vehículo inadecuadas para la inspección por perforaciones en el escape </v>
      </c>
      <c r="R145" s="66" t="str">
        <f>+'Lista de defectos'!F145</f>
        <v>DG</v>
      </c>
      <c r="S145" s="68" t="str">
        <f>+'Formulario de Inspección'!N210</f>
        <v>¡</v>
      </c>
      <c r="T145" s="33">
        <f>+'Formulario de Inspección'!O210</f>
        <v>0</v>
      </c>
      <c r="U145" s="66" t="str">
        <f>+'Formulario de Inspección'!$C$498</f>
        <v>FAVORABLE</v>
      </c>
      <c r="V145" s="66" t="str">
        <f>+'Formulario de Inspección'!$P$499</f>
        <v>N/A</v>
      </c>
      <c r="W145" s="66" t="str">
        <f>+'Formulario de Inspección'!$R$499</f>
        <v>N/A</v>
      </c>
      <c r="X145" s="66" t="str">
        <f>+'Formulario de Inspección'!$S$499</f>
        <v>N/A</v>
      </c>
      <c r="Y145" s="66">
        <f>+'Formulario de Inspección'!$H$514</f>
        <v>0</v>
      </c>
    </row>
    <row r="146" spans="1:25" ht="28.9">
      <c r="A146" s="66">
        <f>+'Formulario de Inspección'!$R$5</f>
        <v>0</v>
      </c>
      <c r="B146" s="66">
        <f>'Formulario de Inspección'!$A$5</f>
        <v>0</v>
      </c>
      <c r="C146" s="66" t="str">
        <f>+'Formulario de Inspección'!$D$5</f>
        <v>Aire acondicionado</v>
      </c>
      <c r="D146" s="66">
        <f>+'Formulario de Inspección'!$H$5</f>
        <v>0</v>
      </c>
      <c r="E146" s="66" t="str">
        <f>+'Formulario de Inspección'!$A$7</f>
        <v>Desconocida</v>
      </c>
      <c r="F146" s="66" t="str">
        <f>+'Formulario de Inspección'!$D$7</f>
        <v>Desconocido</v>
      </c>
      <c r="G146" s="66" t="str">
        <f>+'Formulario de Inspección'!$H$7</f>
        <v>Desconocido</v>
      </c>
      <c r="H146" s="66" t="str">
        <f>+'Formulario de Inspección'!$P$7</f>
        <v>Desconocido</v>
      </c>
      <c r="I146" s="66">
        <f>+'Formulario de Inspección'!$R$7</f>
        <v>0</v>
      </c>
      <c r="J146" s="67">
        <f>+'Formulario de Inspección'!$A$9</f>
        <v>0</v>
      </c>
      <c r="K146" s="66" t="str">
        <f>+'Formulario de Inspección'!$D$9</f>
        <v>INSPECCION ANUAL</v>
      </c>
      <c r="L146" s="67" t="str">
        <f>+'Formulario de Inspección'!$H$9</f>
        <v>N/A</v>
      </c>
      <c r="M146" s="66" t="str">
        <f>+'Formulario de Inspección'!$P$9</f>
        <v>N/A</v>
      </c>
      <c r="N146" s="67">
        <f>+'Formulario de Inspección'!$R$9</f>
        <v>0</v>
      </c>
      <c r="O146" s="71" t="s">
        <v>247</v>
      </c>
      <c r="P146" s="71" t="str">
        <f>+'Lista de defectos'!D146</f>
        <v>b</v>
      </c>
      <c r="Q146" s="33" t="str">
        <f>+'Lista de defectos'!G146</f>
        <v>Condiciones del vehículo inadecuadas para la inspección por tener el nivel de aceite sobre el máximo o bajo el mínimo de la faja de operación de la varilla de medición</v>
      </c>
      <c r="R146" s="66" t="str">
        <f>+'Lista de defectos'!F146</f>
        <v>DG</v>
      </c>
      <c r="S146" s="68" t="str">
        <f>+'Formulario de Inspección'!N211</f>
        <v>¡</v>
      </c>
      <c r="T146" s="33">
        <f>+'Formulario de Inspección'!O211</f>
        <v>0</v>
      </c>
      <c r="U146" s="66" t="str">
        <f>+'Formulario de Inspección'!$C$498</f>
        <v>FAVORABLE</v>
      </c>
      <c r="V146" s="66" t="str">
        <f>+'Formulario de Inspección'!$P$499</f>
        <v>N/A</v>
      </c>
      <c r="W146" s="66" t="str">
        <f>+'Formulario de Inspección'!$R$499</f>
        <v>N/A</v>
      </c>
      <c r="X146" s="66" t="str">
        <f>+'Formulario de Inspección'!$S$499</f>
        <v>N/A</v>
      </c>
      <c r="Y146" s="66">
        <f>+'Formulario de Inspección'!$H$514</f>
        <v>0</v>
      </c>
    </row>
    <row r="147" spans="1:25">
      <c r="A147" s="66">
        <f>+'Formulario de Inspección'!$R$5</f>
        <v>0</v>
      </c>
      <c r="B147" s="66">
        <f>'Formulario de Inspección'!$A$5</f>
        <v>0</v>
      </c>
      <c r="C147" s="66" t="str">
        <f>+'Formulario de Inspección'!$D$5</f>
        <v>Aire acondicionado</v>
      </c>
      <c r="D147" s="66">
        <f>+'Formulario de Inspección'!$H$5</f>
        <v>0</v>
      </c>
      <c r="E147" s="66" t="str">
        <f>+'Formulario de Inspección'!$A$7</f>
        <v>Desconocida</v>
      </c>
      <c r="F147" s="66" t="str">
        <f>+'Formulario de Inspección'!$D$7</f>
        <v>Desconocido</v>
      </c>
      <c r="G147" s="66" t="str">
        <f>+'Formulario de Inspección'!$H$7</f>
        <v>Desconocido</v>
      </c>
      <c r="H147" s="66" t="str">
        <f>+'Formulario de Inspección'!$P$7</f>
        <v>Desconocido</v>
      </c>
      <c r="I147" s="66">
        <f>+'Formulario de Inspección'!$R$7</f>
        <v>0</v>
      </c>
      <c r="J147" s="67">
        <f>+'Formulario de Inspección'!$A$9</f>
        <v>0</v>
      </c>
      <c r="K147" s="66" t="str">
        <f>+'Formulario de Inspección'!$D$9</f>
        <v>INSPECCION ANUAL</v>
      </c>
      <c r="L147" s="67" t="str">
        <f>+'Formulario de Inspección'!$H$9</f>
        <v>N/A</v>
      </c>
      <c r="M147" s="66" t="str">
        <f>+'Formulario de Inspección'!$P$9</f>
        <v>N/A</v>
      </c>
      <c r="N147" s="67">
        <f>+'Formulario de Inspección'!$R$9</f>
        <v>0</v>
      </c>
      <c r="O147" s="71" t="s">
        <v>247</v>
      </c>
      <c r="P147" s="71" t="str">
        <f>+'Lista de defectos'!D147</f>
        <v>c</v>
      </c>
      <c r="Q147" s="33" t="str">
        <f>+'Lista de defectos'!G147</f>
        <v>Condiciones del vehículo inadecuadas para la inspección por fugas de aceite</v>
      </c>
      <c r="R147" s="66" t="str">
        <f>+'Lista de defectos'!F147</f>
        <v>DG</v>
      </c>
      <c r="S147" s="68" t="str">
        <f>+'Formulario de Inspección'!N212</f>
        <v>¡</v>
      </c>
      <c r="T147" s="33">
        <f>+'Formulario de Inspección'!O212</f>
        <v>0</v>
      </c>
      <c r="U147" s="66" t="str">
        <f>+'Formulario de Inspección'!$C$498</f>
        <v>FAVORABLE</v>
      </c>
      <c r="V147" s="66" t="str">
        <f>+'Formulario de Inspección'!$P$499</f>
        <v>N/A</v>
      </c>
      <c r="W147" s="66" t="str">
        <f>+'Formulario de Inspección'!$R$499</f>
        <v>N/A</v>
      </c>
      <c r="X147" s="66" t="str">
        <f>+'Formulario de Inspección'!$S$499</f>
        <v>N/A</v>
      </c>
      <c r="Y147" s="66">
        <f>+'Formulario de Inspección'!$H$514</f>
        <v>0</v>
      </c>
    </row>
    <row r="148" spans="1:25">
      <c r="A148" s="66">
        <f>+'Formulario de Inspección'!$R$5</f>
        <v>0</v>
      </c>
      <c r="B148" s="66">
        <f>'Formulario de Inspección'!$A$5</f>
        <v>0</v>
      </c>
      <c r="C148" s="66" t="str">
        <f>+'Formulario de Inspección'!$D$5</f>
        <v>Aire acondicionado</v>
      </c>
      <c r="D148" s="66">
        <f>+'Formulario de Inspección'!$H$5</f>
        <v>0</v>
      </c>
      <c r="E148" s="66" t="str">
        <f>+'Formulario de Inspección'!$A$7</f>
        <v>Desconocida</v>
      </c>
      <c r="F148" s="66" t="str">
        <f>+'Formulario de Inspección'!$D$7</f>
        <v>Desconocido</v>
      </c>
      <c r="G148" s="66" t="str">
        <f>+'Formulario de Inspección'!$H$7</f>
        <v>Desconocido</v>
      </c>
      <c r="H148" s="66" t="str">
        <f>+'Formulario de Inspección'!$P$7</f>
        <v>Desconocido</v>
      </c>
      <c r="I148" s="66">
        <f>+'Formulario de Inspección'!$R$7</f>
        <v>0</v>
      </c>
      <c r="J148" s="67">
        <f>+'Formulario de Inspección'!$A$9</f>
        <v>0</v>
      </c>
      <c r="K148" s="66" t="str">
        <f>+'Formulario de Inspección'!$D$9</f>
        <v>INSPECCION ANUAL</v>
      </c>
      <c r="L148" s="67" t="str">
        <f>+'Formulario de Inspección'!$H$9</f>
        <v>N/A</v>
      </c>
      <c r="M148" s="66" t="str">
        <f>+'Formulario de Inspección'!$P$9</f>
        <v>N/A</v>
      </c>
      <c r="N148" s="67">
        <f>+'Formulario de Inspección'!$R$9</f>
        <v>0</v>
      </c>
      <c r="O148" s="71" t="s">
        <v>247</v>
      </c>
      <c r="P148" s="71" t="str">
        <f>+'Lista de defectos'!D148</f>
        <v>d</v>
      </c>
      <c r="Q148" s="33" t="str">
        <f>+'Lista de defectos'!G148</f>
        <v>Condiciones del vehículo inadecuadas para la inspección por falta conexión del respiradero del cárter</v>
      </c>
      <c r="R148" s="66" t="str">
        <f>+'Lista de defectos'!F148</f>
        <v>DG</v>
      </c>
      <c r="S148" s="68" t="str">
        <f>+'Formulario de Inspección'!N213</f>
        <v>¡</v>
      </c>
      <c r="T148" s="33">
        <f>+'Formulario de Inspección'!O213</f>
        <v>0</v>
      </c>
      <c r="U148" s="66" t="str">
        <f>+'Formulario de Inspección'!$C$498</f>
        <v>FAVORABLE</v>
      </c>
      <c r="V148" s="66" t="str">
        <f>+'Formulario de Inspección'!$P$499</f>
        <v>N/A</v>
      </c>
      <c r="W148" s="66" t="str">
        <f>+'Formulario de Inspección'!$R$499</f>
        <v>N/A</v>
      </c>
      <c r="X148" s="66" t="str">
        <f>+'Formulario de Inspección'!$S$499</f>
        <v>N/A</v>
      </c>
      <c r="Y148" s="66">
        <f>+'Formulario de Inspección'!$H$514</f>
        <v>0</v>
      </c>
    </row>
    <row r="149" spans="1:25">
      <c r="A149" s="66">
        <f>+'Formulario de Inspección'!$R$5</f>
        <v>0</v>
      </c>
      <c r="B149" s="66">
        <f>'Formulario de Inspección'!$A$5</f>
        <v>0</v>
      </c>
      <c r="C149" s="66" t="str">
        <f>+'Formulario de Inspección'!$D$5</f>
        <v>Aire acondicionado</v>
      </c>
      <c r="D149" s="66">
        <f>+'Formulario de Inspección'!$H$5</f>
        <v>0</v>
      </c>
      <c r="E149" s="66" t="str">
        <f>+'Formulario de Inspección'!$A$7</f>
        <v>Desconocida</v>
      </c>
      <c r="F149" s="66" t="str">
        <f>+'Formulario de Inspección'!$D$7</f>
        <v>Desconocido</v>
      </c>
      <c r="G149" s="66" t="str">
        <f>+'Formulario de Inspección'!$H$7</f>
        <v>Desconocido</v>
      </c>
      <c r="H149" s="66" t="str">
        <f>+'Formulario de Inspección'!$P$7</f>
        <v>Desconocido</v>
      </c>
      <c r="I149" s="66">
        <f>+'Formulario de Inspección'!$R$7</f>
        <v>0</v>
      </c>
      <c r="J149" s="67">
        <f>+'Formulario de Inspección'!$A$9</f>
        <v>0</v>
      </c>
      <c r="K149" s="66" t="str">
        <f>+'Formulario de Inspección'!$D$9</f>
        <v>INSPECCION ANUAL</v>
      </c>
      <c r="L149" s="67" t="str">
        <f>+'Formulario de Inspección'!$H$9</f>
        <v>N/A</v>
      </c>
      <c r="M149" s="66" t="str">
        <f>+'Formulario de Inspección'!$P$9</f>
        <v>N/A</v>
      </c>
      <c r="N149" s="67">
        <f>+'Formulario de Inspección'!$R$9</f>
        <v>0</v>
      </c>
      <c r="O149" s="71" t="s">
        <v>247</v>
      </c>
      <c r="P149" s="71" t="str">
        <f>+'Lista de defectos'!D149</f>
        <v>e</v>
      </c>
      <c r="Q149" s="33" t="str">
        <f>+'Lista de defectos'!G149</f>
        <v>Condiciones del vehículo inadecuadas para la inspección por existencia de topes de acelerador</v>
      </c>
      <c r="R149" s="66" t="str">
        <f>+'Lista de defectos'!F149</f>
        <v>DG</v>
      </c>
      <c r="S149" s="68" t="str">
        <f>+'Formulario de Inspección'!N214</f>
        <v>¡</v>
      </c>
      <c r="T149" s="33">
        <f>+'Formulario de Inspección'!O214</f>
        <v>0</v>
      </c>
      <c r="U149" s="66" t="str">
        <f>+'Formulario de Inspección'!$C$498</f>
        <v>FAVORABLE</v>
      </c>
      <c r="V149" s="66" t="str">
        <f>+'Formulario de Inspección'!$P$499</f>
        <v>N/A</v>
      </c>
      <c r="W149" s="66" t="str">
        <f>+'Formulario de Inspección'!$R$499</f>
        <v>N/A</v>
      </c>
      <c r="X149" s="66" t="str">
        <f>+'Formulario de Inspección'!$S$499</f>
        <v>N/A</v>
      </c>
      <c r="Y149" s="66">
        <f>+'Formulario de Inspección'!$H$514</f>
        <v>0</v>
      </c>
    </row>
    <row r="150" spans="1:25" ht="28.9">
      <c r="A150" s="66">
        <f>+'Formulario de Inspección'!$R$5</f>
        <v>0</v>
      </c>
      <c r="B150" s="66">
        <f>'Formulario de Inspección'!$A$5</f>
        <v>0</v>
      </c>
      <c r="C150" s="66" t="str">
        <f>+'Formulario de Inspección'!$D$5</f>
        <v>Aire acondicionado</v>
      </c>
      <c r="D150" s="66">
        <f>+'Formulario de Inspección'!$H$5</f>
        <v>0</v>
      </c>
      <c r="E150" s="66" t="str">
        <f>+'Formulario de Inspección'!$A$7</f>
        <v>Desconocida</v>
      </c>
      <c r="F150" s="66" t="str">
        <f>+'Formulario de Inspección'!$D$7</f>
        <v>Desconocido</v>
      </c>
      <c r="G150" s="66" t="str">
        <f>+'Formulario de Inspección'!$H$7</f>
        <v>Desconocido</v>
      </c>
      <c r="H150" s="66" t="str">
        <f>+'Formulario de Inspección'!$P$7</f>
        <v>Desconocido</v>
      </c>
      <c r="I150" s="66">
        <f>+'Formulario de Inspección'!$R$7</f>
        <v>0</v>
      </c>
      <c r="J150" s="67">
        <f>+'Formulario de Inspección'!$A$9</f>
        <v>0</v>
      </c>
      <c r="K150" s="66" t="str">
        <f>+'Formulario de Inspección'!$D$9</f>
        <v>INSPECCION ANUAL</v>
      </c>
      <c r="L150" s="67" t="str">
        <f>+'Formulario de Inspección'!$H$9</f>
        <v>N/A</v>
      </c>
      <c r="M150" s="66" t="str">
        <f>+'Formulario de Inspección'!$P$9</f>
        <v>N/A</v>
      </c>
      <c r="N150" s="67">
        <f>+'Formulario de Inspección'!$R$9</f>
        <v>0</v>
      </c>
      <c r="O150" s="71" t="s">
        <v>247</v>
      </c>
      <c r="P150" s="71" t="str">
        <f>+'Lista de defectos'!D150</f>
        <v>f</v>
      </c>
      <c r="Q150" s="33" t="str">
        <f>+'Lista de defectos'!G150</f>
        <v>Condiciones del vehículo inadecuadas para la inspección por presencia ruidos anormales en el motor u otro componente del sistema de emisiones</v>
      </c>
      <c r="R150" s="66" t="str">
        <f>+'Lista de defectos'!F150</f>
        <v>DG</v>
      </c>
      <c r="S150" s="68" t="str">
        <f>+'Formulario de Inspección'!N215</f>
        <v>¡</v>
      </c>
      <c r="T150" s="33">
        <f>+'Formulario de Inspección'!O215</f>
        <v>0</v>
      </c>
      <c r="U150" s="66" t="str">
        <f>+'Formulario de Inspección'!$C$498</f>
        <v>FAVORABLE</v>
      </c>
      <c r="V150" s="66" t="str">
        <f>+'Formulario de Inspección'!$P$499</f>
        <v>N/A</v>
      </c>
      <c r="W150" s="66" t="str">
        <f>+'Formulario de Inspección'!$R$499</f>
        <v>N/A</v>
      </c>
      <c r="X150" s="66" t="str">
        <f>+'Formulario de Inspección'!$S$499</f>
        <v>N/A</v>
      </c>
      <c r="Y150" s="66">
        <f>+'Formulario de Inspección'!$H$514</f>
        <v>0</v>
      </c>
    </row>
    <row r="151" spans="1:25" ht="28.9">
      <c r="A151" s="66">
        <f>+'Formulario de Inspección'!$R$5</f>
        <v>0</v>
      </c>
      <c r="B151" s="66">
        <f>'Formulario de Inspección'!$A$5</f>
        <v>0</v>
      </c>
      <c r="C151" s="66" t="str">
        <f>+'Formulario de Inspección'!$D$5</f>
        <v>Aire acondicionado</v>
      </c>
      <c r="D151" s="66">
        <f>+'Formulario de Inspección'!$H$5</f>
        <v>0</v>
      </c>
      <c r="E151" s="66" t="str">
        <f>+'Formulario de Inspección'!$A$7</f>
        <v>Desconocida</v>
      </c>
      <c r="F151" s="66" t="str">
        <f>+'Formulario de Inspección'!$D$7</f>
        <v>Desconocido</v>
      </c>
      <c r="G151" s="66" t="str">
        <f>+'Formulario de Inspección'!$H$7</f>
        <v>Desconocido</v>
      </c>
      <c r="H151" s="66" t="str">
        <f>+'Formulario de Inspección'!$P$7</f>
        <v>Desconocido</v>
      </c>
      <c r="I151" s="66">
        <f>+'Formulario de Inspección'!$R$7</f>
        <v>0</v>
      </c>
      <c r="J151" s="67">
        <f>+'Formulario de Inspección'!$A$9</f>
        <v>0</v>
      </c>
      <c r="K151" s="66" t="str">
        <f>+'Formulario de Inspección'!$D$9</f>
        <v>INSPECCION ANUAL</v>
      </c>
      <c r="L151" s="67" t="str">
        <f>+'Formulario de Inspección'!$H$9</f>
        <v>N/A</v>
      </c>
      <c r="M151" s="66" t="str">
        <f>+'Formulario de Inspección'!$P$9</f>
        <v>N/A</v>
      </c>
      <c r="N151" s="67">
        <f>+'Formulario de Inspección'!$R$9</f>
        <v>0</v>
      </c>
      <c r="O151" s="71" t="s">
        <v>247</v>
      </c>
      <c r="P151" s="71" t="str">
        <f>+'Lista de defectos'!D151</f>
        <v>g</v>
      </c>
      <c r="Q151" s="33" t="str">
        <f>+'Lista de defectos'!G151</f>
        <v>Condiciones del vehículo inadecuadas para la inspección por rango de temperatura del motor por encima o por debajo de temperatura normal de funcionamiento</v>
      </c>
      <c r="R151" s="66" t="str">
        <f>+'Lista de defectos'!F151</f>
        <v>DG</v>
      </c>
      <c r="S151" s="68" t="str">
        <f>+'Formulario de Inspección'!N216</f>
        <v>¡</v>
      </c>
      <c r="T151" s="33">
        <f>+'Formulario de Inspección'!O216</f>
        <v>0</v>
      </c>
      <c r="U151" s="66" t="str">
        <f>+'Formulario de Inspección'!$C$498</f>
        <v>FAVORABLE</v>
      </c>
      <c r="V151" s="66" t="str">
        <f>+'Formulario de Inspección'!$P$499</f>
        <v>N/A</v>
      </c>
      <c r="W151" s="66" t="str">
        <f>+'Formulario de Inspección'!$R$499</f>
        <v>N/A</v>
      </c>
      <c r="X151" s="66" t="str">
        <f>+'Formulario de Inspección'!$S$499</f>
        <v>N/A</v>
      </c>
      <c r="Y151" s="66">
        <f>+'Formulario de Inspección'!$H$514</f>
        <v>0</v>
      </c>
    </row>
    <row r="152" spans="1:25">
      <c r="A152" s="66">
        <f>+'Formulario de Inspección'!$R$5</f>
        <v>0</v>
      </c>
      <c r="B152" s="66">
        <f>'Formulario de Inspección'!$A$5</f>
        <v>0</v>
      </c>
      <c r="C152" s="66" t="str">
        <f>+'Formulario de Inspección'!$D$5</f>
        <v>Aire acondicionado</v>
      </c>
      <c r="D152" s="66">
        <f>+'Formulario de Inspección'!$H$5</f>
        <v>0</v>
      </c>
      <c r="E152" s="66" t="str">
        <f>+'Formulario de Inspección'!$A$7</f>
        <v>Desconocida</v>
      </c>
      <c r="F152" s="66" t="str">
        <f>+'Formulario de Inspección'!$D$7</f>
        <v>Desconocido</v>
      </c>
      <c r="G152" s="66" t="str">
        <f>+'Formulario de Inspección'!$H$7</f>
        <v>Desconocido</v>
      </c>
      <c r="H152" s="66" t="str">
        <f>+'Formulario de Inspección'!$P$7</f>
        <v>Desconocido</v>
      </c>
      <c r="I152" s="66">
        <f>+'Formulario de Inspección'!$R$7</f>
        <v>0</v>
      </c>
      <c r="J152" s="67">
        <f>+'Formulario de Inspección'!$A$9</f>
        <v>0</v>
      </c>
      <c r="K152" s="66" t="str">
        <f>+'Formulario de Inspección'!$D$9</f>
        <v>INSPECCION ANUAL</v>
      </c>
      <c r="L152" s="67" t="str">
        <f>+'Formulario de Inspección'!$H$9</f>
        <v>N/A</v>
      </c>
      <c r="M152" s="66" t="str">
        <f>+'Formulario de Inspección'!$P$9</f>
        <v>N/A</v>
      </c>
      <c r="N152" s="67">
        <f>+'Formulario de Inspección'!$R$9</f>
        <v>0</v>
      </c>
      <c r="O152" s="71" t="s">
        <v>247</v>
      </c>
      <c r="P152" s="71" t="str">
        <f>+'Lista de defectos'!D152</f>
        <v>h</v>
      </c>
      <c r="Q152" s="33" t="str">
        <f>+'Lista de defectos'!G152</f>
        <v>Condiciones del vehículo inadecuadas para la inspección por dispositivos desinstalados o ausentes del sistema de emisiones</v>
      </c>
      <c r="R152" s="66" t="str">
        <f>+'Lista de defectos'!F152</f>
        <v>DG</v>
      </c>
      <c r="S152" s="68" t="str">
        <f>+'Formulario de Inspección'!N217</f>
        <v>¡</v>
      </c>
      <c r="T152" s="33">
        <f>+'Formulario de Inspección'!O217</f>
        <v>0</v>
      </c>
      <c r="U152" s="66" t="str">
        <f>+'Formulario de Inspección'!$C$498</f>
        <v>FAVORABLE</v>
      </c>
      <c r="V152" s="66" t="str">
        <f>+'Formulario de Inspección'!$P$499</f>
        <v>N/A</v>
      </c>
      <c r="W152" s="66" t="str">
        <f>+'Formulario de Inspección'!$R$499</f>
        <v>N/A</v>
      </c>
      <c r="X152" s="66" t="str">
        <f>+'Formulario de Inspección'!$S$499</f>
        <v>N/A</v>
      </c>
      <c r="Y152" s="66">
        <f>+'Formulario de Inspección'!$H$514</f>
        <v>0</v>
      </c>
    </row>
    <row r="153" spans="1:25">
      <c r="A153" s="66">
        <f>+'Formulario de Inspección'!$R$5</f>
        <v>0</v>
      </c>
      <c r="B153" s="66">
        <f>'Formulario de Inspección'!$A$5</f>
        <v>0</v>
      </c>
      <c r="C153" s="66" t="str">
        <f>+'Formulario de Inspección'!$D$5</f>
        <v>Aire acondicionado</v>
      </c>
      <c r="D153" s="66">
        <f>+'Formulario de Inspección'!$H$5</f>
        <v>0</v>
      </c>
      <c r="E153" s="66" t="str">
        <f>+'Formulario de Inspección'!$A$7</f>
        <v>Desconocida</v>
      </c>
      <c r="F153" s="66" t="str">
        <f>+'Formulario de Inspección'!$D$7</f>
        <v>Desconocido</v>
      </c>
      <c r="G153" s="66" t="str">
        <f>+'Formulario de Inspección'!$H$7</f>
        <v>Desconocido</v>
      </c>
      <c r="H153" s="66" t="str">
        <f>+'Formulario de Inspección'!$P$7</f>
        <v>Desconocido</v>
      </c>
      <c r="I153" s="66">
        <f>+'Formulario de Inspección'!$R$7</f>
        <v>0</v>
      </c>
      <c r="J153" s="67">
        <f>+'Formulario de Inspección'!$A$9</f>
        <v>0</v>
      </c>
      <c r="K153" s="66" t="str">
        <f>+'Formulario de Inspección'!$D$9</f>
        <v>INSPECCION ANUAL</v>
      </c>
      <c r="L153" s="67" t="str">
        <f>+'Formulario de Inspección'!$H$9</f>
        <v>N/A</v>
      </c>
      <c r="M153" s="66" t="str">
        <f>+'Formulario de Inspección'!$P$9</f>
        <v>N/A</v>
      </c>
      <c r="N153" s="67">
        <f>+'Formulario de Inspección'!$R$9</f>
        <v>0</v>
      </c>
      <c r="O153" s="71" t="s">
        <v>247</v>
      </c>
      <c r="P153" s="71" t="str">
        <f>+'Lista de defectos'!D153</f>
        <v>i</v>
      </c>
      <c r="Q153" s="33" t="str">
        <f>+'Lista de defectos'!G153</f>
        <v>Desinstalación de sellos de seguridad para el control de caudal y/o revoluciones en la bomba de inyección, cuando aplica.</v>
      </c>
      <c r="R153" s="66" t="str">
        <f>+'Lista de defectos'!F153</f>
        <v>DL</v>
      </c>
      <c r="S153" s="68" t="str">
        <f>+'Formulario de Inspección'!N218</f>
        <v>¡</v>
      </c>
      <c r="T153" s="33">
        <f>+'Formulario de Inspección'!O218</f>
        <v>0</v>
      </c>
      <c r="U153" s="66" t="str">
        <f>+'Formulario de Inspección'!$C$498</f>
        <v>FAVORABLE</v>
      </c>
      <c r="V153" s="66" t="str">
        <f>+'Formulario de Inspección'!$P$499</f>
        <v>N/A</v>
      </c>
      <c r="W153" s="66" t="str">
        <f>+'Formulario de Inspección'!$R$499</f>
        <v>N/A</v>
      </c>
      <c r="X153" s="66" t="str">
        <f>+'Formulario de Inspección'!$S$499</f>
        <v>N/A</v>
      </c>
      <c r="Y153" s="66">
        <f>+'Formulario de Inspección'!$H$514</f>
        <v>0</v>
      </c>
    </row>
    <row r="154" spans="1:25">
      <c r="A154" s="66">
        <f>+'Formulario de Inspección'!$R$5</f>
        <v>0</v>
      </c>
      <c r="B154" s="66">
        <f>'Formulario de Inspección'!$A$5</f>
        <v>0</v>
      </c>
      <c r="C154" s="66" t="str">
        <f>+'Formulario de Inspección'!$D$5</f>
        <v>Aire acondicionado</v>
      </c>
      <c r="D154" s="66">
        <f>+'Formulario de Inspección'!$H$5</f>
        <v>0</v>
      </c>
      <c r="E154" s="66" t="str">
        <f>+'Formulario de Inspección'!$A$7</f>
        <v>Desconocida</v>
      </c>
      <c r="F154" s="66" t="str">
        <f>+'Formulario de Inspección'!$D$7</f>
        <v>Desconocido</v>
      </c>
      <c r="G154" s="66" t="str">
        <f>+'Formulario de Inspección'!$H$7</f>
        <v>Desconocido</v>
      </c>
      <c r="H154" s="66" t="str">
        <f>+'Formulario de Inspección'!$P$7</f>
        <v>Desconocido</v>
      </c>
      <c r="I154" s="66">
        <f>+'Formulario de Inspección'!$R$7</f>
        <v>0</v>
      </c>
      <c r="J154" s="67">
        <f>+'Formulario de Inspección'!$A$9</f>
        <v>0</v>
      </c>
      <c r="K154" s="66" t="str">
        <f>+'Formulario de Inspección'!$D$9</f>
        <v>INSPECCION ANUAL</v>
      </c>
      <c r="L154" s="67" t="str">
        <f>+'Formulario de Inspección'!$H$9</f>
        <v>N/A</v>
      </c>
      <c r="M154" s="66" t="str">
        <f>+'Formulario de Inspección'!$P$9</f>
        <v>N/A</v>
      </c>
      <c r="N154" s="67">
        <f>+'Formulario de Inspección'!$R$9</f>
        <v>0</v>
      </c>
      <c r="O154" s="71" t="s">
        <v>247</v>
      </c>
      <c r="P154" s="71" t="str">
        <f>+'Lista de defectos'!D154</f>
        <v>j</v>
      </c>
      <c r="Q154" s="33" t="str">
        <f>+'Lista de defectos'!G154</f>
        <v>El vehículo presenta emisiones con opacidad de los humos superior a lo permitido.</v>
      </c>
      <c r="R154" s="66" t="str">
        <f>+'Lista de defectos'!F154</f>
        <v>DG</v>
      </c>
      <c r="S154" s="68" t="str">
        <f>+'Formulario de Inspección'!N219</f>
        <v>¡</v>
      </c>
      <c r="T154" s="33">
        <f>+'Formulario de Inspección'!O219</f>
        <v>0</v>
      </c>
      <c r="U154" s="66" t="str">
        <f>+'Formulario de Inspección'!$C$498</f>
        <v>FAVORABLE</v>
      </c>
      <c r="V154" s="66" t="str">
        <f>+'Formulario de Inspección'!$P$499</f>
        <v>N/A</v>
      </c>
      <c r="W154" s="66" t="str">
        <f>+'Formulario de Inspección'!$R$499</f>
        <v>N/A</v>
      </c>
      <c r="X154" s="66" t="str">
        <f>+'Formulario de Inspección'!$S$499</f>
        <v>N/A</v>
      </c>
      <c r="Y154" s="66">
        <f>+'Formulario de Inspección'!$H$514</f>
        <v>0</v>
      </c>
    </row>
    <row r="155" spans="1:25">
      <c r="A155" s="66">
        <f>+'Formulario de Inspección'!$R$5</f>
        <v>0</v>
      </c>
      <c r="B155" s="66">
        <f>'Formulario de Inspección'!$A$5</f>
        <v>0</v>
      </c>
      <c r="C155" s="66" t="str">
        <f>+'Formulario de Inspección'!$D$5</f>
        <v>Aire acondicionado</v>
      </c>
      <c r="D155" s="66">
        <f>+'Formulario de Inspección'!$H$5</f>
        <v>0</v>
      </c>
      <c r="E155" s="66" t="str">
        <f>+'Formulario de Inspección'!$A$7</f>
        <v>Desconocida</v>
      </c>
      <c r="F155" s="66" t="str">
        <f>+'Formulario de Inspección'!$D$7</f>
        <v>Desconocido</v>
      </c>
      <c r="G155" s="66" t="str">
        <f>+'Formulario de Inspección'!$H$7</f>
        <v>Desconocido</v>
      </c>
      <c r="H155" s="66" t="str">
        <f>+'Formulario de Inspección'!$P$7</f>
        <v>Desconocido</v>
      </c>
      <c r="I155" s="66">
        <f>+'Formulario de Inspección'!$R$7</f>
        <v>0</v>
      </c>
      <c r="J155" s="67">
        <f>+'Formulario de Inspección'!$A$9</f>
        <v>0</v>
      </c>
      <c r="K155" s="66" t="str">
        <f>+'Formulario de Inspección'!$D$9</f>
        <v>INSPECCION ANUAL</v>
      </c>
      <c r="L155" s="67" t="str">
        <f>+'Formulario de Inspección'!$H$9</f>
        <v>N/A</v>
      </c>
      <c r="M155" s="66" t="str">
        <f>+'Formulario de Inspección'!$P$9</f>
        <v>N/A</v>
      </c>
      <c r="N155" s="67">
        <f>+'Formulario de Inspección'!$R$9</f>
        <v>0</v>
      </c>
      <c r="O155" s="71" t="s">
        <v>259</v>
      </c>
      <c r="P155" s="71" t="str">
        <f>+'Lista de defectos'!D155</f>
        <v>a</v>
      </c>
      <c r="Q155" s="33" t="str">
        <f>+'Lista de defectos'!G155</f>
        <v>Progresión no gradual del freno (agarre)</v>
      </c>
      <c r="R155" s="66" t="str">
        <f>+'Lista de defectos'!F155</f>
        <v>DG</v>
      </c>
      <c r="S155" s="68" t="str">
        <f>+'Formulario de Inspección'!N223</f>
        <v>¡</v>
      </c>
      <c r="T155" s="33">
        <f>+'Formulario de Inspección'!O223</f>
        <v>0</v>
      </c>
      <c r="U155" s="66" t="str">
        <f>+'Formulario de Inspección'!$C$498</f>
        <v>FAVORABLE</v>
      </c>
      <c r="V155" s="66" t="str">
        <f>+'Formulario de Inspección'!$P$499</f>
        <v>N/A</v>
      </c>
      <c r="W155" s="66" t="str">
        <f>+'Formulario de Inspección'!$R$499</f>
        <v>N/A</v>
      </c>
      <c r="X155" s="66" t="str">
        <f>+'Formulario de Inspección'!$S$499</f>
        <v>N/A</v>
      </c>
      <c r="Y155" s="66">
        <f>+'Formulario de Inspección'!$H$514</f>
        <v>0</v>
      </c>
    </row>
    <row r="156" spans="1:25">
      <c r="A156" s="66">
        <f>+'Formulario de Inspección'!$R$5</f>
        <v>0</v>
      </c>
      <c r="B156" s="66">
        <f>'Formulario de Inspección'!$A$5</f>
        <v>0</v>
      </c>
      <c r="C156" s="66" t="str">
        <f>+'Formulario de Inspección'!$D$5</f>
        <v>Aire acondicionado</v>
      </c>
      <c r="D156" s="66">
        <f>+'Formulario de Inspección'!$H$5</f>
        <v>0</v>
      </c>
      <c r="E156" s="66" t="str">
        <f>+'Formulario de Inspección'!$A$7</f>
        <v>Desconocida</v>
      </c>
      <c r="F156" s="66" t="str">
        <f>+'Formulario de Inspección'!$D$7</f>
        <v>Desconocido</v>
      </c>
      <c r="G156" s="66" t="str">
        <f>+'Formulario de Inspección'!$H$7</f>
        <v>Desconocido</v>
      </c>
      <c r="H156" s="66" t="str">
        <f>+'Formulario de Inspección'!$P$7</f>
        <v>Desconocido</v>
      </c>
      <c r="I156" s="66">
        <f>+'Formulario de Inspección'!$R$7</f>
        <v>0</v>
      </c>
      <c r="J156" s="67">
        <f>+'Formulario de Inspección'!$A$9</f>
        <v>0</v>
      </c>
      <c r="K156" s="66" t="str">
        <f>+'Formulario de Inspección'!$D$9</f>
        <v>INSPECCION ANUAL</v>
      </c>
      <c r="L156" s="67" t="str">
        <f>+'Formulario de Inspección'!$H$9</f>
        <v>N/A</v>
      </c>
      <c r="M156" s="66" t="str">
        <f>+'Formulario de Inspección'!$P$9</f>
        <v>N/A</v>
      </c>
      <c r="N156" s="67">
        <f>+'Formulario de Inspección'!$R$9</f>
        <v>0</v>
      </c>
      <c r="O156" s="71" t="s">
        <v>259</v>
      </c>
      <c r="P156" s="71" t="str">
        <f>+'Lista de defectos'!D156</f>
        <v>b</v>
      </c>
      <c r="Q156" s="33" t="str">
        <f>+'Lista de defectos'!G156</f>
        <v xml:space="preserve">Existencia de fuerzas de frenado en ausencia de acción sobre el mando del freno </v>
      </c>
      <c r="R156" s="66" t="str">
        <f>+'Lista de defectos'!F156</f>
        <v>DG</v>
      </c>
      <c r="S156" s="68" t="str">
        <f>+'Formulario de Inspección'!N224</f>
        <v>¡</v>
      </c>
      <c r="T156" s="33">
        <f>+'Formulario de Inspección'!O224</f>
        <v>0</v>
      </c>
      <c r="U156" s="66" t="str">
        <f>+'Formulario de Inspección'!$C$498</f>
        <v>FAVORABLE</v>
      </c>
      <c r="V156" s="66" t="str">
        <f>+'Formulario de Inspección'!$P$499</f>
        <v>N/A</v>
      </c>
      <c r="W156" s="66" t="str">
        <f>+'Formulario de Inspección'!$R$499</f>
        <v>N/A</v>
      </c>
      <c r="X156" s="66" t="str">
        <f>+'Formulario de Inspección'!$S$499</f>
        <v>N/A</v>
      </c>
      <c r="Y156" s="66">
        <f>+'Formulario de Inspección'!$H$514</f>
        <v>0</v>
      </c>
    </row>
    <row r="157" spans="1:25">
      <c r="A157" s="66">
        <f>+'Formulario de Inspección'!$R$5</f>
        <v>0</v>
      </c>
      <c r="B157" s="66">
        <f>'Formulario de Inspección'!$A$5</f>
        <v>0</v>
      </c>
      <c r="C157" s="66" t="str">
        <f>+'Formulario de Inspección'!$D$5</f>
        <v>Aire acondicionado</v>
      </c>
      <c r="D157" s="66">
        <f>+'Formulario de Inspección'!$H$5</f>
        <v>0</v>
      </c>
      <c r="E157" s="66" t="str">
        <f>+'Formulario de Inspección'!$A$7</f>
        <v>Desconocida</v>
      </c>
      <c r="F157" s="66" t="str">
        <f>+'Formulario de Inspección'!$D$7</f>
        <v>Desconocido</v>
      </c>
      <c r="G157" s="66" t="str">
        <f>+'Formulario de Inspección'!$H$7</f>
        <v>Desconocido</v>
      </c>
      <c r="H157" s="66" t="str">
        <f>+'Formulario de Inspección'!$P$7</f>
        <v>Desconocido</v>
      </c>
      <c r="I157" s="66">
        <f>+'Formulario de Inspección'!$R$7</f>
        <v>0</v>
      </c>
      <c r="J157" s="67">
        <f>+'Formulario de Inspección'!$A$9</f>
        <v>0</v>
      </c>
      <c r="K157" s="66" t="str">
        <f>+'Formulario de Inspección'!$D$9</f>
        <v>INSPECCION ANUAL</v>
      </c>
      <c r="L157" s="67" t="str">
        <f>+'Formulario de Inspección'!$H$9</f>
        <v>N/A</v>
      </c>
      <c r="M157" s="66" t="str">
        <f>+'Formulario de Inspección'!$P$9</f>
        <v>N/A</v>
      </c>
      <c r="N157" s="67">
        <f>+'Formulario de Inspección'!$R$9</f>
        <v>0</v>
      </c>
      <c r="O157" s="71" t="s">
        <v>259</v>
      </c>
      <c r="P157" s="71" t="str">
        <f>+'Lista de defectos'!D157</f>
        <v>c</v>
      </c>
      <c r="Q157" s="33" t="str">
        <f>+'Lista de defectos'!G157</f>
        <v>Desequilibrio de las fuerzas de frenado entre las ruedas de un mismo eje, superior al 20% e inferior al 35%</v>
      </c>
      <c r="R157" s="66" t="str">
        <f>+'Lista de defectos'!F157</f>
        <v>DL</v>
      </c>
      <c r="S157" s="68" t="str">
        <f>+'Formulario de Inspección'!N225</f>
        <v>¡</v>
      </c>
      <c r="T157" s="33">
        <f>+'Formulario de Inspección'!O225</f>
        <v>0</v>
      </c>
      <c r="U157" s="66" t="str">
        <f>+'Formulario de Inspección'!$C$498</f>
        <v>FAVORABLE</v>
      </c>
      <c r="V157" s="66" t="str">
        <f>+'Formulario de Inspección'!$P$499</f>
        <v>N/A</v>
      </c>
      <c r="W157" s="66" t="str">
        <f>+'Formulario de Inspección'!$R$499</f>
        <v>N/A</v>
      </c>
      <c r="X157" s="66" t="str">
        <f>+'Formulario de Inspección'!$S$499</f>
        <v>N/A</v>
      </c>
      <c r="Y157" s="66">
        <f>+'Formulario de Inspección'!$H$514</f>
        <v>0</v>
      </c>
    </row>
    <row r="158" spans="1:25">
      <c r="A158" s="66">
        <f>+'Formulario de Inspección'!$R$5</f>
        <v>0</v>
      </c>
      <c r="B158" s="66">
        <f>'Formulario de Inspección'!$A$5</f>
        <v>0</v>
      </c>
      <c r="C158" s="66" t="str">
        <f>+'Formulario de Inspección'!$D$5</f>
        <v>Aire acondicionado</v>
      </c>
      <c r="D158" s="66">
        <f>+'Formulario de Inspección'!$H$5</f>
        <v>0</v>
      </c>
      <c r="E158" s="66" t="str">
        <f>+'Formulario de Inspección'!$A$7</f>
        <v>Desconocida</v>
      </c>
      <c r="F158" s="66" t="str">
        <f>+'Formulario de Inspección'!$D$7</f>
        <v>Desconocido</v>
      </c>
      <c r="G158" s="66" t="str">
        <f>+'Formulario de Inspección'!$H$7</f>
        <v>Desconocido</v>
      </c>
      <c r="H158" s="66" t="str">
        <f>+'Formulario de Inspección'!$P$7</f>
        <v>Desconocido</v>
      </c>
      <c r="I158" s="66">
        <f>+'Formulario de Inspección'!$R$7</f>
        <v>0</v>
      </c>
      <c r="J158" s="67">
        <f>+'Formulario de Inspección'!$A$9</f>
        <v>0</v>
      </c>
      <c r="K158" s="66" t="str">
        <f>+'Formulario de Inspección'!$D$9</f>
        <v>INSPECCION ANUAL</v>
      </c>
      <c r="L158" s="67" t="str">
        <f>+'Formulario de Inspección'!$H$9</f>
        <v>N/A</v>
      </c>
      <c r="M158" s="66" t="str">
        <f>+'Formulario de Inspección'!$P$9</f>
        <v>N/A</v>
      </c>
      <c r="N158" s="67">
        <f>+'Formulario de Inspección'!$R$9</f>
        <v>0</v>
      </c>
      <c r="O158" s="71" t="s">
        <v>259</v>
      </c>
      <c r="P158" s="71" t="str">
        <f>+'Lista de defectos'!D158</f>
        <v>d</v>
      </c>
      <c r="Q158" s="33" t="str">
        <f>+'Lista de defectos'!G158</f>
        <v>Desequilibrio de las fuerzas de frenado entre las ruedas de un mismo eje, superior al 35%</v>
      </c>
      <c r="R158" s="66" t="str">
        <f>+'Lista de defectos'!F158</f>
        <v>DG</v>
      </c>
      <c r="S158" s="68" t="str">
        <f>+'Formulario de Inspección'!N226</f>
        <v>¡</v>
      </c>
      <c r="T158" s="33">
        <f>+'Formulario de Inspección'!O226</f>
        <v>0</v>
      </c>
      <c r="U158" s="66" t="str">
        <f>+'Formulario de Inspección'!$C$498</f>
        <v>FAVORABLE</v>
      </c>
      <c r="V158" s="66" t="str">
        <f>+'Formulario de Inspección'!$P$499</f>
        <v>N/A</v>
      </c>
      <c r="W158" s="66" t="str">
        <f>+'Formulario de Inspección'!$R$499</f>
        <v>N/A</v>
      </c>
      <c r="X158" s="66" t="str">
        <f>+'Formulario de Inspección'!$S$499</f>
        <v>N/A</v>
      </c>
      <c r="Y158" s="66">
        <f>+'Formulario de Inspección'!$H$514</f>
        <v>0</v>
      </c>
    </row>
    <row r="159" spans="1:25">
      <c r="A159" s="66">
        <f>+'Formulario de Inspección'!$R$5</f>
        <v>0</v>
      </c>
      <c r="B159" s="66">
        <f>'Formulario de Inspección'!$A$5</f>
        <v>0</v>
      </c>
      <c r="C159" s="66" t="str">
        <f>+'Formulario de Inspección'!$D$5</f>
        <v>Aire acondicionado</v>
      </c>
      <c r="D159" s="66">
        <f>+'Formulario de Inspección'!$H$5</f>
        <v>0</v>
      </c>
      <c r="E159" s="66" t="str">
        <f>+'Formulario de Inspección'!$A$7</f>
        <v>Desconocida</v>
      </c>
      <c r="F159" s="66" t="str">
        <f>+'Formulario de Inspección'!$D$7</f>
        <v>Desconocido</v>
      </c>
      <c r="G159" s="66" t="str">
        <f>+'Formulario de Inspección'!$H$7</f>
        <v>Desconocido</v>
      </c>
      <c r="H159" s="66" t="str">
        <f>+'Formulario de Inspección'!$P$7</f>
        <v>Desconocido</v>
      </c>
      <c r="I159" s="66">
        <f>+'Formulario de Inspección'!$R$7</f>
        <v>0</v>
      </c>
      <c r="J159" s="67">
        <f>+'Formulario de Inspección'!$A$9</f>
        <v>0</v>
      </c>
      <c r="K159" s="66" t="str">
        <f>+'Formulario de Inspección'!$D$9</f>
        <v>INSPECCION ANUAL</v>
      </c>
      <c r="L159" s="67" t="str">
        <f>+'Formulario de Inspección'!$H$9</f>
        <v>N/A</v>
      </c>
      <c r="M159" s="66" t="str">
        <f>+'Formulario de Inspección'!$P$9</f>
        <v>N/A</v>
      </c>
      <c r="N159" s="67">
        <f>+'Formulario de Inspección'!$R$9</f>
        <v>0</v>
      </c>
      <c r="O159" s="71" t="s">
        <v>259</v>
      </c>
      <c r="P159" s="71" t="str">
        <f>+'Lista de defectos'!D159</f>
        <v>e</v>
      </c>
      <c r="Q159" s="33" t="str">
        <f>+'Lista de defectos'!G159</f>
        <v>Eficacia de frenado inferior al mínimo permitido</v>
      </c>
      <c r="R159" s="66" t="str">
        <f>+'Lista de defectos'!F159</f>
        <v>DG</v>
      </c>
      <c r="S159" s="68" t="str">
        <f>+'Formulario de Inspección'!N227</f>
        <v>¡</v>
      </c>
      <c r="T159" s="33">
        <f>+'Formulario de Inspección'!O227</f>
        <v>0</v>
      </c>
      <c r="U159" s="66" t="str">
        <f>+'Formulario de Inspección'!$C$498</f>
        <v>FAVORABLE</v>
      </c>
      <c r="V159" s="66" t="str">
        <f>+'Formulario de Inspección'!$P$499</f>
        <v>N/A</v>
      </c>
      <c r="W159" s="66" t="str">
        <f>+'Formulario de Inspección'!$R$499</f>
        <v>N/A</v>
      </c>
      <c r="X159" s="66" t="str">
        <f>+'Formulario de Inspección'!$S$499</f>
        <v>N/A</v>
      </c>
      <c r="Y159" s="66">
        <f>+'Formulario de Inspección'!$H$514</f>
        <v>0</v>
      </c>
    </row>
    <row r="160" spans="1:25">
      <c r="A160" s="66">
        <f>+'Formulario de Inspección'!$R$5</f>
        <v>0</v>
      </c>
      <c r="B160" s="66">
        <f>'Formulario de Inspección'!$A$5</f>
        <v>0</v>
      </c>
      <c r="C160" s="66" t="str">
        <f>+'Formulario de Inspección'!$D$5</f>
        <v>Aire acondicionado</v>
      </c>
      <c r="D160" s="66">
        <f>+'Formulario de Inspección'!$H$5</f>
        <v>0</v>
      </c>
      <c r="E160" s="66" t="str">
        <f>+'Formulario de Inspección'!$A$7</f>
        <v>Desconocida</v>
      </c>
      <c r="F160" s="66" t="str">
        <f>+'Formulario de Inspección'!$D$7</f>
        <v>Desconocido</v>
      </c>
      <c r="G160" s="66" t="str">
        <f>+'Formulario de Inspección'!$H$7</f>
        <v>Desconocido</v>
      </c>
      <c r="H160" s="66" t="str">
        <f>+'Formulario de Inspección'!$P$7</f>
        <v>Desconocido</v>
      </c>
      <c r="I160" s="66">
        <f>+'Formulario de Inspección'!$R$7</f>
        <v>0</v>
      </c>
      <c r="J160" s="67">
        <f>+'Formulario de Inspección'!$A$9</f>
        <v>0</v>
      </c>
      <c r="K160" s="66" t="str">
        <f>+'Formulario de Inspección'!$D$9</f>
        <v>INSPECCION ANUAL</v>
      </c>
      <c r="L160" s="67" t="str">
        <f>+'Formulario de Inspección'!$H$9</f>
        <v>N/A</v>
      </c>
      <c r="M160" s="66" t="str">
        <f>+'Formulario de Inspección'!$P$9</f>
        <v>N/A</v>
      </c>
      <c r="N160" s="67">
        <f>+'Formulario de Inspección'!$R$9</f>
        <v>0</v>
      </c>
      <c r="O160" s="71" t="s">
        <v>259</v>
      </c>
      <c r="P160" s="71" t="str">
        <f>+'Lista de defectos'!D160</f>
        <v>f</v>
      </c>
      <c r="Q160" s="33" t="str">
        <f>+'Lista de defectos'!G160</f>
        <v>Inexistencia del freno de servicio o de alguno de sus componentes</v>
      </c>
      <c r="R160" s="66" t="str">
        <f>+'Lista de defectos'!F160</f>
        <v>DG</v>
      </c>
      <c r="S160" s="68" t="str">
        <f>+'Formulario de Inspección'!N228</f>
        <v>¡</v>
      </c>
      <c r="T160" s="33">
        <f>+'Formulario de Inspección'!O228</f>
        <v>0</v>
      </c>
      <c r="U160" s="66" t="str">
        <f>+'Formulario de Inspección'!$C$498</f>
        <v>FAVORABLE</v>
      </c>
      <c r="V160" s="66" t="str">
        <f>+'Formulario de Inspección'!$P$499</f>
        <v>N/A</v>
      </c>
      <c r="W160" s="66" t="str">
        <f>+'Formulario de Inspección'!$R$499</f>
        <v>N/A</v>
      </c>
      <c r="X160" s="66" t="str">
        <f>+'Formulario de Inspección'!$S$499</f>
        <v>N/A</v>
      </c>
      <c r="Y160" s="66">
        <f>+'Formulario de Inspección'!$H$514</f>
        <v>0</v>
      </c>
    </row>
    <row r="161" spans="1:25">
      <c r="A161" s="66">
        <f>+'Formulario de Inspección'!$R$5</f>
        <v>0</v>
      </c>
      <c r="B161" s="66">
        <f>'Formulario de Inspección'!$A$5</f>
        <v>0</v>
      </c>
      <c r="C161" s="66" t="str">
        <f>+'Formulario de Inspección'!$D$5</f>
        <v>Aire acondicionado</v>
      </c>
      <c r="D161" s="66">
        <f>+'Formulario de Inspección'!$H$5</f>
        <v>0</v>
      </c>
      <c r="E161" s="66" t="str">
        <f>+'Formulario de Inspección'!$A$7</f>
        <v>Desconocida</v>
      </c>
      <c r="F161" s="66" t="str">
        <f>+'Formulario de Inspección'!$D$7</f>
        <v>Desconocido</v>
      </c>
      <c r="G161" s="66" t="str">
        <f>+'Formulario de Inspección'!$H$7</f>
        <v>Desconocido</v>
      </c>
      <c r="H161" s="66" t="str">
        <f>+'Formulario de Inspección'!$P$7</f>
        <v>Desconocido</v>
      </c>
      <c r="I161" s="66">
        <f>+'Formulario de Inspección'!$R$7</f>
        <v>0</v>
      </c>
      <c r="J161" s="67">
        <f>+'Formulario de Inspección'!$A$9</f>
        <v>0</v>
      </c>
      <c r="K161" s="66" t="str">
        <f>+'Formulario de Inspección'!$D$9</f>
        <v>INSPECCION ANUAL</v>
      </c>
      <c r="L161" s="67" t="str">
        <f>+'Formulario de Inspección'!$H$9</f>
        <v>N/A</v>
      </c>
      <c r="M161" s="66" t="str">
        <f>+'Formulario de Inspección'!$P$9</f>
        <v>N/A</v>
      </c>
      <c r="N161" s="67">
        <f>+'Formulario de Inspección'!$R$9</f>
        <v>0</v>
      </c>
      <c r="O161" s="71" t="s">
        <v>268</v>
      </c>
      <c r="P161" s="71" t="str">
        <f>+'Lista de defectos'!D161</f>
        <v>a</v>
      </c>
      <c r="Q161" s="33" t="str">
        <f>+'Lista de defectos'!G161</f>
        <v xml:space="preserve">Eficacia inferior al 18% y mayor o igual al 16 % </v>
      </c>
      <c r="R161" s="66" t="str">
        <f>+'Lista de defectos'!F161</f>
        <v>DL</v>
      </c>
      <c r="S161" s="68" t="str">
        <f>+'Formulario de Inspección'!N231</f>
        <v>¡</v>
      </c>
      <c r="T161" s="33">
        <f>+'Formulario de Inspección'!O231</f>
        <v>0</v>
      </c>
      <c r="U161" s="66" t="str">
        <f>+'Formulario de Inspección'!$C$498</f>
        <v>FAVORABLE</v>
      </c>
      <c r="V161" s="66" t="str">
        <f>+'Formulario de Inspección'!$P$499</f>
        <v>N/A</v>
      </c>
      <c r="W161" s="66" t="str">
        <f>+'Formulario de Inspección'!$R$499</f>
        <v>N/A</v>
      </c>
      <c r="X161" s="66" t="str">
        <f>+'Formulario de Inspección'!$S$499</f>
        <v>N/A</v>
      </c>
      <c r="Y161" s="66">
        <f>+'Formulario de Inspección'!$H$514</f>
        <v>0</v>
      </c>
    </row>
    <row r="162" spans="1:25">
      <c r="A162" s="66">
        <f>+'Formulario de Inspección'!$R$5</f>
        <v>0</v>
      </c>
      <c r="B162" s="66">
        <f>'Formulario de Inspección'!$A$5</f>
        <v>0</v>
      </c>
      <c r="C162" s="66" t="str">
        <f>+'Formulario de Inspección'!$D$5</f>
        <v>Aire acondicionado</v>
      </c>
      <c r="D162" s="66">
        <f>+'Formulario de Inspección'!$H$5</f>
        <v>0</v>
      </c>
      <c r="E162" s="66" t="str">
        <f>+'Formulario de Inspección'!$A$7</f>
        <v>Desconocida</v>
      </c>
      <c r="F162" s="66" t="str">
        <f>+'Formulario de Inspección'!$D$7</f>
        <v>Desconocido</v>
      </c>
      <c r="G162" s="66" t="str">
        <f>+'Formulario de Inspección'!$H$7</f>
        <v>Desconocido</v>
      </c>
      <c r="H162" s="66" t="str">
        <f>+'Formulario de Inspección'!$P$7</f>
        <v>Desconocido</v>
      </c>
      <c r="I162" s="66">
        <f>+'Formulario de Inspección'!$R$7</f>
        <v>0</v>
      </c>
      <c r="J162" s="67">
        <f>+'Formulario de Inspección'!$A$9</f>
        <v>0</v>
      </c>
      <c r="K162" s="66" t="str">
        <f>+'Formulario de Inspección'!$D$9</f>
        <v>INSPECCION ANUAL</v>
      </c>
      <c r="L162" s="67" t="str">
        <f>+'Formulario de Inspección'!$H$9</f>
        <v>N/A</v>
      </c>
      <c r="M162" s="66" t="str">
        <f>+'Formulario de Inspección'!$P$9</f>
        <v>N/A</v>
      </c>
      <c r="N162" s="67">
        <f>+'Formulario de Inspección'!$R$9</f>
        <v>0</v>
      </c>
      <c r="O162" s="71" t="s">
        <v>268</v>
      </c>
      <c r="P162" s="71" t="str">
        <f>+'Lista de defectos'!D162</f>
        <v>b</v>
      </c>
      <c r="Q162" s="33" t="str">
        <f>+'Lista de defectos'!G162</f>
        <v xml:space="preserve">Eficacia inferior al 16% </v>
      </c>
      <c r="R162" s="66" t="str">
        <f>+'Lista de defectos'!F162</f>
        <v>DG</v>
      </c>
      <c r="S162" s="68" t="str">
        <f>+'Formulario de Inspección'!N232</f>
        <v>¡</v>
      </c>
      <c r="T162" s="33">
        <f>+'Formulario de Inspección'!O232</f>
        <v>0</v>
      </c>
      <c r="U162" s="66" t="str">
        <f>+'Formulario de Inspección'!$C$498</f>
        <v>FAVORABLE</v>
      </c>
      <c r="V162" s="66" t="str">
        <f>+'Formulario de Inspección'!$P$499</f>
        <v>N/A</v>
      </c>
      <c r="W162" s="66" t="str">
        <f>+'Formulario de Inspección'!$R$499</f>
        <v>N/A</v>
      </c>
      <c r="X162" s="66" t="str">
        <f>+'Formulario de Inspección'!$S$499</f>
        <v>N/A</v>
      </c>
      <c r="Y162" s="66">
        <f>+'Formulario de Inspección'!$H$514</f>
        <v>0</v>
      </c>
    </row>
    <row r="163" spans="1:25">
      <c r="A163" s="66">
        <f>+'Formulario de Inspección'!$R$5</f>
        <v>0</v>
      </c>
      <c r="B163" s="66">
        <f>'Formulario de Inspección'!$A$5</f>
        <v>0</v>
      </c>
      <c r="C163" s="66" t="str">
        <f>+'Formulario de Inspección'!$D$5</f>
        <v>Aire acondicionado</v>
      </c>
      <c r="D163" s="66">
        <f>+'Formulario de Inspección'!$H$5</f>
        <v>0</v>
      </c>
      <c r="E163" s="66" t="str">
        <f>+'Formulario de Inspección'!$A$7</f>
        <v>Desconocida</v>
      </c>
      <c r="F163" s="66" t="str">
        <f>+'Formulario de Inspección'!$D$7</f>
        <v>Desconocido</v>
      </c>
      <c r="G163" s="66" t="str">
        <f>+'Formulario de Inspección'!$H$7</f>
        <v>Desconocido</v>
      </c>
      <c r="H163" s="66" t="str">
        <f>+'Formulario de Inspección'!$P$7</f>
        <v>Desconocido</v>
      </c>
      <c r="I163" s="66">
        <f>+'Formulario de Inspección'!$R$7</f>
        <v>0</v>
      </c>
      <c r="J163" s="67">
        <f>+'Formulario de Inspección'!$A$9</f>
        <v>0</v>
      </c>
      <c r="K163" s="66" t="str">
        <f>+'Formulario de Inspección'!$D$9</f>
        <v>INSPECCION ANUAL</v>
      </c>
      <c r="L163" s="67" t="str">
        <f>+'Formulario de Inspección'!$H$9</f>
        <v>N/A</v>
      </c>
      <c r="M163" s="66" t="str">
        <f>+'Formulario de Inspección'!$P$9</f>
        <v>N/A</v>
      </c>
      <c r="N163" s="67">
        <f>+'Formulario de Inspección'!$R$9</f>
        <v>0</v>
      </c>
      <c r="O163" s="71" t="s">
        <v>268</v>
      </c>
      <c r="P163" s="71" t="str">
        <f>+'Lista de defectos'!D163</f>
        <v>c</v>
      </c>
      <c r="Q163" s="33" t="str">
        <f>+'Lista de defectos'!G163</f>
        <v>En caso de entrampe, no bloquea las ruedas por completo</v>
      </c>
      <c r="R163" s="66" t="str">
        <f>+'Lista de defectos'!F163</f>
        <v>DG</v>
      </c>
      <c r="S163" s="68" t="str">
        <f>+'Formulario de Inspección'!N233</f>
        <v>¡</v>
      </c>
      <c r="T163" s="33">
        <f>+'Formulario de Inspección'!O233</f>
        <v>0</v>
      </c>
      <c r="U163" s="66" t="str">
        <f>+'Formulario de Inspección'!$C$498</f>
        <v>FAVORABLE</v>
      </c>
      <c r="V163" s="66" t="str">
        <f>+'Formulario de Inspección'!$P$499</f>
        <v>N/A</v>
      </c>
      <c r="W163" s="66" t="str">
        <f>+'Formulario de Inspección'!$R$499</f>
        <v>N/A</v>
      </c>
      <c r="X163" s="66" t="str">
        <f>+'Formulario de Inspección'!$S$499</f>
        <v>N/A</v>
      </c>
      <c r="Y163" s="66">
        <f>+'Formulario de Inspección'!$H$514</f>
        <v>0</v>
      </c>
    </row>
    <row r="164" spans="1:25">
      <c r="A164" s="66">
        <f>+'Formulario de Inspección'!$R$5</f>
        <v>0</v>
      </c>
      <c r="B164" s="66">
        <f>'Formulario de Inspección'!$A$5</f>
        <v>0</v>
      </c>
      <c r="C164" s="66" t="str">
        <f>+'Formulario de Inspección'!$D$5</f>
        <v>Aire acondicionado</v>
      </c>
      <c r="D164" s="66">
        <f>+'Formulario de Inspección'!$H$5</f>
        <v>0</v>
      </c>
      <c r="E164" s="66" t="str">
        <f>+'Formulario de Inspección'!$A$7</f>
        <v>Desconocida</v>
      </c>
      <c r="F164" s="66" t="str">
        <f>+'Formulario de Inspección'!$D$7</f>
        <v>Desconocido</v>
      </c>
      <c r="G164" s="66" t="str">
        <f>+'Formulario de Inspección'!$H$7</f>
        <v>Desconocido</v>
      </c>
      <c r="H164" s="66" t="str">
        <f>+'Formulario de Inspección'!$P$7</f>
        <v>Desconocido</v>
      </c>
      <c r="I164" s="66">
        <f>+'Formulario de Inspección'!$R$7</f>
        <v>0</v>
      </c>
      <c r="J164" s="67">
        <f>+'Formulario de Inspección'!$A$9</f>
        <v>0</v>
      </c>
      <c r="K164" s="66" t="str">
        <f>+'Formulario de Inspección'!$D$9</f>
        <v>INSPECCION ANUAL</v>
      </c>
      <c r="L164" s="67" t="str">
        <f>+'Formulario de Inspección'!$H$9</f>
        <v>N/A</v>
      </c>
      <c r="M164" s="66" t="str">
        <f>+'Formulario de Inspección'!$P$9</f>
        <v>N/A</v>
      </c>
      <c r="N164" s="67">
        <f>+'Formulario de Inspección'!$R$9</f>
        <v>0</v>
      </c>
      <c r="O164" s="71" t="s">
        <v>268</v>
      </c>
      <c r="P164" s="71" t="str">
        <f>+'Lista de defectos'!D164</f>
        <v>d</v>
      </c>
      <c r="Q164" s="33" t="str">
        <f>+'Lista de defectos'!G164</f>
        <v xml:space="preserve">Sujeción insuficiente del trinquete del freno de estacionamiento </v>
      </c>
      <c r="R164" s="66" t="str">
        <f>+'Lista de defectos'!F164</f>
        <v>DL</v>
      </c>
      <c r="S164" s="68" t="str">
        <f>+'Formulario de Inspección'!N234</f>
        <v>P</v>
      </c>
      <c r="T164" s="33">
        <f>+'Formulario de Inspección'!O234</f>
        <v>0</v>
      </c>
      <c r="U164" s="66" t="str">
        <f>+'Formulario de Inspección'!$C$498</f>
        <v>FAVORABLE</v>
      </c>
      <c r="V164" s="66" t="str">
        <f>+'Formulario de Inspección'!$P$499</f>
        <v>N/A</v>
      </c>
      <c r="W164" s="66" t="str">
        <f>+'Formulario de Inspección'!$R$499</f>
        <v>N/A</v>
      </c>
      <c r="X164" s="66" t="str">
        <f>+'Formulario de Inspección'!$S$499</f>
        <v>N/A</v>
      </c>
      <c r="Y164" s="66">
        <f>+'Formulario de Inspección'!$H$514</f>
        <v>0</v>
      </c>
    </row>
    <row r="165" spans="1:25">
      <c r="A165" s="66">
        <f>+'Formulario de Inspección'!$R$5</f>
        <v>0</v>
      </c>
      <c r="B165" s="66">
        <f>'Formulario de Inspección'!$A$5</f>
        <v>0</v>
      </c>
      <c r="C165" s="66" t="str">
        <f>+'Formulario de Inspección'!$D$5</f>
        <v>Aire acondicionado</v>
      </c>
      <c r="D165" s="66">
        <f>+'Formulario de Inspección'!$H$5</f>
        <v>0</v>
      </c>
      <c r="E165" s="66" t="str">
        <f>+'Formulario de Inspección'!$A$7</f>
        <v>Desconocida</v>
      </c>
      <c r="F165" s="66" t="str">
        <f>+'Formulario de Inspección'!$D$7</f>
        <v>Desconocido</v>
      </c>
      <c r="G165" s="66" t="str">
        <f>+'Formulario de Inspección'!$H$7</f>
        <v>Desconocido</v>
      </c>
      <c r="H165" s="66" t="str">
        <f>+'Formulario de Inspección'!$P$7</f>
        <v>Desconocido</v>
      </c>
      <c r="I165" s="66">
        <f>+'Formulario de Inspección'!$R$7</f>
        <v>0</v>
      </c>
      <c r="J165" s="67">
        <f>+'Formulario de Inspección'!$A$9</f>
        <v>0</v>
      </c>
      <c r="K165" s="66" t="str">
        <f>+'Formulario de Inspección'!$D$9</f>
        <v>INSPECCION ANUAL</v>
      </c>
      <c r="L165" s="67" t="str">
        <f>+'Formulario de Inspección'!$H$9</f>
        <v>N/A</v>
      </c>
      <c r="M165" s="66" t="str">
        <f>+'Formulario de Inspección'!$P$9</f>
        <v>N/A</v>
      </c>
      <c r="N165" s="67">
        <f>+'Formulario de Inspección'!$R$9</f>
        <v>0</v>
      </c>
      <c r="O165" s="71" t="s">
        <v>268</v>
      </c>
      <c r="P165" s="71" t="str">
        <f>+'Lista de defectos'!D165</f>
        <v>e</v>
      </c>
      <c r="Q165" s="33" t="str">
        <f>+'Lista de defectos'!G165</f>
        <v xml:space="preserve">Recorrido excesivo de la palanca </v>
      </c>
      <c r="R165" s="66" t="str">
        <f>+'Lista de defectos'!F165</f>
        <v>DL</v>
      </c>
      <c r="S165" s="68" t="str">
        <f>+'Formulario de Inspección'!N235</f>
        <v>P</v>
      </c>
      <c r="T165" s="33">
        <f>+'Formulario de Inspección'!O235</f>
        <v>0</v>
      </c>
      <c r="U165" s="66" t="str">
        <f>+'Formulario de Inspección'!$C$498</f>
        <v>FAVORABLE</v>
      </c>
      <c r="V165" s="66" t="str">
        <f>+'Formulario de Inspección'!$P$499</f>
        <v>N/A</v>
      </c>
      <c r="W165" s="66" t="str">
        <f>+'Formulario de Inspección'!$R$499</f>
        <v>N/A</v>
      </c>
      <c r="X165" s="66" t="str">
        <f>+'Formulario de Inspección'!$S$499</f>
        <v>N/A</v>
      </c>
      <c r="Y165" s="66">
        <f>+'Formulario de Inspección'!$H$514</f>
        <v>0</v>
      </c>
    </row>
    <row r="166" spans="1:25">
      <c r="A166" s="66">
        <f>+'Formulario de Inspección'!$R$5</f>
        <v>0</v>
      </c>
      <c r="B166" s="66">
        <f>'Formulario de Inspección'!$A$5</f>
        <v>0</v>
      </c>
      <c r="C166" s="66" t="str">
        <f>+'Formulario de Inspección'!$D$5</f>
        <v>Aire acondicionado</v>
      </c>
      <c r="D166" s="66">
        <f>+'Formulario de Inspección'!$H$5</f>
        <v>0</v>
      </c>
      <c r="E166" s="66" t="str">
        <f>+'Formulario de Inspección'!$A$7</f>
        <v>Desconocida</v>
      </c>
      <c r="F166" s="66" t="str">
        <f>+'Formulario de Inspección'!$D$7</f>
        <v>Desconocido</v>
      </c>
      <c r="G166" s="66" t="str">
        <f>+'Formulario de Inspección'!$H$7</f>
        <v>Desconocido</v>
      </c>
      <c r="H166" s="66" t="str">
        <f>+'Formulario de Inspección'!$P$7</f>
        <v>Desconocido</v>
      </c>
      <c r="I166" s="66">
        <f>+'Formulario de Inspección'!$R$7</f>
        <v>0</v>
      </c>
      <c r="J166" s="67">
        <f>+'Formulario de Inspección'!$A$9</f>
        <v>0</v>
      </c>
      <c r="K166" s="66" t="str">
        <f>+'Formulario de Inspección'!$D$9</f>
        <v>INSPECCION ANUAL</v>
      </c>
      <c r="L166" s="67" t="str">
        <f>+'Formulario de Inspección'!$H$9</f>
        <v>N/A</v>
      </c>
      <c r="M166" s="66" t="str">
        <f>+'Formulario de Inspección'!$P$9</f>
        <v>N/A</v>
      </c>
      <c r="N166" s="67">
        <f>+'Formulario de Inspección'!$R$9</f>
        <v>0</v>
      </c>
      <c r="O166" s="71" t="s">
        <v>268</v>
      </c>
      <c r="P166" s="71" t="str">
        <f>+'Lista de defectos'!D166</f>
        <v>f</v>
      </c>
      <c r="Q166" s="33" t="str">
        <f>+'Lista de defectos'!G166</f>
        <v>Ausencia del sistema de freno de estacionamiento o de alguno de sus componentes</v>
      </c>
      <c r="R166" s="66" t="str">
        <f>+'Lista de defectos'!F166</f>
        <v>DG</v>
      </c>
      <c r="S166" s="68" t="str">
        <f>+'Formulario de Inspección'!N236</f>
        <v>P</v>
      </c>
      <c r="T166" s="33">
        <f>+'Formulario de Inspección'!O236</f>
        <v>0</v>
      </c>
      <c r="U166" s="66" t="str">
        <f>+'Formulario de Inspección'!$C$498</f>
        <v>FAVORABLE</v>
      </c>
      <c r="V166" s="66" t="str">
        <f>+'Formulario de Inspección'!$P$499</f>
        <v>N/A</v>
      </c>
      <c r="W166" s="66" t="str">
        <f>+'Formulario de Inspección'!$R$499</f>
        <v>N/A</v>
      </c>
      <c r="X166" s="66" t="str">
        <f>+'Formulario de Inspección'!$S$499</f>
        <v>N/A</v>
      </c>
      <c r="Y166" s="66">
        <f>+'Formulario de Inspección'!$H$514</f>
        <v>0</v>
      </c>
    </row>
    <row r="167" spans="1:25">
      <c r="A167" s="66">
        <f>+'Formulario de Inspección'!$R$5</f>
        <v>0</v>
      </c>
      <c r="B167" s="66">
        <f>'Formulario de Inspección'!$A$5</f>
        <v>0</v>
      </c>
      <c r="C167" s="66" t="str">
        <f>+'Formulario de Inspección'!$D$5</f>
        <v>Aire acondicionado</v>
      </c>
      <c r="D167" s="66">
        <f>+'Formulario de Inspección'!$H$5</f>
        <v>0</v>
      </c>
      <c r="E167" s="66" t="str">
        <f>+'Formulario de Inspección'!$A$7</f>
        <v>Desconocida</v>
      </c>
      <c r="F167" s="66" t="str">
        <f>+'Formulario de Inspección'!$D$7</f>
        <v>Desconocido</v>
      </c>
      <c r="G167" s="66" t="str">
        <f>+'Formulario de Inspección'!$H$7</f>
        <v>Desconocido</v>
      </c>
      <c r="H167" s="66" t="str">
        <f>+'Formulario de Inspección'!$P$7</f>
        <v>Desconocido</v>
      </c>
      <c r="I167" s="66">
        <f>+'Formulario de Inspección'!$R$7</f>
        <v>0</v>
      </c>
      <c r="J167" s="67">
        <f>+'Formulario de Inspección'!$A$9</f>
        <v>0</v>
      </c>
      <c r="K167" s="66" t="str">
        <f>+'Formulario de Inspección'!$D$9</f>
        <v>INSPECCION ANUAL</v>
      </c>
      <c r="L167" s="67" t="str">
        <f>+'Formulario de Inspección'!$H$9</f>
        <v>N/A</v>
      </c>
      <c r="M167" s="66" t="str">
        <f>+'Formulario de Inspección'!$P$9</f>
        <v>N/A</v>
      </c>
      <c r="N167" s="67">
        <f>+'Formulario de Inspección'!$R$9</f>
        <v>0</v>
      </c>
      <c r="O167" s="71" t="s">
        <v>268</v>
      </c>
      <c r="P167" s="71" t="str">
        <f>+'Lista de defectos'!D167</f>
        <v>g</v>
      </c>
      <c r="Q167" s="33" t="str">
        <f>+'Lista de defectos'!G167</f>
        <v xml:space="preserve">Deterioro en los mecanismos de acción que no afecten su funcionamiento </v>
      </c>
      <c r="R167" s="66" t="str">
        <f>+'Lista de defectos'!F167</f>
        <v>DL</v>
      </c>
      <c r="S167" s="68" t="str">
        <f>+'Formulario de Inspección'!N237</f>
        <v>P</v>
      </c>
      <c r="T167" s="33">
        <f>+'Formulario de Inspección'!O237</f>
        <v>0</v>
      </c>
      <c r="U167" s="66" t="str">
        <f>+'Formulario de Inspección'!$C$498</f>
        <v>FAVORABLE</v>
      </c>
      <c r="V167" s="66" t="str">
        <f>+'Formulario de Inspección'!$P$499</f>
        <v>N/A</v>
      </c>
      <c r="W167" s="66" t="str">
        <f>+'Formulario de Inspección'!$R$499</f>
        <v>N/A</v>
      </c>
      <c r="X167" s="66" t="str">
        <f>+'Formulario de Inspección'!$S$499</f>
        <v>N/A</v>
      </c>
      <c r="Y167" s="66">
        <f>+'Formulario de Inspección'!$H$514</f>
        <v>0</v>
      </c>
    </row>
    <row r="168" spans="1:25" ht="28.9">
      <c r="A168" s="66">
        <f>+'Formulario de Inspección'!$R$5</f>
        <v>0</v>
      </c>
      <c r="B168" s="66">
        <f>'Formulario de Inspección'!$A$5</f>
        <v>0</v>
      </c>
      <c r="C168" s="66" t="str">
        <f>+'Formulario de Inspección'!$D$5</f>
        <v>Aire acondicionado</v>
      </c>
      <c r="D168" s="66">
        <f>+'Formulario de Inspección'!$H$5</f>
        <v>0</v>
      </c>
      <c r="E168" s="66" t="str">
        <f>+'Formulario de Inspección'!$A$7</f>
        <v>Desconocida</v>
      </c>
      <c r="F168" s="66" t="str">
        <f>+'Formulario de Inspección'!$D$7</f>
        <v>Desconocido</v>
      </c>
      <c r="G168" s="66" t="str">
        <f>+'Formulario de Inspección'!$H$7</f>
        <v>Desconocido</v>
      </c>
      <c r="H168" s="66" t="str">
        <f>+'Formulario de Inspección'!$P$7</f>
        <v>Desconocido</v>
      </c>
      <c r="I168" s="66">
        <f>+'Formulario de Inspección'!$R$7</f>
        <v>0</v>
      </c>
      <c r="J168" s="67">
        <f>+'Formulario de Inspección'!$A$9</f>
        <v>0</v>
      </c>
      <c r="K168" s="66" t="str">
        <f>+'Formulario de Inspección'!$D$9</f>
        <v>INSPECCION ANUAL</v>
      </c>
      <c r="L168" s="67" t="str">
        <f>+'Formulario de Inspección'!$H$9</f>
        <v>N/A</v>
      </c>
      <c r="M168" s="66" t="str">
        <f>+'Formulario de Inspección'!$P$9</f>
        <v>N/A</v>
      </c>
      <c r="N168" s="67">
        <f>+'Formulario de Inspección'!$R$9</f>
        <v>0</v>
      </c>
      <c r="O168" s="71" t="s">
        <v>268</v>
      </c>
      <c r="P168" s="71" t="str">
        <f>+'Lista de defectos'!D168</f>
        <v>h</v>
      </c>
      <c r="Q168" s="33" t="str">
        <f>+'Lista de defectos'!G168</f>
        <v>Deterioro en los mecanismos de acción (palanca deteriorada o deformada, oxidada o existencia de elementos punzocortantes)</v>
      </c>
      <c r="R168" s="66" t="str">
        <f>+'Lista de defectos'!F168</f>
        <v>DG</v>
      </c>
      <c r="S168" s="68" t="str">
        <f>+'Formulario de Inspección'!N238</f>
        <v>P</v>
      </c>
      <c r="T168" s="33">
        <f>+'Formulario de Inspección'!O238</f>
        <v>0</v>
      </c>
      <c r="U168" s="66" t="str">
        <f>+'Formulario de Inspección'!$C$498</f>
        <v>FAVORABLE</v>
      </c>
      <c r="V168" s="66" t="str">
        <f>+'Formulario de Inspección'!$P$499</f>
        <v>N/A</v>
      </c>
      <c r="W168" s="66" t="str">
        <f>+'Formulario de Inspección'!$R$499</f>
        <v>N/A</v>
      </c>
      <c r="X168" s="66" t="str">
        <f>+'Formulario de Inspección'!$S$499</f>
        <v>N/A</v>
      </c>
      <c r="Y168" s="66">
        <f>+'Formulario de Inspección'!$H$514</f>
        <v>0</v>
      </c>
    </row>
    <row r="169" spans="1:25">
      <c r="A169" s="66">
        <f>+'Formulario de Inspección'!$R$5</f>
        <v>0</v>
      </c>
      <c r="B169" s="66">
        <f>'Formulario de Inspección'!$A$5</f>
        <v>0</v>
      </c>
      <c r="C169" s="66" t="str">
        <f>+'Formulario de Inspección'!$D$5</f>
        <v>Aire acondicionado</v>
      </c>
      <c r="D169" s="66">
        <f>+'Formulario de Inspección'!$H$5</f>
        <v>0</v>
      </c>
      <c r="E169" s="66" t="str">
        <f>+'Formulario de Inspección'!$A$7</f>
        <v>Desconocida</v>
      </c>
      <c r="F169" s="66" t="str">
        <f>+'Formulario de Inspección'!$D$7</f>
        <v>Desconocido</v>
      </c>
      <c r="G169" s="66" t="str">
        <f>+'Formulario de Inspección'!$H$7</f>
        <v>Desconocido</v>
      </c>
      <c r="H169" s="66" t="str">
        <f>+'Formulario de Inspección'!$P$7</f>
        <v>Desconocido</v>
      </c>
      <c r="I169" s="66">
        <f>+'Formulario de Inspección'!$R$7</f>
        <v>0</v>
      </c>
      <c r="J169" s="67">
        <f>+'Formulario de Inspección'!$A$9</f>
        <v>0</v>
      </c>
      <c r="K169" s="66" t="str">
        <f>+'Formulario de Inspección'!$D$9</f>
        <v>INSPECCION ANUAL</v>
      </c>
      <c r="L169" s="67" t="str">
        <f>+'Formulario de Inspección'!$H$9</f>
        <v>N/A</v>
      </c>
      <c r="M169" s="66" t="str">
        <f>+'Formulario de Inspección'!$P$9</f>
        <v>N/A</v>
      </c>
      <c r="N169" s="67">
        <f>+'Formulario de Inspección'!$R$9</f>
        <v>0</v>
      </c>
      <c r="O169" s="71" t="s">
        <v>268</v>
      </c>
      <c r="P169" s="71" t="str">
        <f>+'Lista de defectos'!D169</f>
        <v>i</v>
      </c>
      <c r="Q169" s="33" t="str">
        <f>+'Lista de defectos'!G169</f>
        <v>Sistema de bloqueo de las ruedas no cumple su función, no hace contacto con una o mas ruedas (en equipos de arrastre)</v>
      </c>
      <c r="R169" s="66" t="str">
        <f>+'Lista de defectos'!F169</f>
        <v>DG</v>
      </c>
      <c r="S169" s="68" t="str">
        <f>+'Formulario de Inspección'!N239</f>
        <v>P</v>
      </c>
      <c r="T169" s="33">
        <f>+'Formulario de Inspección'!O239</f>
        <v>0</v>
      </c>
      <c r="U169" s="66" t="str">
        <f>+'Formulario de Inspección'!$C$498</f>
        <v>FAVORABLE</v>
      </c>
      <c r="V169" s="66" t="str">
        <f>+'Formulario de Inspección'!$P$499</f>
        <v>N/A</v>
      </c>
      <c r="W169" s="66" t="str">
        <f>+'Formulario de Inspección'!$R$499</f>
        <v>N/A</v>
      </c>
      <c r="X169" s="66" t="str">
        <f>+'Formulario de Inspección'!$S$499</f>
        <v>N/A</v>
      </c>
      <c r="Y169" s="66">
        <f>+'Formulario de Inspección'!$H$514</f>
        <v>0</v>
      </c>
    </row>
    <row r="170" spans="1:25" ht="28.9">
      <c r="A170" s="66">
        <f>+'Formulario de Inspección'!$R$5</f>
        <v>0</v>
      </c>
      <c r="B170" s="66">
        <f>'Formulario de Inspección'!$A$5</f>
        <v>0</v>
      </c>
      <c r="C170" s="66" t="str">
        <f>+'Formulario de Inspección'!$D$5</f>
        <v>Aire acondicionado</v>
      </c>
      <c r="D170" s="66">
        <f>+'Formulario de Inspección'!$H$5</f>
        <v>0</v>
      </c>
      <c r="E170" s="66" t="str">
        <f>+'Formulario de Inspección'!$A$7</f>
        <v>Desconocida</v>
      </c>
      <c r="F170" s="66" t="str">
        <f>+'Formulario de Inspección'!$D$7</f>
        <v>Desconocido</v>
      </c>
      <c r="G170" s="66" t="str">
        <f>+'Formulario de Inspección'!$H$7</f>
        <v>Desconocido</v>
      </c>
      <c r="H170" s="66" t="str">
        <f>+'Formulario de Inspección'!$P$7</f>
        <v>Desconocido</v>
      </c>
      <c r="I170" s="66">
        <f>+'Formulario de Inspección'!$R$7</f>
        <v>0</v>
      </c>
      <c r="J170" s="67">
        <f>+'Formulario de Inspección'!$A$9</f>
        <v>0</v>
      </c>
      <c r="K170" s="66" t="str">
        <f>+'Formulario de Inspección'!$D$9</f>
        <v>INSPECCION ANUAL</v>
      </c>
      <c r="L170" s="67" t="str">
        <f>+'Formulario de Inspección'!$H$9</f>
        <v>N/A</v>
      </c>
      <c r="M170" s="66" t="str">
        <f>+'Formulario de Inspección'!$P$9</f>
        <v>N/A</v>
      </c>
      <c r="N170" s="67">
        <f>+'Formulario de Inspección'!$R$9</f>
        <v>0</v>
      </c>
      <c r="O170" s="71" t="s">
        <v>268</v>
      </c>
      <c r="P170" s="71" t="str">
        <f>+'Lista de defectos'!D170</f>
        <v>j</v>
      </c>
      <c r="Q170" s="33" t="str">
        <f>+'Lista de defectos'!G170</f>
        <v>El sistema de cableado o varilla accionador presenta desajuste, deformaciones, alteraciones u otra condición que afecte el buen funcionamiento (en equipos de arrastre)</v>
      </c>
      <c r="R170" s="66" t="str">
        <f>+'Lista de defectos'!F170</f>
        <v>DG</v>
      </c>
      <c r="S170" s="68" t="str">
        <f>+'Formulario de Inspección'!N240</f>
        <v>P</v>
      </c>
      <c r="T170" s="33">
        <f>+'Formulario de Inspección'!O240</f>
        <v>0</v>
      </c>
      <c r="U170" s="66" t="str">
        <f>+'Formulario de Inspección'!$C$498</f>
        <v>FAVORABLE</v>
      </c>
      <c r="V170" s="66" t="str">
        <f>+'Formulario de Inspección'!$P$499</f>
        <v>N/A</v>
      </c>
      <c r="W170" s="66" t="str">
        <f>+'Formulario de Inspección'!$R$499</f>
        <v>N/A</v>
      </c>
      <c r="X170" s="66" t="str">
        <f>+'Formulario de Inspección'!$S$499</f>
        <v>N/A</v>
      </c>
      <c r="Y170" s="66">
        <f>+'Formulario de Inspección'!$H$514</f>
        <v>0</v>
      </c>
    </row>
    <row r="171" spans="1:25">
      <c r="A171" s="66">
        <f>+'Formulario de Inspección'!$R$5</f>
        <v>0</v>
      </c>
      <c r="B171" s="66">
        <f>'Formulario de Inspección'!$A$5</f>
        <v>0</v>
      </c>
      <c r="C171" s="66" t="str">
        <f>+'Formulario de Inspección'!$D$5</f>
        <v>Aire acondicionado</v>
      </c>
      <c r="D171" s="66">
        <f>+'Formulario de Inspección'!$H$5</f>
        <v>0</v>
      </c>
      <c r="E171" s="66" t="str">
        <f>+'Formulario de Inspección'!$A$7</f>
        <v>Desconocida</v>
      </c>
      <c r="F171" s="66" t="str">
        <f>+'Formulario de Inspección'!$D$7</f>
        <v>Desconocido</v>
      </c>
      <c r="G171" s="66" t="str">
        <f>+'Formulario de Inspección'!$H$7</f>
        <v>Desconocido</v>
      </c>
      <c r="H171" s="66" t="str">
        <f>+'Formulario de Inspección'!$P$7</f>
        <v>Desconocido</v>
      </c>
      <c r="I171" s="66">
        <f>+'Formulario de Inspección'!$R$7</f>
        <v>0</v>
      </c>
      <c r="J171" s="67">
        <f>+'Formulario de Inspección'!$A$9</f>
        <v>0</v>
      </c>
      <c r="K171" s="66" t="str">
        <f>+'Formulario de Inspección'!$D$9</f>
        <v>INSPECCION ANUAL</v>
      </c>
      <c r="L171" s="67" t="str">
        <f>+'Formulario de Inspección'!$H$9</f>
        <v>N/A</v>
      </c>
      <c r="M171" s="66" t="str">
        <f>+'Formulario de Inspección'!$P$9</f>
        <v>N/A</v>
      </c>
      <c r="N171" s="67">
        <f>+'Formulario de Inspección'!$R$9</f>
        <v>0</v>
      </c>
      <c r="O171" s="71" t="s">
        <v>281</v>
      </c>
      <c r="P171" s="71" t="str">
        <f>+'Lista de defectos'!D171</f>
        <v>a</v>
      </c>
      <c r="Q171" s="33" t="str">
        <f>+'Lista de defectos'!G171</f>
        <v>Carrera del pedal excesiva o muy corta</v>
      </c>
      <c r="R171" s="66" t="str">
        <f>+'Lista de defectos'!F171</f>
        <v>DL</v>
      </c>
      <c r="S171" s="68" t="str">
        <f>+'Formulario de Inspección'!N243</f>
        <v>¡</v>
      </c>
      <c r="T171" s="33">
        <f>+'Formulario de Inspección'!O243</f>
        <v>0</v>
      </c>
      <c r="U171" s="66" t="str">
        <f>+'Formulario de Inspección'!$C$498</f>
        <v>FAVORABLE</v>
      </c>
      <c r="V171" s="66" t="str">
        <f>+'Formulario de Inspección'!$P$499</f>
        <v>N/A</v>
      </c>
      <c r="W171" s="66" t="str">
        <f>+'Formulario de Inspección'!$R$499</f>
        <v>N/A</v>
      </c>
      <c r="X171" s="66" t="str">
        <f>+'Formulario de Inspección'!$S$499</f>
        <v>N/A</v>
      </c>
      <c r="Y171" s="66">
        <f>+'Formulario de Inspección'!$H$514</f>
        <v>0</v>
      </c>
    </row>
    <row r="172" spans="1:25">
      <c r="A172" s="66">
        <f>+'Formulario de Inspección'!$R$5</f>
        <v>0</v>
      </c>
      <c r="B172" s="66">
        <f>'Formulario de Inspección'!$A$5</f>
        <v>0</v>
      </c>
      <c r="C172" s="66" t="str">
        <f>+'Formulario de Inspección'!$D$5</f>
        <v>Aire acondicionado</v>
      </c>
      <c r="D172" s="66">
        <f>+'Formulario de Inspección'!$H$5</f>
        <v>0</v>
      </c>
      <c r="E172" s="66" t="str">
        <f>+'Formulario de Inspección'!$A$7</f>
        <v>Desconocida</v>
      </c>
      <c r="F172" s="66" t="str">
        <f>+'Formulario de Inspección'!$D$7</f>
        <v>Desconocido</v>
      </c>
      <c r="G172" s="66" t="str">
        <f>+'Formulario de Inspección'!$H$7</f>
        <v>Desconocido</v>
      </c>
      <c r="H172" s="66" t="str">
        <f>+'Formulario de Inspección'!$P$7</f>
        <v>Desconocido</v>
      </c>
      <c r="I172" s="66">
        <f>+'Formulario de Inspección'!$R$7</f>
        <v>0</v>
      </c>
      <c r="J172" s="67">
        <f>+'Formulario de Inspección'!$A$9</f>
        <v>0</v>
      </c>
      <c r="K172" s="66" t="str">
        <f>+'Formulario de Inspección'!$D$9</f>
        <v>INSPECCION ANUAL</v>
      </c>
      <c r="L172" s="67" t="str">
        <f>+'Formulario de Inspección'!$H$9</f>
        <v>N/A</v>
      </c>
      <c r="M172" s="66" t="str">
        <f>+'Formulario de Inspección'!$P$9</f>
        <v>N/A</v>
      </c>
      <c r="N172" s="67">
        <f>+'Formulario de Inspección'!$R$9</f>
        <v>0</v>
      </c>
      <c r="O172" s="71" t="s">
        <v>281</v>
      </c>
      <c r="P172" s="71" t="str">
        <f>+'Lista de defectos'!D172</f>
        <v>b</v>
      </c>
      <c r="Q172" s="33" t="str">
        <f>+'Lista de defectos'!G172</f>
        <v>Holgura excesiva del pedal</v>
      </c>
      <c r="R172" s="66" t="str">
        <f>+'Lista de defectos'!F172</f>
        <v>DG</v>
      </c>
      <c r="S172" s="68" t="str">
        <f>+'Formulario de Inspección'!N244</f>
        <v>¡</v>
      </c>
      <c r="T172" s="33">
        <f>+'Formulario de Inspección'!O244</f>
        <v>0</v>
      </c>
      <c r="U172" s="66" t="str">
        <f>+'Formulario de Inspección'!$C$498</f>
        <v>FAVORABLE</v>
      </c>
      <c r="V172" s="66" t="str">
        <f>+'Formulario de Inspección'!$P$499</f>
        <v>N/A</v>
      </c>
      <c r="W172" s="66" t="str">
        <f>+'Formulario de Inspección'!$R$499</f>
        <v>N/A</v>
      </c>
      <c r="X172" s="66" t="str">
        <f>+'Formulario de Inspección'!$S$499</f>
        <v>N/A</v>
      </c>
      <c r="Y172" s="66">
        <f>+'Formulario de Inspección'!$H$514</f>
        <v>0</v>
      </c>
    </row>
    <row r="173" spans="1:25">
      <c r="A173" s="66">
        <f>+'Formulario de Inspección'!$R$5</f>
        <v>0</v>
      </c>
      <c r="B173" s="66">
        <f>'Formulario de Inspección'!$A$5</f>
        <v>0</v>
      </c>
      <c r="C173" s="66" t="str">
        <f>+'Formulario de Inspección'!$D$5</f>
        <v>Aire acondicionado</v>
      </c>
      <c r="D173" s="66">
        <f>+'Formulario de Inspección'!$H$5</f>
        <v>0</v>
      </c>
      <c r="E173" s="66" t="str">
        <f>+'Formulario de Inspección'!$A$7</f>
        <v>Desconocida</v>
      </c>
      <c r="F173" s="66" t="str">
        <f>+'Formulario de Inspección'!$D$7</f>
        <v>Desconocido</v>
      </c>
      <c r="G173" s="66" t="str">
        <f>+'Formulario de Inspección'!$H$7</f>
        <v>Desconocido</v>
      </c>
      <c r="H173" s="66" t="str">
        <f>+'Formulario de Inspección'!$P$7</f>
        <v>Desconocido</v>
      </c>
      <c r="I173" s="66">
        <f>+'Formulario de Inspección'!$R$7</f>
        <v>0</v>
      </c>
      <c r="J173" s="67">
        <f>+'Formulario de Inspección'!$A$9</f>
        <v>0</v>
      </c>
      <c r="K173" s="66" t="str">
        <f>+'Formulario de Inspección'!$D$9</f>
        <v>INSPECCION ANUAL</v>
      </c>
      <c r="L173" s="67" t="str">
        <f>+'Formulario de Inspección'!$H$9</f>
        <v>N/A</v>
      </c>
      <c r="M173" s="66" t="str">
        <f>+'Formulario de Inspección'!$P$9</f>
        <v>N/A</v>
      </c>
      <c r="N173" s="67">
        <f>+'Formulario de Inspección'!$R$9</f>
        <v>0</v>
      </c>
      <c r="O173" s="71" t="s">
        <v>281</v>
      </c>
      <c r="P173" s="71" t="str">
        <f>+'Lista de defectos'!D173</f>
        <v>c</v>
      </c>
      <c r="Q173" s="33" t="str">
        <f>+'Lista de defectos'!G173</f>
        <v xml:space="preserve">Retorno inadecuado del pedal </v>
      </c>
      <c r="R173" s="66" t="str">
        <f>+'Lista de defectos'!F173</f>
        <v>DL</v>
      </c>
      <c r="S173" s="68" t="str">
        <f>+'Formulario de Inspección'!N245</f>
        <v>¡</v>
      </c>
      <c r="T173" s="33">
        <f>+'Formulario de Inspección'!O245</f>
        <v>0</v>
      </c>
      <c r="U173" s="66" t="str">
        <f>+'Formulario de Inspección'!$C$498</f>
        <v>FAVORABLE</v>
      </c>
      <c r="V173" s="66" t="str">
        <f>+'Formulario de Inspección'!$P$499</f>
        <v>N/A</v>
      </c>
      <c r="W173" s="66" t="str">
        <f>+'Formulario de Inspección'!$R$499</f>
        <v>N/A</v>
      </c>
      <c r="X173" s="66" t="str">
        <f>+'Formulario de Inspección'!$S$499</f>
        <v>N/A</v>
      </c>
      <c r="Y173" s="66">
        <f>+'Formulario de Inspección'!$H$514</f>
        <v>0</v>
      </c>
    </row>
    <row r="174" spans="1:25">
      <c r="A174" s="66">
        <f>+'Formulario de Inspección'!$R$5</f>
        <v>0</v>
      </c>
      <c r="B174" s="66">
        <f>'Formulario de Inspección'!$A$5</f>
        <v>0</v>
      </c>
      <c r="C174" s="66" t="str">
        <f>+'Formulario de Inspección'!$D$5</f>
        <v>Aire acondicionado</v>
      </c>
      <c r="D174" s="66">
        <f>+'Formulario de Inspección'!$H$5</f>
        <v>0</v>
      </c>
      <c r="E174" s="66" t="str">
        <f>+'Formulario de Inspección'!$A$7</f>
        <v>Desconocida</v>
      </c>
      <c r="F174" s="66" t="str">
        <f>+'Formulario de Inspección'!$D$7</f>
        <v>Desconocido</v>
      </c>
      <c r="G174" s="66" t="str">
        <f>+'Formulario de Inspección'!$H$7</f>
        <v>Desconocido</v>
      </c>
      <c r="H174" s="66" t="str">
        <f>+'Formulario de Inspección'!$P$7</f>
        <v>Desconocido</v>
      </c>
      <c r="I174" s="66">
        <f>+'Formulario de Inspección'!$R$7</f>
        <v>0</v>
      </c>
      <c r="J174" s="67">
        <f>+'Formulario de Inspección'!$A$9</f>
        <v>0</v>
      </c>
      <c r="K174" s="66" t="str">
        <f>+'Formulario de Inspección'!$D$9</f>
        <v>INSPECCION ANUAL</v>
      </c>
      <c r="L174" s="67" t="str">
        <f>+'Formulario de Inspección'!$H$9</f>
        <v>N/A</v>
      </c>
      <c r="M174" s="66" t="str">
        <f>+'Formulario de Inspección'!$P$9</f>
        <v>N/A</v>
      </c>
      <c r="N174" s="67">
        <f>+'Formulario de Inspección'!$R$9</f>
        <v>0</v>
      </c>
      <c r="O174" s="71" t="s">
        <v>281</v>
      </c>
      <c r="P174" s="71" t="str">
        <f>+'Lista de defectos'!D174</f>
        <v>d</v>
      </c>
      <c r="Q174" s="33" t="str">
        <f>+'Lista de defectos'!G174</f>
        <v>Revestimiento antideslizante del pedal despegado, muy desgastado o ausente, cuando aplica</v>
      </c>
      <c r="R174" s="66" t="str">
        <f>+'Lista de defectos'!F174</f>
        <v>DG</v>
      </c>
      <c r="S174" s="68" t="str">
        <f>+'Formulario de Inspección'!N246</f>
        <v>¡</v>
      </c>
      <c r="T174" s="33">
        <f>+'Formulario de Inspección'!O246</f>
        <v>0</v>
      </c>
      <c r="U174" s="66" t="str">
        <f>+'Formulario de Inspección'!$C$498</f>
        <v>FAVORABLE</v>
      </c>
      <c r="V174" s="66" t="str">
        <f>+'Formulario de Inspección'!$P$499</f>
        <v>N/A</v>
      </c>
      <c r="W174" s="66" t="str">
        <f>+'Formulario de Inspección'!$R$499</f>
        <v>N/A</v>
      </c>
      <c r="X174" s="66" t="str">
        <f>+'Formulario de Inspección'!$S$499</f>
        <v>N/A</v>
      </c>
      <c r="Y174" s="66">
        <f>+'Formulario de Inspección'!$H$514</f>
        <v>0</v>
      </c>
    </row>
    <row r="175" spans="1:25">
      <c r="A175" s="66">
        <f>+'Formulario de Inspección'!$R$5</f>
        <v>0</v>
      </c>
      <c r="B175" s="66">
        <f>'Formulario de Inspección'!$A$5</f>
        <v>0</v>
      </c>
      <c r="C175" s="66" t="str">
        <f>+'Formulario de Inspección'!$D$5</f>
        <v>Aire acondicionado</v>
      </c>
      <c r="D175" s="66">
        <f>+'Formulario de Inspección'!$H$5</f>
        <v>0</v>
      </c>
      <c r="E175" s="66" t="str">
        <f>+'Formulario de Inspección'!$A$7</f>
        <v>Desconocida</v>
      </c>
      <c r="F175" s="66" t="str">
        <f>+'Formulario de Inspección'!$D$7</f>
        <v>Desconocido</v>
      </c>
      <c r="G175" s="66" t="str">
        <f>+'Formulario de Inspección'!$H$7</f>
        <v>Desconocido</v>
      </c>
      <c r="H175" s="66" t="str">
        <f>+'Formulario de Inspección'!$P$7</f>
        <v>Desconocido</v>
      </c>
      <c r="I175" s="66">
        <f>+'Formulario de Inspección'!$R$7</f>
        <v>0</v>
      </c>
      <c r="J175" s="67">
        <f>+'Formulario de Inspección'!$A$9</f>
        <v>0</v>
      </c>
      <c r="K175" s="66" t="str">
        <f>+'Formulario de Inspección'!$D$9</f>
        <v>INSPECCION ANUAL</v>
      </c>
      <c r="L175" s="67" t="str">
        <f>+'Formulario de Inspección'!$H$9</f>
        <v>N/A</v>
      </c>
      <c r="M175" s="66" t="str">
        <f>+'Formulario de Inspección'!$P$9</f>
        <v>N/A</v>
      </c>
      <c r="N175" s="67">
        <f>+'Formulario de Inspección'!$R$9</f>
        <v>0</v>
      </c>
      <c r="O175" s="71" t="s">
        <v>288</v>
      </c>
      <c r="P175" s="71" t="str">
        <f>+'Lista de defectos'!D175</f>
        <v>a</v>
      </c>
      <c r="Q175" s="33" t="str">
        <f>+'Lista de defectos'!G175</f>
        <v xml:space="preserve">Servofreno defectuoso, sin vacío o inexistente </v>
      </c>
      <c r="R175" s="66" t="str">
        <f>+'Lista de defectos'!F175</f>
        <v>DG</v>
      </c>
      <c r="S175" s="68" t="str">
        <f>+'Formulario de Inspección'!N249</f>
        <v>¡</v>
      </c>
      <c r="T175" s="33">
        <f>+'Formulario de Inspección'!O249</f>
        <v>0</v>
      </c>
      <c r="U175" s="66" t="str">
        <f>+'Formulario de Inspección'!$C$498</f>
        <v>FAVORABLE</v>
      </c>
      <c r="V175" s="66" t="str">
        <f>+'Formulario de Inspección'!$P$499</f>
        <v>N/A</v>
      </c>
      <c r="W175" s="66" t="str">
        <f>+'Formulario de Inspección'!$R$499</f>
        <v>N/A</v>
      </c>
      <c r="X175" s="66" t="str">
        <f>+'Formulario de Inspección'!$S$499</f>
        <v>N/A</v>
      </c>
      <c r="Y175" s="66">
        <f>+'Formulario de Inspección'!$H$514</f>
        <v>0</v>
      </c>
    </row>
    <row r="176" spans="1:25">
      <c r="A176" s="66">
        <f>+'Formulario de Inspección'!$R$5</f>
        <v>0</v>
      </c>
      <c r="B176" s="66">
        <f>'Formulario de Inspección'!$A$5</f>
        <v>0</v>
      </c>
      <c r="C176" s="66" t="str">
        <f>+'Formulario de Inspección'!$D$5</f>
        <v>Aire acondicionado</v>
      </c>
      <c r="D176" s="66">
        <f>+'Formulario de Inspección'!$H$5</f>
        <v>0</v>
      </c>
      <c r="E176" s="66" t="str">
        <f>+'Formulario de Inspección'!$A$7</f>
        <v>Desconocida</v>
      </c>
      <c r="F176" s="66" t="str">
        <f>+'Formulario de Inspección'!$D$7</f>
        <v>Desconocido</v>
      </c>
      <c r="G176" s="66" t="str">
        <f>+'Formulario de Inspección'!$H$7</f>
        <v>Desconocido</v>
      </c>
      <c r="H176" s="66" t="str">
        <f>+'Formulario de Inspección'!$P$7</f>
        <v>Desconocido</v>
      </c>
      <c r="I176" s="66">
        <f>+'Formulario de Inspección'!$R$7</f>
        <v>0</v>
      </c>
      <c r="J176" s="67">
        <f>+'Formulario de Inspección'!$A$9</f>
        <v>0</v>
      </c>
      <c r="K176" s="66" t="str">
        <f>+'Formulario de Inspección'!$D$9</f>
        <v>INSPECCION ANUAL</v>
      </c>
      <c r="L176" s="67" t="str">
        <f>+'Formulario de Inspección'!$H$9</f>
        <v>N/A</v>
      </c>
      <c r="M176" s="66" t="str">
        <f>+'Formulario de Inspección'!$P$9</f>
        <v>N/A</v>
      </c>
      <c r="N176" s="67">
        <f>+'Formulario de Inspección'!$R$9</f>
        <v>0</v>
      </c>
      <c r="O176" s="71" t="s">
        <v>288</v>
      </c>
      <c r="P176" s="71" t="str">
        <f>+'Lista de defectos'!D176</f>
        <v>b</v>
      </c>
      <c r="Q176" s="33" t="str">
        <f>+'Lista de defectos'!G176</f>
        <v xml:space="preserve">Bomba principal defectuosa, mal sujeta o con pérdidas </v>
      </c>
      <c r="R176" s="66" t="str">
        <f>+'Lista de defectos'!F176</f>
        <v>DG</v>
      </c>
      <c r="S176" s="68" t="str">
        <f>+'Formulario de Inspección'!N250</f>
        <v>¡</v>
      </c>
      <c r="T176" s="33">
        <f>+'Formulario de Inspección'!O250</f>
        <v>0</v>
      </c>
      <c r="U176" s="66" t="str">
        <f>+'Formulario de Inspección'!$C$498</f>
        <v>FAVORABLE</v>
      </c>
      <c r="V176" s="66" t="str">
        <f>+'Formulario de Inspección'!$P$499</f>
        <v>N/A</v>
      </c>
      <c r="W176" s="66" t="str">
        <f>+'Formulario de Inspección'!$R$499</f>
        <v>N/A</v>
      </c>
      <c r="X176" s="66" t="str">
        <f>+'Formulario de Inspección'!$S$499</f>
        <v>N/A</v>
      </c>
      <c r="Y176" s="66">
        <f>+'Formulario de Inspección'!$H$514</f>
        <v>0</v>
      </c>
    </row>
    <row r="177" spans="1:25">
      <c r="A177" s="66">
        <f>+'Formulario de Inspección'!$R$5</f>
        <v>0</v>
      </c>
      <c r="B177" s="66">
        <f>'Formulario de Inspección'!$A$5</f>
        <v>0</v>
      </c>
      <c r="C177" s="66" t="str">
        <f>+'Formulario de Inspección'!$D$5</f>
        <v>Aire acondicionado</v>
      </c>
      <c r="D177" s="66">
        <f>+'Formulario de Inspección'!$H$5</f>
        <v>0</v>
      </c>
      <c r="E177" s="66" t="str">
        <f>+'Formulario de Inspección'!$A$7</f>
        <v>Desconocida</v>
      </c>
      <c r="F177" s="66" t="str">
        <f>+'Formulario de Inspección'!$D$7</f>
        <v>Desconocido</v>
      </c>
      <c r="G177" s="66" t="str">
        <f>+'Formulario de Inspección'!$H$7</f>
        <v>Desconocido</v>
      </c>
      <c r="H177" s="66" t="str">
        <f>+'Formulario de Inspección'!$P$7</f>
        <v>Desconocido</v>
      </c>
      <c r="I177" s="66">
        <f>+'Formulario de Inspección'!$R$7</f>
        <v>0</v>
      </c>
      <c r="J177" s="67">
        <f>+'Formulario de Inspección'!$A$9</f>
        <v>0</v>
      </c>
      <c r="K177" s="66" t="str">
        <f>+'Formulario de Inspección'!$D$9</f>
        <v>INSPECCION ANUAL</v>
      </c>
      <c r="L177" s="67" t="str">
        <f>+'Formulario de Inspección'!$H$9</f>
        <v>N/A</v>
      </c>
      <c r="M177" s="66" t="str">
        <f>+'Formulario de Inspección'!$P$9</f>
        <v>N/A</v>
      </c>
      <c r="N177" s="67">
        <f>+'Formulario de Inspección'!$R$9</f>
        <v>0</v>
      </c>
      <c r="O177" s="71" t="s">
        <v>288</v>
      </c>
      <c r="P177" s="71" t="str">
        <f>+'Lista de defectos'!D177</f>
        <v>c</v>
      </c>
      <c r="Q177" s="33" t="str">
        <f>+'Lista de defectos'!G177</f>
        <v>Nivel de líquido de frenos en depósito sobre el máximo o bajo el mínimo de la faja de operación (marcas de nivel)</v>
      </c>
      <c r="R177" s="66" t="str">
        <f>+'Lista de defectos'!F177</f>
        <v>DL</v>
      </c>
      <c r="S177" s="68" t="str">
        <f>+'Formulario de Inspección'!N251</f>
        <v>¡</v>
      </c>
      <c r="T177" s="33">
        <f>+'Formulario de Inspección'!O251</f>
        <v>0</v>
      </c>
      <c r="U177" s="66" t="str">
        <f>+'Formulario de Inspección'!$C$498</f>
        <v>FAVORABLE</v>
      </c>
      <c r="V177" s="66" t="str">
        <f>+'Formulario de Inspección'!$P$499</f>
        <v>N/A</v>
      </c>
      <c r="W177" s="66" t="str">
        <f>+'Formulario de Inspección'!$R$499</f>
        <v>N/A</v>
      </c>
      <c r="X177" s="66" t="str">
        <f>+'Formulario de Inspección'!$S$499</f>
        <v>N/A</v>
      </c>
      <c r="Y177" s="66">
        <f>+'Formulario de Inspección'!$H$514</f>
        <v>0</v>
      </c>
    </row>
    <row r="178" spans="1:25">
      <c r="A178" s="66">
        <f>+'Formulario de Inspección'!$R$5</f>
        <v>0</v>
      </c>
      <c r="B178" s="66">
        <f>'Formulario de Inspección'!$A$5</f>
        <v>0</v>
      </c>
      <c r="C178" s="66" t="str">
        <f>+'Formulario de Inspección'!$D$5</f>
        <v>Aire acondicionado</v>
      </c>
      <c r="D178" s="66">
        <f>+'Formulario de Inspección'!$H$5</f>
        <v>0</v>
      </c>
      <c r="E178" s="66" t="str">
        <f>+'Formulario de Inspección'!$A$7</f>
        <v>Desconocida</v>
      </c>
      <c r="F178" s="66" t="str">
        <f>+'Formulario de Inspección'!$D$7</f>
        <v>Desconocido</v>
      </c>
      <c r="G178" s="66" t="str">
        <f>+'Formulario de Inspección'!$H$7</f>
        <v>Desconocido</v>
      </c>
      <c r="H178" s="66" t="str">
        <f>+'Formulario de Inspección'!$P$7</f>
        <v>Desconocido</v>
      </c>
      <c r="I178" s="66">
        <f>+'Formulario de Inspección'!$R$7</f>
        <v>0</v>
      </c>
      <c r="J178" s="67">
        <f>+'Formulario de Inspección'!$A$9</f>
        <v>0</v>
      </c>
      <c r="K178" s="66" t="str">
        <f>+'Formulario de Inspección'!$D$9</f>
        <v>INSPECCION ANUAL</v>
      </c>
      <c r="L178" s="67" t="str">
        <f>+'Formulario de Inspección'!$H$9</f>
        <v>N/A</v>
      </c>
      <c r="M178" s="66" t="str">
        <f>+'Formulario de Inspección'!$P$9</f>
        <v>N/A</v>
      </c>
      <c r="N178" s="67">
        <f>+'Formulario de Inspección'!$R$9</f>
        <v>0</v>
      </c>
      <c r="O178" s="71" t="s">
        <v>288</v>
      </c>
      <c r="P178" s="71" t="str">
        <f>+'Lista de defectos'!D178</f>
        <v>d</v>
      </c>
      <c r="Q178" s="33" t="str">
        <f>+'Lista de defectos'!G178</f>
        <v xml:space="preserve">Ausencia de la tapa del depósito de la bomba principal </v>
      </c>
      <c r="R178" s="66" t="str">
        <f>+'Lista de defectos'!F178</f>
        <v>DL</v>
      </c>
      <c r="S178" s="68" t="str">
        <f>+'Formulario de Inspección'!N252</f>
        <v>¡</v>
      </c>
      <c r="T178" s="33">
        <f>+'Formulario de Inspección'!O252</f>
        <v>0</v>
      </c>
      <c r="U178" s="66" t="str">
        <f>+'Formulario de Inspección'!$C$498</f>
        <v>FAVORABLE</v>
      </c>
      <c r="V178" s="66" t="str">
        <f>+'Formulario de Inspección'!$P$499</f>
        <v>N/A</v>
      </c>
      <c r="W178" s="66" t="str">
        <f>+'Formulario de Inspección'!$R$499</f>
        <v>N/A</v>
      </c>
      <c r="X178" s="66" t="str">
        <f>+'Formulario de Inspección'!$S$499</f>
        <v>N/A</v>
      </c>
      <c r="Y178" s="66">
        <f>+'Formulario de Inspección'!$H$514</f>
        <v>0</v>
      </c>
    </row>
    <row r="179" spans="1:25">
      <c r="A179" s="66">
        <f>+'Formulario de Inspección'!$R$5</f>
        <v>0</v>
      </c>
      <c r="B179" s="66">
        <f>'Formulario de Inspección'!$A$5</f>
        <v>0</v>
      </c>
      <c r="C179" s="66" t="str">
        <f>+'Formulario de Inspección'!$D$5</f>
        <v>Aire acondicionado</v>
      </c>
      <c r="D179" s="66">
        <f>+'Formulario de Inspección'!$H$5</f>
        <v>0</v>
      </c>
      <c r="E179" s="66" t="str">
        <f>+'Formulario de Inspección'!$A$7</f>
        <v>Desconocida</v>
      </c>
      <c r="F179" s="66" t="str">
        <f>+'Formulario de Inspección'!$D$7</f>
        <v>Desconocido</v>
      </c>
      <c r="G179" s="66" t="str">
        <f>+'Formulario de Inspección'!$H$7</f>
        <v>Desconocido</v>
      </c>
      <c r="H179" s="66" t="str">
        <f>+'Formulario de Inspección'!$P$7</f>
        <v>Desconocido</v>
      </c>
      <c r="I179" s="66">
        <f>+'Formulario de Inspección'!$R$7</f>
        <v>0</v>
      </c>
      <c r="J179" s="67">
        <f>+'Formulario de Inspección'!$A$9</f>
        <v>0</v>
      </c>
      <c r="K179" s="66" t="str">
        <f>+'Formulario de Inspección'!$D$9</f>
        <v>INSPECCION ANUAL</v>
      </c>
      <c r="L179" s="67" t="str">
        <f>+'Formulario de Inspección'!$H$9</f>
        <v>N/A</v>
      </c>
      <c r="M179" s="66" t="str">
        <f>+'Formulario de Inspección'!$P$9</f>
        <v>N/A</v>
      </c>
      <c r="N179" s="67">
        <f>+'Formulario de Inspección'!$R$9</f>
        <v>0</v>
      </c>
      <c r="O179" s="71" t="s">
        <v>288</v>
      </c>
      <c r="P179" s="71" t="str">
        <f>+'Lista de defectos'!D179</f>
        <v>e</v>
      </c>
      <c r="Q179" s="33" t="str">
        <f>+'Lista de defectos'!G179</f>
        <v>Bomba principal con daños o correcciones leves.</v>
      </c>
      <c r="R179" s="66" t="str">
        <f>+'Lista de defectos'!F179</f>
        <v>DL</v>
      </c>
      <c r="S179" s="68" t="str">
        <f>+'Formulario de Inspección'!N253</f>
        <v>¡</v>
      </c>
      <c r="T179" s="33">
        <f>+'Formulario de Inspección'!O253</f>
        <v>0</v>
      </c>
      <c r="U179" s="66" t="str">
        <f>+'Formulario de Inspección'!$C$498</f>
        <v>FAVORABLE</v>
      </c>
      <c r="V179" s="66" t="str">
        <f>+'Formulario de Inspección'!$P$499</f>
        <v>N/A</v>
      </c>
      <c r="W179" s="66" t="str">
        <f>+'Formulario de Inspección'!$R$499</f>
        <v>N/A</v>
      </c>
      <c r="X179" s="66" t="str">
        <f>+'Formulario de Inspección'!$S$499</f>
        <v>N/A</v>
      </c>
      <c r="Y179" s="66">
        <f>+'Formulario de Inspección'!$H$514</f>
        <v>0</v>
      </c>
    </row>
    <row r="180" spans="1:25" ht="28.9">
      <c r="A180" s="66">
        <f>+'Formulario de Inspección'!$R$5</f>
        <v>0</v>
      </c>
      <c r="B180" s="66">
        <f>'Formulario de Inspección'!$A$5</f>
        <v>0</v>
      </c>
      <c r="C180" s="66" t="str">
        <f>+'Formulario de Inspección'!$D$5</f>
        <v>Aire acondicionado</v>
      </c>
      <c r="D180" s="66">
        <f>+'Formulario de Inspección'!$H$5</f>
        <v>0</v>
      </c>
      <c r="E180" s="66" t="str">
        <f>+'Formulario de Inspección'!$A$7</f>
        <v>Desconocida</v>
      </c>
      <c r="F180" s="66" t="str">
        <f>+'Formulario de Inspección'!$D$7</f>
        <v>Desconocido</v>
      </c>
      <c r="G180" s="66" t="str">
        <f>+'Formulario de Inspección'!$H$7</f>
        <v>Desconocido</v>
      </c>
      <c r="H180" s="66" t="str">
        <f>+'Formulario de Inspección'!$P$7</f>
        <v>Desconocido</v>
      </c>
      <c r="I180" s="66">
        <f>+'Formulario de Inspección'!$R$7</f>
        <v>0</v>
      </c>
      <c r="J180" s="67">
        <f>+'Formulario de Inspección'!$A$9</f>
        <v>0</v>
      </c>
      <c r="K180" s="66" t="str">
        <f>+'Formulario de Inspección'!$D$9</f>
        <v>INSPECCION ANUAL</v>
      </c>
      <c r="L180" s="67" t="str">
        <f>+'Formulario de Inspección'!$H$9</f>
        <v>N/A</v>
      </c>
      <c r="M180" s="66" t="str">
        <f>+'Formulario de Inspección'!$P$9</f>
        <v>N/A</v>
      </c>
      <c r="N180" s="67">
        <f>+'Formulario de Inspección'!$R$9</f>
        <v>0</v>
      </c>
      <c r="O180" s="71" t="s">
        <v>299</v>
      </c>
      <c r="P180" s="71" t="str">
        <f>+'Lista de defectos'!D180</f>
        <v>a</v>
      </c>
      <c r="Q180" s="33" t="str">
        <f>+'Lista de defectos'!G180</f>
        <v>El recubrimiento exterior de una o más mangueras está agrietado, desgastado, envejecido o presenta abombamientos</v>
      </c>
      <c r="R180" s="66" t="str">
        <f>+'Lista de defectos'!F180</f>
        <v>DL</v>
      </c>
      <c r="S180" s="68" t="str">
        <f>+'Formulario de Inspección'!N261</f>
        <v>¡</v>
      </c>
      <c r="T180" s="33">
        <f>+'Formulario de Inspección'!O261</f>
        <v>0</v>
      </c>
      <c r="U180" s="66" t="str">
        <f>+'Formulario de Inspección'!$C$498</f>
        <v>FAVORABLE</v>
      </c>
      <c r="V180" s="66" t="str">
        <f>+'Formulario de Inspección'!$P$499</f>
        <v>N/A</v>
      </c>
      <c r="W180" s="66" t="str">
        <f>+'Formulario de Inspección'!$R$499</f>
        <v>N/A</v>
      </c>
      <c r="X180" s="66" t="str">
        <f>+'Formulario de Inspección'!$S$499</f>
        <v>N/A</v>
      </c>
      <c r="Y180" s="66">
        <f>+'Formulario de Inspección'!$H$514</f>
        <v>0</v>
      </c>
    </row>
    <row r="181" spans="1:25" ht="28.9">
      <c r="A181" s="66">
        <f>+'Formulario de Inspección'!$R$5</f>
        <v>0</v>
      </c>
      <c r="B181" s="66">
        <f>'Formulario de Inspección'!$A$5</f>
        <v>0</v>
      </c>
      <c r="C181" s="66" t="str">
        <f>+'Formulario de Inspección'!$D$5</f>
        <v>Aire acondicionado</v>
      </c>
      <c r="D181" s="66">
        <f>+'Formulario de Inspección'!$H$5</f>
        <v>0</v>
      </c>
      <c r="E181" s="66" t="str">
        <f>+'Formulario de Inspección'!$A$7</f>
        <v>Desconocida</v>
      </c>
      <c r="F181" s="66" t="str">
        <f>+'Formulario de Inspección'!$D$7</f>
        <v>Desconocido</v>
      </c>
      <c r="G181" s="66" t="str">
        <f>+'Formulario de Inspección'!$H$7</f>
        <v>Desconocido</v>
      </c>
      <c r="H181" s="66" t="str">
        <f>+'Formulario de Inspección'!$P$7</f>
        <v>Desconocido</v>
      </c>
      <c r="I181" s="66">
        <f>+'Formulario de Inspección'!$R$7</f>
        <v>0</v>
      </c>
      <c r="J181" s="67">
        <f>+'Formulario de Inspección'!$A$9</f>
        <v>0</v>
      </c>
      <c r="K181" s="66" t="str">
        <f>+'Formulario de Inspección'!$D$9</f>
        <v>INSPECCION ANUAL</v>
      </c>
      <c r="L181" s="67" t="str">
        <f>+'Formulario de Inspección'!$H$9</f>
        <v>N/A</v>
      </c>
      <c r="M181" s="66" t="str">
        <f>+'Formulario de Inspección'!$P$9</f>
        <v>N/A</v>
      </c>
      <c r="N181" s="67">
        <f>+'Formulario de Inspección'!$R$9</f>
        <v>0</v>
      </c>
      <c r="O181" s="71" t="s">
        <v>299</v>
      </c>
      <c r="P181" s="71" t="str">
        <f>+'Lista de defectos'!D181</f>
        <v>c</v>
      </c>
      <c r="Q181" s="33" t="str">
        <f>+'Lista de defectos'!G181</f>
        <v>Cables y/o mangueras demasiado cortas, retorcidas o dobladas</v>
      </c>
      <c r="R181" s="66" t="str">
        <f>+'Lista de defectos'!F181</f>
        <v>DG</v>
      </c>
      <c r="S181" s="68" t="str">
        <f>+'Formulario de Inspección'!N263</f>
        <v>P</v>
      </c>
      <c r="T181" s="33">
        <f>+'Formulario de Inspección'!O263</f>
        <v>0</v>
      </c>
      <c r="U181" s="66" t="str">
        <f>+'Formulario de Inspección'!$C$498</f>
        <v>FAVORABLE</v>
      </c>
      <c r="V181" s="66" t="str">
        <f>+'Formulario de Inspección'!$P$499</f>
        <v>N/A</v>
      </c>
      <c r="W181" s="66" t="str">
        <f>+'Formulario de Inspección'!$R$499</f>
        <v>N/A</v>
      </c>
      <c r="X181" s="66" t="str">
        <f>+'Formulario de Inspección'!$S$499</f>
        <v>N/A</v>
      </c>
      <c r="Y181" s="66">
        <f>+'Formulario de Inspección'!$H$514</f>
        <v>0</v>
      </c>
    </row>
    <row r="182" spans="1:25" ht="28.9">
      <c r="A182" s="66">
        <f>+'Formulario de Inspección'!$R$5</f>
        <v>0</v>
      </c>
      <c r="B182" s="66">
        <f>'Formulario de Inspección'!$A$5</f>
        <v>0</v>
      </c>
      <c r="C182" s="66" t="str">
        <f>+'Formulario de Inspección'!$D$5</f>
        <v>Aire acondicionado</v>
      </c>
      <c r="D182" s="66">
        <f>+'Formulario de Inspección'!$H$5</f>
        <v>0</v>
      </c>
      <c r="E182" s="66" t="str">
        <f>+'Formulario de Inspección'!$A$7</f>
        <v>Desconocida</v>
      </c>
      <c r="F182" s="66" t="str">
        <f>+'Formulario de Inspección'!$D$7</f>
        <v>Desconocido</v>
      </c>
      <c r="G182" s="66" t="str">
        <f>+'Formulario de Inspección'!$H$7</f>
        <v>Desconocido</v>
      </c>
      <c r="H182" s="66" t="str">
        <f>+'Formulario de Inspección'!$P$7</f>
        <v>Desconocido</v>
      </c>
      <c r="I182" s="66">
        <f>+'Formulario de Inspección'!$R$7</f>
        <v>0</v>
      </c>
      <c r="J182" s="67">
        <f>+'Formulario de Inspección'!$A$9</f>
        <v>0</v>
      </c>
      <c r="K182" s="66" t="str">
        <f>+'Formulario de Inspección'!$D$9</f>
        <v>INSPECCION ANUAL</v>
      </c>
      <c r="L182" s="67" t="str">
        <f>+'Formulario de Inspección'!$H$9</f>
        <v>N/A</v>
      </c>
      <c r="M182" s="66" t="str">
        <f>+'Formulario de Inspección'!$P$9</f>
        <v>N/A</v>
      </c>
      <c r="N182" s="67">
        <f>+'Formulario de Inspección'!$R$9</f>
        <v>0</v>
      </c>
      <c r="O182" s="71" t="s">
        <v>299</v>
      </c>
      <c r="P182" s="71" t="str">
        <f>+'Lista de defectos'!D182</f>
        <v>d</v>
      </c>
      <c r="Q182" s="33" t="str">
        <f>+'Lista de defectos'!G182</f>
        <v>Defectos de estado de componentes que no comprometa su función</v>
      </c>
      <c r="R182" s="66" t="str">
        <f>+'Lista de defectos'!F182</f>
        <v>DG</v>
      </c>
      <c r="S182" s="68" t="str">
        <f>+'Formulario de Inspección'!N264</f>
        <v>P</v>
      </c>
      <c r="T182" s="33">
        <f>+'Formulario de Inspección'!O264</f>
        <v>0</v>
      </c>
      <c r="U182" s="66" t="str">
        <f>+'Formulario de Inspección'!$C$498</f>
        <v>FAVORABLE</v>
      </c>
      <c r="V182" s="66" t="str">
        <f>+'Formulario de Inspección'!$P$499</f>
        <v>N/A</v>
      </c>
      <c r="W182" s="66" t="str">
        <f>+'Formulario de Inspección'!$R$499</f>
        <v>N/A</v>
      </c>
      <c r="X182" s="66" t="str">
        <f>+'Formulario de Inspección'!$S$499</f>
        <v>N/A</v>
      </c>
      <c r="Y182" s="66">
        <f>+'Formulario de Inspección'!$H$514</f>
        <v>0</v>
      </c>
    </row>
    <row r="183" spans="1:25" ht="28.9">
      <c r="A183" s="66">
        <f>+'Formulario de Inspección'!$R$5</f>
        <v>0</v>
      </c>
      <c r="B183" s="66">
        <f>'Formulario de Inspección'!$A$5</f>
        <v>0</v>
      </c>
      <c r="C183" s="66" t="str">
        <f>+'Formulario de Inspección'!$D$5</f>
        <v>Aire acondicionado</v>
      </c>
      <c r="D183" s="66">
        <f>+'Formulario de Inspección'!$H$5</f>
        <v>0</v>
      </c>
      <c r="E183" s="66" t="str">
        <f>+'Formulario de Inspección'!$A$7</f>
        <v>Desconocida</v>
      </c>
      <c r="F183" s="66" t="str">
        <f>+'Formulario de Inspección'!$D$7</f>
        <v>Desconocido</v>
      </c>
      <c r="G183" s="66" t="str">
        <f>+'Formulario de Inspección'!$H$7</f>
        <v>Desconocido</v>
      </c>
      <c r="H183" s="66" t="str">
        <f>+'Formulario de Inspección'!$P$7</f>
        <v>Desconocido</v>
      </c>
      <c r="I183" s="66">
        <f>+'Formulario de Inspección'!$R$7</f>
        <v>0</v>
      </c>
      <c r="J183" s="67">
        <f>+'Formulario de Inspección'!$A$9</f>
        <v>0</v>
      </c>
      <c r="K183" s="66" t="str">
        <f>+'Formulario de Inspección'!$D$9</f>
        <v>INSPECCION ANUAL</v>
      </c>
      <c r="L183" s="67" t="str">
        <f>+'Formulario de Inspección'!$H$9</f>
        <v>N/A</v>
      </c>
      <c r="M183" s="66" t="str">
        <f>+'Formulario de Inspección'!$P$9</f>
        <v>N/A</v>
      </c>
      <c r="N183" s="67">
        <f>+'Formulario de Inspección'!$R$9</f>
        <v>0</v>
      </c>
      <c r="O183" s="71" t="s">
        <v>299</v>
      </c>
      <c r="P183" s="71" t="str">
        <f>+'Lista de defectos'!D183</f>
        <v>f</v>
      </c>
      <c r="Q183" s="33" t="str">
        <f>+'Lista de defectos'!G183</f>
        <v>Defectos de estado de componentes que comprometa su función</v>
      </c>
      <c r="R183" s="66" t="str">
        <f>+'Lista de defectos'!F183</f>
        <v>DL</v>
      </c>
      <c r="S183" s="68" t="str">
        <f>+'Formulario de Inspección'!N265</f>
        <v>P</v>
      </c>
      <c r="T183" s="33">
        <f>+'Formulario de Inspección'!O265</f>
        <v>0</v>
      </c>
      <c r="U183" s="66" t="str">
        <f>+'Formulario de Inspección'!$C$498</f>
        <v>FAVORABLE</v>
      </c>
      <c r="V183" s="66" t="str">
        <f>+'Formulario de Inspección'!$P$499</f>
        <v>N/A</v>
      </c>
      <c r="W183" s="66" t="str">
        <f>+'Formulario de Inspección'!$R$499</f>
        <v>N/A</v>
      </c>
      <c r="X183" s="66" t="str">
        <f>+'Formulario de Inspección'!$S$499</f>
        <v>N/A</v>
      </c>
      <c r="Y183" s="66">
        <f>+'Formulario de Inspección'!$H$514</f>
        <v>0</v>
      </c>
    </row>
    <row r="184" spans="1:25" ht="28.9">
      <c r="A184" s="66">
        <f>+'Formulario de Inspección'!$R$5</f>
        <v>0</v>
      </c>
      <c r="B184" s="66">
        <f>'Formulario de Inspección'!$A$5</f>
        <v>0</v>
      </c>
      <c r="C184" s="66" t="str">
        <f>+'Formulario de Inspección'!$D$5</f>
        <v>Aire acondicionado</v>
      </c>
      <c r="D184" s="66">
        <f>+'Formulario de Inspección'!$H$5</f>
        <v>0</v>
      </c>
      <c r="E184" s="66" t="str">
        <f>+'Formulario de Inspección'!$A$7</f>
        <v>Desconocida</v>
      </c>
      <c r="F184" s="66" t="str">
        <f>+'Formulario de Inspección'!$D$7</f>
        <v>Desconocido</v>
      </c>
      <c r="G184" s="66" t="str">
        <f>+'Formulario de Inspección'!$H$7</f>
        <v>Desconocido</v>
      </c>
      <c r="H184" s="66" t="str">
        <f>+'Formulario de Inspección'!$P$7</f>
        <v>Desconocido</v>
      </c>
      <c r="I184" s="66">
        <f>+'Formulario de Inspección'!$R$7</f>
        <v>0</v>
      </c>
      <c r="J184" s="67">
        <f>+'Formulario de Inspección'!$A$9</f>
        <v>0</v>
      </c>
      <c r="K184" s="66" t="str">
        <f>+'Formulario de Inspección'!$D$9</f>
        <v>INSPECCION ANUAL</v>
      </c>
      <c r="L184" s="67" t="str">
        <f>+'Formulario de Inspección'!$H$9</f>
        <v>N/A</v>
      </c>
      <c r="M184" s="66" t="str">
        <f>+'Formulario de Inspección'!$P$9</f>
        <v>N/A</v>
      </c>
      <c r="N184" s="67">
        <f>+'Formulario de Inspección'!$R$9</f>
        <v>0</v>
      </c>
      <c r="O184" s="71" t="s">
        <v>299</v>
      </c>
      <c r="P184" s="71" t="str">
        <f>+'Lista de defectos'!D184</f>
        <v>g</v>
      </c>
      <c r="Q184" s="33" t="str">
        <f>+'Lista de defectos'!G184</f>
        <v>Desgaste excesivo del recubrimiento de las fibras de freno</v>
      </c>
      <c r="R184" s="66" t="str">
        <f>+'Lista de defectos'!F184</f>
        <v>DG</v>
      </c>
      <c r="S184" s="68" t="str">
        <f>+'Formulario de Inspección'!N266</f>
        <v>¡</v>
      </c>
      <c r="T184" s="33">
        <f>+'Formulario de Inspección'!O266</f>
        <v>0</v>
      </c>
      <c r="U184" s="66" t="str">
        <f>+'Formulario de Inspección'!$C$498</f>
        <v>FAVORABLE</v>
      </c>
      <c r="V184" s="66" t="str">
        <f>+'Formulario de Inspección'!$P$499</f>
        <v>N/A</v>
      </c>
      <c r="W184" s="66" t="str">
        <f>+'Formulario de Inspección'!$R$499</f>
        <v>N/A</v>
      </c>
      <c r="X184" s="66" t="str">
        <f>+'Formulario de Inspección'!$S$499</f>
        <v>N/A</v>
      </c>
      <c r="Y184" s="66">
        <f>+'Formulario de Inspección'!$H$514</f>
        <v>0</v>
      </c>
    </row>
    <row r="185" spans="1:25" ht="28.9">
      <c r="A185" s="66">
        <f>+'Formulario de Inspección'!$R$5</f>
        <v>0</v>
      </c>
      <c r="B185" s="66">
        <f>'Formulario de Inspección'!$A$5</f>
        <v>0</v>
      </c>
      <c r="C185" s="66" t="str">
        <f>+'Formulario de Inspección'!$D$5</f>
        <v>Aire acondicionado</v>
      </c>
      <c r="D185" s="66">
        <f>+'Formulario de Inspección'!$H$5</f>
        <v>0</v>
      </c>
      <c r="E185" s="66" t="str">
        <f>+'Formulario de Inspección'!$A$7</f>
        <v>Desconocida</v>
      </c>
      <c r="F185" s="66" t="str">
        <f>+'Formulario de Inspección'!$D$7</f>
        <v>Desconocido</v>
      </c>
      <c r="G185" s="66" t="str">
        <f>+'Formulario de Inspección'!$H$7</f>
        <v>Desconocido</v>
      </c>
      <c r="H185" s="66" t="str">
        <f>+'Formulario de Inspección'!$P$7</f>
        <v>Desconocido</v>
      </c>
      <c r="I185" s="66">
        <f>+'Formulario de Inspección'!$R$7</f>
        <v>0</v>
      </c>
      <c r="J185" s="67">
        <f>+'Formulario de Inspección'!$A$9</f>
        <v>0</v>
      </c>
      <c r="K185" s="66" t="str">
        <f>+'Formulario de Inspección'!$D$9</f>
        <v>INSPECCION ANUAL</v>
      </c>
      <c r="L185" s="67" t="str">
        <f>+'Formulario de Inspección'!$H$9</f>
        <v>N/A</v>
      </c>
      <c r="M185" s="66" t="str">
        <f>+'Formulario de Inspección'!$P$9</f>
        <v>N/A</v>
      </c>
      <c r="N185" s="67">
        <f>+'Formulario de Inspección'!$R$9</f>
        <v>0</v>
      </c>
      <c r="O185" s="71" t="s">
        <v>299</v>
      </c>
      <c r="P185" s="71" t="str">
        <f>+'Lista de defectos'!D185</f>
        <v>h</v>
      </c>
      <c r="Q185" s="33" t="str">
        <f>+'Lista de defectos'!G185</f>
        <v>Desgaste moderado del recubrimiento de las fibras de freno</v>
      </c>
      <c r="R185" s="66" t="str">
        <f>+'Lista de defectos'!F185</f>
        <v>DG</v>
      </c>
      <c r="S185" s="68" t="str">
        <f>+'Formulario de Inspección'!N267</f>
        <v>¡</v>
      </c>
      <c r="T185" s="33">
        <f>+'Formulario de Inspección'!O267</f>
        <v>0</v>
      </c>
      <c r="U185" s="66" t="str">
        <f>+'Formulario de Inspección'!$C$498</f>
        <v>FAVORABLE</v>
      </c>
      <c r="V185" s="66" t="str">
        <f>+'Formulario de Inspección'!$P$499</f>
        <v>N/A</v>
      </c>
      <c r="W185" s="66" t="str">
        <f>+'Formulario de Inspección'!$R$499</f>
        <v>N/A</v>
      </c>
      <c r="X185" s="66" t="str">
        <f>+'Formulario de Inspección'!$S$499</f>
        <v>N/A</v>
      </c>
      <c r="Y185" s="66">
        <f>+'Formulario de Inspección'!$H$514</f>
        <v>0</v>
      </c>
    </row>
    <row r="186" spans="1:25" ht="28.9">
      <c r="A186" s="66">
        <f>+'Formulario de Inspección'!$R$5</f>
        <v>0</v>
      </c>
      <c r="B186" s="66">
        <f>'Formulario de Inspección'!$A$5</f>
        <v>0</v>
      </c>
      <c r="C186" s="66" t="str">
        <f>+'Formulario de Inspección'!$D$5</f>
        <v>Aire acondicionado</v>
      </c>
      <c r="D186" s="66">
        <f>+'Formulario de Inspección'!$H$5</f>
        <v>0</v>
      </c>
      <c r="E186" s="66" t="str">
        <f>+'Formulario de Inspección'!$A$7</f>
        <v>Desconocida</v>
      </c>
      <c r="F186" s="66" t="str">
        <f>+'Formulario de Inspección'!$D$7</f>
        <v>Desconocido</v>
      </c>
      <c r="G186" s="66" t="str">
        <f>+'Formulario de Inspección'!$H$7</f>
        <v>Desconocido</v>
      </c>
      <c r="H186" s="66" t="str">
        <f>+'Formulario de Inspección'!$P$7</f>
        <v>Desconocido</v>
      </c>
      <c r="I186" s="66">
        <f>+'Formulario de Inspección'!$R$7</f>
        <v>0</v>
      </c>
      <c r="J186" s="67">
        <f>+'Formulario de Inspección'!$A$9</f>
        <v>0</v>
      </c>
      <c r="K186" s="66" t="str">
        <f>+'Formulario de Inspección'!$D$9</f>
        <v>INSPECCION ANUAL</v>
      </c>
      <c r="L186" s="67" t="str">
        <f>+'Formulario de Inspección'!$H$9</f>
        <v>N/A</v>
      </c>
      <c r="M186" s="66" t="str">
        <f>+'Formulario de Inspección'!$P$9</f>
        <v>N/A</v>
      </c>
      <c r="N186" s="67">
        <f>+'Formulario de Inspección'!$R$9</f>
        <v>0</v>
      </c>
      <c r="O186" s="71" t="s">
        <v>299</v>
      </c>
      <c r="P186" s="71" t="str">
        <f>+'Lista de defectos'!D186</f>
        <v>i</v>
      </c>
      <c r="Q186" s="33" t="str">
        <f>+'Lista de defectos'!G186</f>
        <v>Agrietamiento o rotura del recubrimiento de las fibras de freno</v>
      </c>
      <c r="R186" s="66" t="str">
        <f>+'Lista de defectos'!F186</f>
        <v>DL</v>
      </c>
      <c r="S186" s="68" t="str">
        <f>+'Formulario de Inspección'!N268</f>
        <v>¡</v>
      </c>
      <c r="T186" s="33">
        <f>+'Formulario de Inspección'!O268</f>
        <v>0</v>
      </c>
      <c r="U186" s="66" t="str">
        <f>+'Formulario de Inspección'!$C$498</f>
        <v>FAVORABLE</v>
      </c>
      <c r="V186" s="66" t="str">
        <f>+'Formulario de Inspección'!$P$499</f>
        <v>N/A</v>
      </c>
      <c r="W186" s="66" t="str">
        <f>+'Formulario de Inspección'!$R$499</f>
        <v>N/A</v>
      </c>
      <c r="X186" s="66" t="str">
        <f>+'Formulario de Inspección'!$S$499</f>
        <v>N/A</v>
      </c>
      <c r="Y186" s="66">
        <f>+'Formulario de Inspección'!$H$514</f>
        <v>0</v>
      </c>
    </row>
    <row r="187" spans="1:25" ht="28.9">
      <c r="A187" s="66">
        <f>+'Formulario de Inspección'!$R$5</f>
        <v>0</v>
      </c>
      <c r="B187" s="66">
        <f>'Formulario de Inspección'!$A$5</f>
        <v>0</v>
      </c>
      <c r="C187" s="66" t="str">
        <f>+'Formulario de Inspección'!$D$5</f>
        <v>Aire acondicionado</v>
      </c>
      <c r="D187" s="66">
        <f>+'Formulario de Inspección'!$H$5</f>
        <v>0</v>
      </c>
      <c r="E187" s="66" t="str">
        <f>+'Formulario de Inspección'!$A$7</f>
        <v>Desconocida</v>
      </c>
      <c r="F187" s="66" t="str">
        <f>+'Formulario de Inspección'!$D$7</f>
        <v>Desconocido</v>
      </c>
      <c r="G187" s="66" t="str">
        <f>+'Formulario de Inspección'!$H$7</f>
        <v>Desconocido</v>
      </c>
      <c r="H187" s="66" t="str">
        <f>+'Formulario de Inspección'!$P$7</f>
        <v>Desconocido</v>
      </c>
      <c r="I187" s="66">
        <f>+'Formulario de Inspección'!$R$7</f>
        <v>0</v>
      </c>
      <c r="J187" s="67">
        <f>+'Formulario de Inspección'!$A$9</f>
        <v>0</v>
      </c>
      <c r="K187" s="66" t="str">
        <f>+'Formulario de Inspección'!$D$9</f>
        <v>INSPECCION ANUAL</v>
      </c>
      <c r="L187" s="67" t="str">
        <f>+'Formulario de Inspección'!$H$9</f>
        <v>N/A</v>
      </c>
      <c r="M187" s="66" t="str">
        <f>+'Formulario de Inspección'!$P$9</f>
        <v>N/A</v>
      </c>
      <c r="N187" s="67">
        <f>+'Formulario de Inspección'!$R$9</f>
        <v>0</v>
      </c>
      <c r="O187" s="71" t="s">
        <v>299</v>
      </c>
      <c r="P187" s="71" t="str">
        <f>+'Lista de defectos'!D187</f>
        <v>j</v>
      </c>
      <c r="Q187" s="33" t="str">
        <f>+'Lista de defectos'!G187</f>
        <v>Acumuladores (pulmones) o depósitos de aire presenta fugas</v>
      </c>
      <c r="R187" s="66" t="str">
        <f>+'Lista de defectos'!F187</f>
        <v>DG</v>
      </c>
      <c r="S187" s="68" t="str">
        <f>+'Formulario de Inspección'!N269</f>
        <v>¡</v>
      </c>
      <c r="T187" s="33">
        <f>+'Formulario de Inspección'!O269</f>
        <v>0</v>
      </c>
      <c r="U187" s="66" t="str">
        <f>+'Formulario de Inspección'!$C$498</f>
        <v>FAVORABLE</v>
      </c>
      <c r="V187" s="66" t="str">
        <f>+'Formulario de Inspección'!$P$499</f>
        <v>N/A</v>
      </c>
      <c r="W187" s="66" t="str">
        <f>+'Formulario de Inspección'!$R$499</f>
        <v>N/A</v>
      </c>
      <c r="X187" s="66" t="str">
        <f>+'Formulario de Inspección'!$S$499</f>
        <v>N/A</v>
      </c>
      <c r="Y187" s="66">
        <f>+'Formulario de Inspección'!$H$514</f>
        <v>0</v>
      </c>
    </row>
    <row r="188" spans="1:25" ht="28.9">
      <c r="A188" s="66">
        <f>+'Formulario de Inspección'!$R$5</f>
        <v>0</v>
      </c>
      <c r="B188" s="66">
        <f>'Formulario de Inspección'!$A$5</f>
        <v>0</v>
      </c>
      <c r="C188" s="66" t="str">
        <f>+'Formulario de Inspección'!$D$5</f>
        <v>Aire acondicionado</v>
      </c>
      <c r="D188" s="66">
        <f>+'Formulario de Inspección'!$H$5</f>
        <v>0</v>
      </c>
      <c r="E188" s="66" t="str">
        <f>+'Formulario de Inspección'!$A$7</f>
        <v>Desconocida</v>
      </c>
      <c r="F188" s="66" t="str">
        <f>+'Formulario de Inspección'!$D$7</f>
        <v>Desconocido</v>
      </c>
      <c r="G188" s="66" t="str">
        <f>+'Formulario de Inspección'!$H$7</f>
        <v>Desconocido</v>
      </c>
      <c r="H188" s="66" t="str">
        <f>+'Formulario de Inspección'!$P$7</f>
        <v>Desconocido</v>
      </c>
      <c r="I188" s="66">
        <f>+'Formulario de Inspección'!$R$7</f>
        <v>0</v>
      </c>
      <c r="J188" s="67">
        <f>+'Formulario de Inspección'!$A$9</f>
        <v>0</v>
      </c>
      <c r="K188" s="66" t="str">
        <f>+'Formulario de Inspección'!$D$9</f>
        <v>INSPECCION ANUAL</v>
      </c>
      <c r="L188" s="67" t="str">
        <f>+'Formulario de Inspección'!$H$9</f>
        <v>N/A</v>
      </c>
      <c r="M188" s="66" t="str">
        <f>+'Formulario de Inspección'!$P$9</f>
        <v>N/A</v>
      </c>
      <c r="N188" s="67">
        <f>+'Formulario de Inspección'!$R$9</f>
        <v>0</v>
      </c>
      <c r="O188" s="71" t="s">
        <v>299</v>
      </c>
      <c r="P188" s="71" t="str">
        <f>+'Lista de defectos'!D188</f>
        <v>k</v>
      </c>
      <c r="Q188" s="33" t="str">
        <f>+'Lista de defectos'!G188</f>
        <v>Montaje inseguro o inadecuado de los componentes del sistema de frenos</v>
      </c>
      <c r="R188" s="66" t="str">
        <f>+'Lista de defectos'!F188</f>
        <v>DG</v>
      </c>
      <c r="S188" s="68" t="str">
        <f>+'Formulario de Inspección'!N270</f>
        <v>P</v>
      </c>
      <c r="T188" s="33">
        <f>+'Formulario de Inspección'!O270</f>
        <v>0</v>
      </c>
      <c r="U188" s="66" t="str">
        <f>+'Formulario de Inspección'!$C$498</f>
        <v>FAVORABLE</v>
      </c>
      <c r="V188" s="66" t="str">
        <f>+'Formulario de Inspección'!$P$499</f>
        <v>N/A</v>
      </c>
      <c r="W188" s="66" t="str">
        <f>+'Formulario de Inspección'!$R$499</f>
        <v>N/A</v>
      </c>
      <c r="X188" s="66" t="str">
        <f>+'Formulario de Inspección'!$S$499</f>
        <v>N/A</v>
      </c>
      <c r="Y188" s="66">
        <f>+'Formulario de Inspección'!$H$514</f>
        <v>0</v>
      </c>
    </row>
    <row r="189" spans="1:25" ht="28.9">
      <c r="A189" s="66">
        <f>+'Formulario de Inspección'!$R$5</f>
        <v>0</v>
      </c>
      <c r="B189" s="66">
        <f>'Formulario de Inspección'!$A$5</f>
        <v>0</v>
      </c>
      <c r="C189" s="66" t="str">
        <f>+'Formulario de Inspección'!$D$5</f>
        <v>Aire acondicionado</v>
      </c>
      <c r="D189" s="66">
        <f>+'Formulario de Inspección'!$H$5</f>
        <v>0</v>
      </c>
      <c r="E189" s="66" t="str">
        <f>+'Formulario de Inspección'!$A$7</f>
        <v>Desconocida</v>
      </c>
      <c r="F189" s="66" t="str">
        <f>+'Formulario de Inspección'!$D$7</f>
        <v>Desconocido</v>
      </c>
      <c r="G189" s="66" t="str">
        <f>+'Formulario de Inspección'!$H$7</f>
        <v>Desconocido</v>
      </c>
      <c r="H189" s="66" t="str">
        <f>+'Formulario de Inspección'!$P$7</f>
        <v>Desconocido</v>
      </c>
      <c r="I189" s="66">
        <f>+'Formulario de Inspección'!$R$7</f>
        <v>0</v>
      </c>
      <c r="J189" s="67">
        <f>+'Formulario de Inspección'!$A$9</f>
        <v>0</v>
      </c>
      <c r="K189" s="66" t="str">
        <f>+'Formulario de Inspección'!$D$9</f>
        <v>INSPECCION ANUAL</v>
      </c>
      <c r="L189" s="67" t="str">
        <f>+'Formulario de Inspección'!$H$9</f>
        <v>N/A</v>
      </c>
      <c r="M189" s="66" t="str">
        <f>+'Formulario de Inspección'!$P$9</f>
        <v>N/A</v>
      </c>
      <c r="N189" s="67">
        <f>+'Formulario de Inspección'!$R$9</f>
        <v>0</v>
      </c>
      <c r="O189" s="71" t="s">
        <v>299</v>
      </c>
      <c r="P189" s="71" t="str">
        <f>+'Lista de defectos'!D189</f>
        <v>l</v>
      </c>
      <c r="Q189" s="33" t="str">
        <f>+'Lista de defectos'!G189</f>
        <v>Montaje inseguro o inadecuado con riesgo de desprendimiento y falla de los componentes del sistema de frenos</v>
      </c>
      <c r="R189" s="66" t="str">
        <f>+'Lista de defectos'!F189</f>
        <v>DL</v>
      </c>
      <c r="S189" s="68" t="str">
        <f>+'Formulario de Inspección'!N271</f>
        <v>P</v>
      </c>
      <c r="T189" s="33">
        <f>+'Formulario de Inspección'!O271</f>
        <v>0</v>
      </c>
      <c r="U189" s="66" t="str">
        <f>+'Formulario de Inspección'!$C$498</f>
        <v>FAVORABLE</v>
      </c>
      <c r="V189" s="66" t="str">
        <f>+'Formulario de Inspección'!$P$499</f>
        <v>N/A</v>
      </c>
      <c r="W189" s="66" t="str">
        <f>+'Formulario de Inspección'!$R$499</f>
        <v>N/A</v>
      </c>
      <c r="X189" s="66" t="str">
        <f>+'Formulario de Inspección'!$S$499</f>
        <v>N/A</v>
      </c>
      <c r="Y189" s="66">
        <f>+'Formulario de Inspección'!$H$514</f>
        <v>0</v>
      </c>
    </row>
    <row r="190" spans="1:25">
      <c r="A190" s="66">
        <f>+'Formulario de Inspección'!$R$5</f>
        <v>0</v>
      </c>
      <c r="B190" s="66">
        <f>'Formulario de Inspección'!$A$5</f>
        <v>0</v>
      </c>
      <c r="C190" s="66" t="str">
        <f>+'Formulario de Inspección'!$D$5</f>
        <v>Aire acondicionado</v>
      </c>
      <c r="D190" s="66">
        <f>+'Formulario de Inspección'!$H$5</f>
        <v>0</v>
      </c>
      <c r="E190" s="66" t="str">
        <f>+'Formulario de Inspección'!$A$7</f>
        <v>Desconocida</v>
      </c>
      <c r="F190" s="66" t="str">
        <f>+'Formulario de Inspección'!$D$7</f>
        <v>Desconocido</v>
      </c>
      <c r="G190" s="66" t="str">
        <f>+'Formulario de Inspección'!$H$7</f>
        <v>Desconocido</v>
      </c>
      <c r="H190" s="66" t="str">
        <f>+'Formulario de Inspección'!$P$7</f>
        <v>Desconocido</v>
      </c>
      <c r="I190" s="66">
        <f>+'Formulario de Inspección'!$R$7</f>
        <v>0</v>
      </c>
      <c r="J190" s="67">
        <f>+'Formulario de Inspección'!$A$9</f>
        <v>0</v>
      </c>
      <c r="K190" s="66" t="str">
        <f>+'Formulario de Inspección'!$D$9</f>
        <v>INSPECCION ANUAL</v>
      </c>
      <c r="L190" s="67" t="str">
        <f>+'Formulario de Inspección'!$H$9</f>
        <v>N/A</v>
      </c>
      <c r="M190" s="66" t="str">
        <f>+'Formulario de Inspección'!$P$9</f>
        <v>N/A</v>
      </c>
      <c r="N190" s="67">
        <f>+'Formulario de Inspección'!$R$9</f>
        <v>0</v>
      </c>
      <c r="O190" s="66" t="s">
        <v>582</v>
      </c>
      <c r="P190" s="71" t="str">
        <f>+'Lista de defectos'!D190</f>
        <v>a</v>
      </c>
      <c r="Q190" s="33" t="str">
        <f>+'Lista de defectos'!G190</f>
        <v>El vehículo presenta deriva en el eje delantero de 10 a 15 m/km</v>
      </c>
      <c r="R190" s="66" t="str">
        <f>+'Lista de defectos'!F190</f>
        <v>DL</v>
      </c>
      <c r="S190" s="68" t="str">
        <f>+'Formulario de Inspección'!N275</f>
        <v>¡</v>
      </c>
      <c r="T190" s="33">
        <f>+'Formulario de Inspección'!O275</f>
        <v>0</v>
      </c>
      <c r="U190" s="66" t="str">
        <f>+'Formulario de Inspección'!$C$498</f>
        <v>FAVORABLE</v>
      </c>
      <c r="V190" s="66" t="str">
        <f>+'Formulario de Inspección'!$P$499</f>
        <v>N/A</v>
      </c>
      <c r="W190" s="66" t="str">
        <f>+'Formulario de Inspección'!$R$499</f>
        <v>N/A</v>
      </c>
      <c r="X190" s="66" t="str">
        <f>+'Formulario de Inspección'!$S$499</f>
        <v>N/A</v>
      </c>
      <c r="Y190" s="66">
        <f>+'Formulario de Inspección'!$H$514</f>
        <v>0</v>
      </c>
    </row>
    <row r="191" spans="1:25">
      <c r="A191" s="66">
        <f>+'Formulario de Inspección'!$R$5</f>
        <v>0</v>
      </c>
      <c r="B191" s="66">
        <f>'Formulario de Inspección'!$A$5</f>
        <v>0</v>
      </c>
      <c r="C191" s="66" t="str">
        <f>+'Formulario de Inspección'!$D$5</f>
        <v>Aire acondicionado</v>
      </c>
      <c r="D191" s="66">
        <f>+'Formulario de Inspección'!$H$5</f>
        <v>0</v>
      </c>
      <c r="E191" s="66" t="str">
        <f>+'Formulario de Inspección'!$A$7</f>
        <v>Desconocida</v>
      </c>
      <c r="F191" s="66" t="str">
        <f>+'Formulario de Inspección'!$D$7</f>
        <v>Desconocido</v>
      </c>
      <c r="G191" s="66" t="str">
        <f>+'Formulario de Inspección'!$H$7</f>
        <v>Desconocido</v>
      </c>
      <c r="H191" s="66" t="str">
        <f>+'Formulario de Inspección'!$P$7</f>
        <v>Desconocido</v>
      </c>
      <c r="I191" s="66">
        <f>+'Formulario de Inspección'!$R$7</f>
        <v>0</v>
      </c>
      <c r="J191" s="67">
        <f>+'Formulario de Inspección'!$A$9</f>
        <v>0</v>
      </c>
      <c r="K191" s="66" t="str">
        <f>+'Formulario de Inspección'!$D$9</f>
        <v>INSPECCION ANUAL</v>
      </c>
      <c r="L191" s="67" t="str">
        <f>+'Formulario de Inspección'!$H$9</f>
        <v>N/A</v>
      </c>
      <c r="M191" s="66" t="str">
        <f>+'Formulario de Inspección'!$P$9</f>
        <v>N/A</v>
      </c>
      <c r="N191" s="67">
        <f>+'Formulario de Inspección'!$R$9</f>
        <v>0</v>
      </c>
      <c r="O191" s="66" t="s">
        <v>582</v>
      </c>
      <c r="P191" s="71" t="str">
        <f>+'Lista de defectos'!D191</f>
        <v>b</v>
      </c>
      <c r="Q191" s="33" t="str">
        <f>+'Lista de defectos'!G191</f>
        <v>El vehículo presenta deriva en el eje delantero superior a 15 m/km</v>
      </c>
      <c r="R191" s="66" t="str">
        <f>+'Lista de defectos'!F191</f>
        <v>DG</v>
      </c>
      <c r="S191" s="68" t="str">
        <f>+'Formulario de Inspección'!N276</f>
        <v>¡</v>
      </c>
      <c r="T191" s="33">
        <f>+'Formulario de Inspección'!O276</f>
        <v>0</v>
      </c>
      <c r="U191" s="66" t="str">
        <f>+'Formulario de Inspección'!$C$498</f>
        <v>FAVORABLE</v>
      </c>
      <c r="V191" s="66" t="str">
        <f>+'Formulario de Inspección'!$P$499</f>
        <v>N/A</v>
      </c>
      <c r="W191" s="66" t="str">
        <f>+'Formulario de Inspección'!$R$499</f>
        <v>N/A</v>
      </c>
      <c r="X191" s="66" t="str">
        <f>+'Formulario de Inspección'!$S$499</f>
        <v>N/A</v>
      </c>
      <c r="Y191" s="66">
        <f>+'Formulario de Inspección'!$H$514</f>
        <v>0</v>
      </c>
    </row>
    <row r="192" spans="1:25">
      <c r="A192" s="66">
        <f>+'Formulario de Inspección'!$R$5</f>
        <v>0</v>
      </c>
      <c r="B192" s="66">
        <f>'Formulario de Inspección'!$A$5</f>
        <v>0</v>
      </c>
      <c r="C192" s="66" t="str">
        <f>+'Formulario de Inspección'!$D$5</f>
        <v>Aire acondicionado</v>
      </c>
      <c r="D192" s="66">
        <f>+'Formulario de Inspección'!$H$5</f>
        <v>0</v>
      </c>
      <c r="E192" s="66" t="str">
        <f>+'Formulario de Inspección'!$A$7</f>
        <v>Desconocida</v>
      </c>
      <c r="F192" s="66" t="str">
        <f>+'Formulario de Inspección'!$D$7</f>
        <v>Desconocido</v>
      </c>
      <c r="G192" s="66" t="str">
        <f>+'Formulario de Inspección'!$H$7</f>
        <v>Desconocido</v>
      </c>
      <c r="H192" s="66" t="str">
        <f>+'Formulario de Inspección'!$P$7</f>
        <v>Desconocido</v>
      </c>
      <c r="I192" s="66">
        <f>+'Formulario de Inspección'!$R$7</f>
        <v>0</v>
      </c>
      <c r="J192" s="67">
        <f>+'Formulario de Inspección'!$A$9</f>
        <v>0</v>
      </c>
      <c r="K192" s="66" t="str">
        <f>+'Formulario de Inspección'!$D$9</f>
        <v>INSPECCION ANUAL</v>
      </c>
      <c r="L192" s="67" t="str">
        <f>+'Formulario de Inspección'!$H$9</f>
        <v>N/A</v>
      </c>
      <c r="M192" s="66" t="str">
        <f>+'Formulario de Inspección'!$P$9</f>
        <v>N/A</v>
      </c>
      <c r="N192" s="67">
        <f>+'Formulario de Inspección'!$R$9</f>
        <v>0</v>
      </c>
      <c r="O192" s="66" t="s">
        <v>583</v>
      </c>
      <c r="P192" s="71" t="str">
        <f>+'Lista de defectos'!D192</f>
        <v>a</v>
      </c>
      <c r="Q192" s="33" t="str">
        <f>+'Lista de defectos'!G192</f>
        <v>Fijación defectuosa del volante a la columna</v>
      </c>
      <c r="R192" s="66" t="str">
        <f>+'Lista de defectos'!F192</f>
        <v>DG</v>
      </c>
      <c r="S192" s="68" t="str">
        <f>+'Formulario de Inspección'!N279</f>
        <v>¡</v>
      </c>
      <c r="T192" s="33">
        <f>+'Formulario de Inspección'!O279</f>
        <v>0</v>
      </c>
      <c r="U192" s="66" t="str">
        <f>+'Formulario de Inspección'!$C$498</f>
        <v>FAVORABLE</v>
      </c>
      <c r="V192" s="66" t="str">
        <f>+'Formulario de Inspección'!$P$499</f>
        <v>N/A</v>
      </c>
      <c r="W192" s="66" t="str">
        <f>+'Formulario de Inspección'!$R$499</f>
        <v>N/A</v>
      </c>
      <c r="X192" s="66" t="str">
        <f>+'Formulario de Inspección'!$S$499</f>
        <v>N/A</v>
      </c>
      <c r="Y192" s="66">
        <f>+'Formulario de Inspección'!$H$514</f>
        <v>0</v>
      </c>
    </row>
    <row r="193" spans="1:25">
      <c r="A193" s="66">
        <f>+'Formulario de Inspección'!$R$5</f>
        <v>0</v>
      </c>
      <c r="B193" s="66">
        <f>'Formulario de Inspección'!$A$5</f>
        <v>0</v>
      </c>
      <c r="C193" s="66" t="str">
        <f>+'Formulario de Inspección'!$D$5</f>
        <v>Aire acondicionado</v>
      </c>
      <c r="D193" s="66">
        <f>+'Formulario de Inspección'!$H$5</f>
        <v>0</v>
      </c>
      <c r="E193" s="66" t="str">
        <f>+'Formulario de Inspección'!$A$7</f>
        <v>Desconocida</v>
      </c>
      <c r="F193" s="66" t="str">
        <f>+'Formulario de Inspección'!$D$7</f>
        <v>Desconocido</v>
      </c>
      <c r="G193" s="66" t="str">
        <f>+'Formulario de Inspección'!$H$7</f>
        <v>Desconocido</v>
      </c>
      <c r="H193" s="66" t="str">
        <f>+'Formulario de Inspección'!$P$7</f>
        <v>Desconocido</v>
      </c>
      <c r="I193" s="66">
        <f>+'Formulario de Inspección'!$R$7</f>
        <v>0</v>
      </c>
      <c r="J193" s="67">
        <f>+'Formulario de Inspección'!$A$9</f>
        <v>0</v>
      </c>
      <c r="K193" s="66" t="str">
        <f>+'Formulario de Inspección'!$D$9</f>
        <v>INSPECCION ANUAL</v>
      </c>
      <c r="L193" s="67" t="str">
        <f>+'Formulario de Inspección'!$H$9</f>
        <v>N/A</v>
      </c>
      <c r="M193" s="66" t="str">
        <f>+'Formulario de Inspección'!$P$9</f>
        <v>N/A</v>
      </c>
      <c r="N193" s="67">
        <f>+'Formulario de Inspección'!$R$9</f>
        <v>0</v>
      </c>
      <c r="O193" s="66" t="s">
        <v>583</v>
      </c>
      <c r="P193" s="71" t="str">
        <f>+'Lista de defectos'!D193</f>
        <v>b</v>
      </c>
      <c r="Q193" s="33" t="str">
        <f>+'Lista de defectos'!G193</f>
        <v xml:space="preserve">Juego leve en la columna de dirección </v>
      </c>
      <c r="R193" s="66" t="str">
        <f>+'Lista de defectos'!F193</f>
        <v>DL</v>
      </c>
      <c r="S193" s="68" t="str">
        <f>+'Formulario de Inspección'!N280</f>
        <v>¡</v>
      </c>
      <c r="T193" s="33">
        <f>+'Formulario de Inspección'!O280</f>
        <v>0</v>
      </c>
      <c r="U193" s="66" t="str">
        <f>+'Formulario de Inspección'!$C$498</f>
        <v>FAVORABLE</v>
      </c>
      <c r="V193" s="66" t="str">
        <f>+'Formulario de Inspección'!$P$499</f>
        <v>N/A</v>
      </c>
      <c r="W193" s="66" t="str">
        <f>+'Formulario de Inspección'!$R$499</f>
        <v>N/A</v>
      </c>
      <c r="X193" s="66" t="str">
        <f>+'Formulario de Inspección'!$S$499</f>
        <v>N/A</v>
      </c>
      <c r="Y193" s="66">
        <f>+'Formulario de Inspección'!$H$514</f>
        <v>0</v>
      </c>
    </row>
    <row r="194" spans="1:25">
      <c r="A194" s="66">
        <f>+'Formulario de Inspección'!$R$5</f>
        <v>0</v>
      </c>
      <c r="B194" s="66">
        <f>'Formulario de Inspección'!$A$5</f>
        <v>0</v>
      </c>
      <c r="C194" s="66" t="str">
        <f>+'Formulario de Inspección'!$D$5</f>
        <v>Aire acondicionado</v>
      </c>
      <c r="D194" s="66">
        <f>+'Formulario de Inspección'!$H$5</f>
        <v>0</v>
      </c>
      <c r="E194" s="66" t="str">
        <f>+'Formulario de Inspección'!$A$7</f>
        <v>Desconocida</v>
      </c>
      <c r="F194" s="66" t="str">
        <f>+'Formulario de Inspección'!$D$7</f>
        <v>Desconocido</v>
      </c>
      <c r="G194" s="66" t="str">
        <f>+'Formulario de Inspección'!$H$7</f>
        <v>Desconocido</v>
      </c>
      <c r="H194" s="66" t="str">
        <f>+'Formulario de Inspección'!$P$7</f>
        <v>Desconocido</v>
      </c>
      <c r="I194" s="66">
        <f>+'Formulario de Inspección'!$R$7</f>
        <v>0</v>
      </c>
      <c r="J194" s="67">
        <f>+'Formulario de Inspección'!$A$9</f>
        <v>0</v>
      </c>
      <c r="K194" s="66" t="str">
        <f>+'Formulario de Inspección'!$D$9</f>
        <v>INSPECCION ANUAL</v>
      </c>
      <c r="L194" s="67" t="str">
        <f>+'Formulario de Inspección'!$H$9</f>
        <v>N/A</v>
      </c>
      <c r="M194" s="66" t="str">
        <f>+'Formulario de Inspección'!$P$9</f>
        <v>N/A</v>
      </c>
      <c r="N194" s="67">
        <f>+'Formulario de Inspección'!$R$9</f>
        <v>0</v>
      </c>
      <c r="O194" s="66" t="s">
        <v>583</v>
      </c>
      <c r="P194" s="71" t="str">
        <f>+'Lista de defectos'!D194</f>
        <v>c</v>
      </c>
      <c r="Q194" s="33" t="str">
        <f>+'Lista de defectos'!G194</f>
        <v>Juego excesivo en la columna de dirección</v>
      </c>
      <c r="R194" s="66" t="str">
        <f>+'Lista de defectos'!F194</f>
        <v>DG</v>
      </c>
      <c r="S194" s="68" t="str">
        <f>+'Formulario de Inspección'!N281</f>
        <v>¡</v>
      </c>
      <c r="T194" s="33">
        <f>+'Formulario de Inspección'!O281</f>
        <v>0</v>
      </c>
      <c r="U194" s="66" t="str">
        <f>+'Formulario de Inspección'!$C$498</f>
        <v>FAVORABLE</v>
      </c>
      <c r="V194" s="66" t="str">
        <f>+'Formulario de Inspección'!$P$499</f>
        <v>N/A</v>
      </c>
      <c r="W194" s="66" t="str">
        <f>+'Formulario de Inspección'!$R$499</f>
        <v>N/A</v>
      </c>
      <c r="X194" s="66" t="str">
        <f>+'Formulario de Inspección'!$S$499</f>
        <v>N/A</v>
      </c>
      <c r="Y194" s="66">
        <f>+'Formulario de Inspección'!$H$514</f>
        <v>0</v>
      </c>
    </row>
    <row r="195" spans="1:25">
      <c r="A195" s="66">
        <f>+'Formulario de Inspección'!$R$5</f>
        <v>0</v>
      </c>
      <c r="B195" s="66">
        <f>'Formulario de Inspección'!$A$5</f>
        <v>0</v>
      </c>
      <c r="C195" s="66" t="str">
        <f>+'Formulario de Inspección'!$D$5</f>
        <v>Aire acondicionado</v>
      </c>
      <c r="D195" s="66">
        <f>+'Formulario de Inspección'!$H$5</f>
        <v>0</v>
      </c>
      <c r="E195" s="66" t="str">
        <f>+'Formulario de Inspección'!$A$7</f>
        <v>Desconocida</v>
      </c>
      <c r="F195" s="66" t="str">
        <f>+'Formulario de Inspección'!$D$7</f>
        <v>Desconocido</v>
      </c>
      <c r="G195" s="66" t="str">
        <f>+'Formulario de Inspección'!$H$7</f>
        <v>Desconocido</v>
      </c>
      <c r="H195" s="66" t="str">
        <f>+'Formulario de Inspección'!$P$7</f>
        <v>Desconocido</v>
      </c>
      <c r="I195" s="66">
        <f>+'Formulario de Inspección'!$R$7</f>
        <v>0</v>
      </c>
      <c r="J195" s="67">
        <f>+'Formulario de Inspección'!$A$9</f>
        <v>0</v>
      </c>
      <c r="K195" s="66" t="str">
        <f>+'Formulario de Inspección'!$D$9</f>
        <v>INSPECCION ANUAL</v>
      </c>
      <c r="L195" s="67" t="str">
        <f>+'Formulario de Inspección'!$H$9</f>
        <v>N/A</v>
      </c>
      <c r="M195" s="66" t="str">
        <f>+'Formulario de Inspección'!$P$9</f>
        <v>N/A</v>
      </c>
      <c r="N195" s="67">
        <f>+'Formulario de Inspección'!$R$9</f>
        <v>0</v>
      </c>
      <c r="O195" s="66" t="s">
        <v>583</v>
      </c>
      <c r="P195" s="71" t="str">
        <f>+'Lista de defectos'!D195</f>
        <v>d</v>
      </c>
      <c r="Q195" s="33" t="str">
        <f>+'Lista de defectos'!G195</f>
        <v>Defectos de estado en la columna de dirección que no afecten su correcto funcionamiento</v>
      </c>
      <c r="R195" s="66" t="str">
        <f>+'Lista de defectos'!F195</f>
        <v>DL</v>
      </c>
      <c r="S195" s="68" t="str">
        <f>+'Formulario de Inspección'!N282</f>
        <v>¡</v>
      </c>
      <c r="T195" s="33">
        <f>+'Formulario de Inspección'!O282</f>
        <v>0</v>
      </c>
      <c r="U195" s="66" t="str">
        <f>+'Formulario de Inspección'!$C$498</f>
        <v>FAVORABLE</v>
      </c>
      <c r="V195" s="66" t="str">
        <f>+'Formulario de Inspección'!$P$499</f>
        <v>N/A</v>
      </c>
      <c r="W195" s="66" t="str">
        <f>+'Formulario de Inspección'!$R$499</f>
        <v>N/A</v>
      </c>
      <c r="X195" s="66" t="str">
        <f>+'Formulario de Inspección'!$S$499</f>
        <v>N/A</v>
      </c>
      <c r="Y195" s="66">
        <f>+'Formulario de Inspección'!$H$514</f>
        <v>0</v>
      </c>
    </row>
    <row r="196" spans="1:25">
      <c r="A196" s="66">
        <f>+'Formulario de Inspección'!$R$5</f>
        <v>0</v>
      </c>
      <c r="B196" s="66">
        <f>'Formulario de Inspección'!$A$5</f>
        <v>0</v>
      </c>
      <c r="C196" s="66" t="str">
        <f>+'Formulario de Inspección'!$D$5</f>
        <v>Aire acondicionado</v>
      </c>
      <c r="D196" s="66">
        <f>+'Formulario de Inspección'!$H$5</f>
        <v>0</v>
      </c>
      <c r="E196" s="66" t="str">
        <f>+'Formulario de Inspección'!$A$7</f>
        <v>Desconocida</v>
      </c>
      <c r="F196" s="66" t="str">
        <f>+'Formulario de Inspección'!$D$7</f>
        <v>Desconocido</v>
      </c>
      <c r="G196" s="66" t="str">
        <f>+'Formulario de Inspección'!$H$7</f>
        <v>Desconocido</v>
      </c>
      <c r="H196" s="66" t="str">
        <f>+'Formulario de Inspección'!$P$7</f>
        <v>Desconocido</v>
      </c>
      <c r="I196" s="66">
        <f>+'Formulario de Inspección'!$R$7</f>
        <v>0</v>
      </c>
      <c r="J196" s="67">
        <f>+'Formulario de Inspección'!$A$9</f>
        <v>0</v>
      </c>
      <c r="K196" s="66" t="str">
        <f>+'Formulario de Inspección'!$D$9</f>
        <v>INSPECCION ANUAL</v>
      </c>
      <c r="L196" s="67" t="str">
        <f>+'Formulario de Inspección'!$H$9</f>
        <v>N/A</v>
      </c>
      <c r="M196" s="66" t="str">
        <f>+'Formulario de Inspección'!$P$9</f>
        <v>N/A</v>
      </c>
      <c r="N196" s="67">
        <f>+'Formulario de Inspección'!$R$9</f>
        <v>0</v>
      </c>
      <c r="O196" s="66" t="s">
        <v>583</v>
      </c>
      <c r="P196" s="71" t="str">
        <f>+'Lista de defectos'!D196</f>
        <v>e</v>
      </c>
      <c r="Q196" s="33" t="str">
        <f>+'Lista de defectos'!G196</f>
        <v>Defectos de estado en la columna de dirección que puedan provocarla rotura</v>
      </c>
      <c r="R196" s="66" t="str">
        <f>+'Lista de defectos'!F196</f>
        <v>DG</v>
      </c>
      <c r="S196" s="68" t="str">
        <f>+'Formulario de Inspección'!N283</f>
        <v>¡</v>
      </c>
      <c r="T196" s="33">
        <f>+'Formulario de Inspección'!O283</f>
        <v>0</v>
      </c>
      <c r="U196" s="66" t="str">
        <f>+'Formulario de Inspección'!$C$498</f>
        <v>FAVORABLE</v>
      </c>
      <c r="V196" s="66" t="str">
        <f>+'Formulario de Inspección'!$P$499</f>
        <v>N/A</v>
      </c>
      <c r="W196" s="66" t="str">
        <f>+'Formulario de Inspección'!$R$499</f>
        <v>N/A</v>
      </c>
      <c r="X196" s="66" t="str">
        <f>+'Formulario de Inspección'!$S$499</f>
        <v>N/A</v>
      </c>
      <c r="Y196" s="66">
        <f>+'Formulario de Inspección'!$H$514</f>
        <v>0</v>
      </c>
    </row>
    <row r="197" spans="1:25">
      <c r="A197" s="66">
        <f>+'Formulario de Inspección'!$R$5</f>
        <v>0</v>
      </c>
      <c r="B197" s="66">
        <f>'Formulario de Inspección'!$A$5</f>
        <v>0</v>
      </c>
      <c r="C197" s="66" t="str">
        <f>+'Formulario de Inspección'!$D$5</f>
        <v>Aire acondicionado</v>
      </c>
      <c r="D197" s="66">
        <f>+'Formulario de Inspección'!$H$5</f>
        <v>0</v>
      </c>
      <c r="E197" s="66" t="str">
        <f>+'Formulario de Inspección'!$A$7</f>
        <v>Desconocida</v>
      </c>
      <c r="F197" s="66" t="str">
        <f>+'Formulario de Inspección'!$D$7</f>
        <v>Desconocido</v>
      </c>
      <c r="G197" s="66" t="str">
        <f>+'Formulario de Inspección'!$H$7</f>
        <v>Desconocido</v>
      </c>
      <c r="H197" s="66" t="str">
        <f>+'Formulario de Inspección'!$P$7</f>
        <v>Desconocido</v>
      </c>
      <c r="I197" s="66">
        <f>+'Formulario de Inspección'!$R$7</f>
        <v>0</v>
      </c>
      <c r="J197" s="67">
        <f>+'Formulario de Inspección'!$A$9</f>
        <v>0</v>
      </c>
      <c r="K197" s="66" t="str">
        <f>+'Formulario de Inspección'!$D$9</f>
        <v>INSPECCION ANUAL</v>
      </c>
      <c r="L197" s="67" t="str">
        <f>+'Formulario de Inspección'!$H$9</f>
        <v>N/A</v>
      </c>
      <c r="M197" s="66" t="str">
        <f>+'Formulario de Inspección'!$P$9</f>
        <v>N/A</v>
      </c>
      <c r="N197" s="67">
        <f>+'Formulario de Inspección'!$R$9</f>
        <v>0</v>
      </c>
      <c r="O197" s="66" t="s">
        <v>583</v>
      </c>
      <c r="P197" s="71" t="str">
        <f>+'Lista de defectos'!D197</f>
        <v>f</v>
      </c>
      <c r="Q197" s="33" t="str">
        <f>+'Lista de defectos'!G197</f>
        <v>Estado defectuoso del volante que afecte su correcto funcionamiento</v>
      </c>
      <c r="R197" s="66" t="str">
        <f>+'Lista de defectos'!F197</f>
        <v>DG</v>
      </c>
      <c r="S197" s="68" t="str">
        <f>+'Formulario de Inspección'!N284</f>
        <v>¡</v>
      </c>
      <c r="T197" s="33">
        <f>+'Formulario de Inspección'!O284</f>
        <v>0</v>
      </c>
      <c r="U197" s="66" t="str">
        <f>+'Formulario de Inspección'!$C$498</f>
        <v>FAVORABLE</v>
      </c>
      <c r="V197" s="66" t="str">
        <f>+'Formulario de Inspección'!$P$499</f>
        <v>N/A</v>
      </c>
      <c r="W197" s="66" t="str">
        <f>+'Formulario de Inspección'!$R$499</f>
        <v>N/A</v>
      </c>
      <c r="X197" s="66" t="str">
        <f>+'Formulario de Inspección'!$S$499</f>
        <v>N/A</v>
      </c>
      <c r="Y197" s="66">
        <f>+'Formulario de Inspección'!$H$514</f>
        <v>0</v>
      </c>
    </row>
    <row r="198" spans="1:25">
      <c r="A198" s="66">
        <f>+'Formulario de Inspección'!$R$5</f>
        <v>0</v>
      </c>
      <c r="B198" s="66">
        <f>'Formulario de Inspección'!$A$5</f>
        <v>0</v>
      </c>
      <c r="C198" s="66" t="str">
        <f>+'Formulario de Inspección'!$D$5</f>
        <v>Aire acondicionado</v>
      </c>
      <c r="D198" s="66">
        <f>+'Formulario de Inspección'!$H$5</f>
        <v>0</v>
      </c>
      <c r="E198" s="66" t="str">
        <f>+'Formulario de Inspección'!$A$7</f>
        <v>Desconocida</v>
      </c>
      <c r="F198" s="66" t="str">
        <f>+'Formulario de Inspección'!$D$7</f>
        <v>Desconocido</v>
      </c>
      <c r="G198" s="66" t="str">
        <f>+'Formulario de Inspección'!$H$7</f>
        <v>Desconocido</v>
      </c>
      <c r="H198" s="66" t="str">
        <f>+'Formulario de Inspección'!$P$7</f>
        <v>Desconocido</v>
      </c>
      <c r="I198" s="66">
        <f>+'Formulario de Inspección'!$R$7</f>
        <v>0</v>
      </c>
      <c r="J198" s="67">
        <f>+'Formulario de Inspección'!$A$9</f>
        <v>0</v>
      </c>
      <c r="K198" s="66" t="str">
        <f>+'Formulario de Inspección'!$D$9</f>
        <v>INSPECCION ANUAL</v>
      </c>
      <c r="L198" s="67" t="str">
        <f>+'Formulario de Inspección'!$H$9</f>
        <v>N/A</v>
      </c>
      <c r="M198" s="66" t="str">
        <f>+'Formulario de Inspección'!$P$9</f>
        <v>N/A</v>
      </c>
      <c r="N198" s="67">
        <f>+'Formulario de Inspección'!$R$9</f>
        <v>0</v>
      </c>
      <c r="O198" s="66" t="s">
        <v>583</v>
      </c>
      <c r="P198" s="71" t="str">
        <f>+'Lista de defectos'!D198</f>
        <v>g</v>
      </c>
      <c r="Q198" s="33" t="str">
        <f>+'Lista de defectos'!G198</f>
        <v>Estado defectuoso del volante que no afecte su correcto funcionamiento</v>
      </c>
      <c r="R198" s="66" t="str">
        <f>+'Lista de defectos'!F198</f>
        <v>DL</v>
      </c>
      <c r="S198" s="68" t="str">
        <f>+'Formulario de Inspección'!N285</f>
        <v>¡</v>
      </c>
      <c r="T198" s="33">
        <f>+'Formulario de Inspección'!O285</f>
        <v>0</v>
      </c>
      <c r="U198" s="66" t="str">
        <f>+'Formulario de Inspección'!$C$498</f>
        <v>FAVORABLE</v>
      </c>
      <c r="V198" s="66" t="str">
        <f>+'Formulario de Inspección'!$P$499</f>
        <v>N/A</v>
      </c>
      <c r="W198" s="66" t="str">
        <f>+'Formulario de Inspección'!$R$499</f>
        <v>N/A</v>
      </c>
      <c r="X198" s="66" t="str">
        <f>+'Formulario de Inspección'!$S$499</f>
        <v>N/A</v>
      </c>
      <c r="Y198" s="66">
        <f>+'Formulario de Inspección'!$H$514</f>
        <v>0</v>
      </c>
    </row>
    <row r="199" spans="1:25">
      <c r="A199" s="66">
        <f>+'Formulario de Inspección'!$R$5</f>
        <v>0</v>
      </c>
      <c r="B199" s="66">
        <f>'Formulario de Inspección'!$A$5</f>
        <v>0</v>
      </c>
      <c r="C199" s="66" t="str">
        <f>+'Formulario de Inspección'!$D$5</f>
        <v>Aire acondicionado</v>
      </c>
      <c r="D199" s="66">
        <f>+'Formulario de Inspección'!$H$5</f>
        <v>0</v>
      </c>
      <c r="E199" s="66" t="str">
        <f>+'Formulario de Inspección'!$A$7</f>
        <v>Desconocida</v>
      </c>
      <c r="F199" s="66" t="str">
        <f>+'Formulario de Inspección'!$D$7</f>
        <v>Desconocido</v>
      </c>
      <c r="G199" s="66" t="str">
        <f>+'Formulario de Inspección'!$H$7</f>
        <v>Desconocido</v>
      </c>
      <c r="H199" s="66" t="str">
        <f>+'Formulario de Inspección'!$P$7</f>
        <v>Desconocido</v>
      </c>
      <c r="I199" s="66">
        <f>+'Formulario de Inspección'!$R$7</f>
        <v>0</v>
      </c>
      <c r="J199" s="67">
        <f>+'Formulario de Inspección'!$A$9</f>
        <v>0</v>
      </c>
      <c r="K199" s="66" t="str">
        <f>+'Formulario de Inspección'!$D$9</f>
        <v>INSPECCION ANUAL</v>
      </c>
      <c r="L199" s="67" t="str">
        <f>+'Formulario de Inspección'!$H$9</f>
        <v>N/A</v>
      </c>
      <c r="M199" s="66" t="str">
        <f>+'Formulario de Inspección'!$P$9</f>
        <v>N/A</v>
      </c>
      <c r="N199" s="67">
        <f>+'Formulario de Inspección'!$R$9</f>
        <v>0</v>
      </c>
      <c r="O199" s="66" t="s">
        <v>584</v>
      </c>
      <c r="P199" s="71" t="str">
        <f>+'Lista de defectos'!D199</f>
        <v>a</v>
      </c>
      <c r="Q199" s="33" t="str">
        <f>+'Lista de defectos'!G199</f>
        <v>Fijación defectuosa al chasis</v>
      </c>
      <c r="R199" s="66" t="str">
        <f>+'Lista de defectos'!F199</f>
        <v>DL</v>
      </c>
      <c r="S199" s="68" t="str">
        <f>+'Formulario de Inspección'!N288</f>
        <v>¡</v>
      </c>
      <c r="T199" s="33">
        <f>+'Formulario de Inspección'!O288</f>
        <v>0</v>
      </c>
      <c r="U199" s="66" t="str">
        <f>+'Formulario de Inspección'!$C$498</f>
        <v>FAVORABLE</v>
      </c>
      <c r="V199" s="66" t="str">
        <f>+'Formulario de Inspección'!$P$499</f>
        <v>N/A</v>
      </c>
      <c r="W199" s="66" t="str">
        <f>+'Formulario de Inspección'!$R$499</f>
        <v>N/A</v>
      </c>
      <c r="X199" s="66" t="str">
        <f>+'Formulario de Inspección'!$S$499</f>
        <v>N/A</v>
      </c>
      <c r="Y199" s="66">
        <f>+'Formulario de Inspección'!$H$514</f>
        <v>0</v>
      </c>
    </row>
    <row r="200" spans="1:25">
      <c r="A200" s="66">
        <f>+'Formulario de Inspección'!$R$5</f>
        <v>0</v>
      </c>
      <c r="B200" s="66">
        <f>'Formulario de Inspección'!$A$5</f>
        <v>0</v>
      </c>
      <c r="C200" s="66" t="str">
        <f>+'Formulario de Inspección'!$D$5</f>
        <v>Aire acondicionado</v>
      </c>
      <c r="D200" s="66">
        <f>+'Formulario de Inspección'!$H$5</f>
        <v>0</v>
      </c>
      <c r="E200" s="66" t="str">
        <f>+'Formulario de Inspección'!$A$7</f>
        <v>Desconocida</v>
      </c>
      <c r="F200" s="66" t="str">
        <f>+'Formulario de Inspección'!$D$7</f>
        <v>Desconocido</v>
      </c>
      <c r="G200" s="66" t="str">
        <f>+'Formulario de Inspección'!$H$7</f>
        <v>Desconocido</v>
      </c>
      <c r="H200" s="66" t="str">
        <f>+'Formulario de Inspección'!$P$7</f>
        <v>Desconocido</v>
      </c>
      <c r="I200" s="66">
        <f>+'Formulario de Inspección'!$R$7</f>
        <v>0</v>
      </c>
      <c r="J200" s="67">
        <f>+'Formulario de Inspección'!$A$9</f>
        <v>0</v>
      </c>
      <c r="K200" s="66" t="str">
        <f>+'Formulario de Inspección'!$D$9</f>
        <v>INSPECCION ANUAL</v>
      </c>
      <c r="L200" s="67" t="str">
        <f>+'Formulario de Inspección'!$H$9</f>
        <v>N/A</v>
      </c>
      <c r="M200" s="66" t="str">
        <f>+'Formulario de Inspección'!$P$9</f>
        <v>N/A</v>
      </c>
      <c r="N200" s="67">
        <f>+'Formulario de Inspección'!$R$9</f>
        <v>0</v>
      </c>
      <c r="O200" s="66" t="s">
        <v>584</v>
      </c>
      <c r="P200" s="71" t="str">
        <f>+'Lista de defectos'!D200</f>
        <v>b</v>
      </c>
      <c r="Q200" s="33" t="str">
        <f>+'Lista de defectos'!G200</f>
        <v>Fijación defectuosa al chasis con peligro de desprendimiento</v>
      </c>
      <c r="R200" s="66" t="str">
        <f>+'Lista de defectos'!F200</f>
        <v>DG</v>
      </c>
      <c r="S200" s="68" t="str">
        <f>+'Formulario de Inspección'!N289</f>
        <v>¡</v>
      </c>
      <c r="T200" s="33">
        <f>+'Formulario de Inspección'!O289</f>
        <v>0</v>
      </c>
      <c r="U200" s="66" t="str">
        <f>+'Formulario de Inspección'!$C$498</f>
        <v>FAVORABLE</v>
      </c>
      <c r="V200" s="66" t="str">
        <f>+'Formulario de Inspección'!$P$499</f>
        <v>N/A</v>
      </c>
      <c r="W200" s="66" t="str">
        <f>+'Formulario de Inspección'!$R$499</f>
        <v>N/A</v>
      </c>
      <c r="X200" s="66" t="str">
        <f>+'Formulario de Inspección'!$S$499</f>
        <v>N/A</v>
      </c>
      <c r="Y200" s="66">
        <f>+'Formulario de Inspección'!$H$514</f>
        <v>0</v>
      </c>
    </row>
    <row r="201" spans="1:25">
      <c r="A201" s="66">
        <f>+'Formulario de Inspección'!$R$5</f>
        <v>0</v>
      </c>
      <c r="B201" s="66">
        <f>'Formulario de Inspección'!$A$5</f>
        <v>0</v>
      </c>
      <c r="C201" s="66" t="str">
        <f>+'Formulario de Inspección'!$D$5</f>
        <v>Aire acondicionado</v>
      </c>
      <c r="D201" s="66">
        <f>+'Formulario de Inspección'!$H$5</f>
        <v>0</v>
      </c>
      <c r="E201" s="66" t="str">
        <f>+'Formulario de Inspección'!$A$7</f>
        <v>Desconocida</v>
      </c>
      <c r="F201" s="66" t="str">
        <f>+'Formulario de Inspección'!$D$7</f>
        <v>Desconocido</v>
      </c>
      <c r="G201" s="66" t="str">
        <f>+'Formulario de Inspección'!$H$7</f>
        <v>Desconocido</v>
      </c>
      <c r="H201" s="66" t="str">
        <f>+'Formulario de Inspección'!$P$7</f>
        <v>Desconocido</v>
      </c>
      <c r="I201" s="66">
        <f>+'Formulario de Inspección'!$R$7</f>
        <v>0</v>
      </c>
      <c r="J201" s="67">
        <f>+'Formulario de Inspección'!$A$9</f>
        <v>0</v>
      </c>
      <c r="K201" s="66" t="str">
        <f>+'Formulario de Inspección'!$D$9</f>
        <v>INSPECCION ANUAL</v>
      </c>
      <c r="L201" s="67" t="str">
        <f>+'Formulario de Inspección'!$H$9</f>
        <v>N/A</v>
      </c>
      <c r="M201" s="66" t="str">
        <f>+'Formulario de Inspección'!$P$9</f>
        <v>N/A</v>
      </c>
      <c r="N201" s="67">
        <f>+'Formulario de Inspección'!$R$9</f>
        <v>0</v>
      </c>
      <c r="O201" s="66" t="s">
        <v>584</v>
      </c>
      <c r="P201" s="71" t="str">
        <f>+'Lista de defectos'!D201</f>
        <v>c</v>
      </c>
      <c r="Q201" s="33" t="str">
        <f>+'Lista de defectos'!G201</f>
        <v>Holguras leves en el sistema</v>
      </c>
      <c r="R201" s="66" t="str">
        <f>+'Lista de defectos'!F201</f>
        <v>DL</v>
      </c>
      <c r="S201" s="68" t="str">
        <f>+'Formulario de Inspección'!N290</f>
        <v>¡</v>
      </c>
      <c r="T201" s="33">
        <f>+'Formulario de Inspección'!O290</f>
        <v>0</v>
      </c>
      <c r="U201" s="66" t="str">
        <f>+'Formulario de Inspección'!$C$498</f>
        <v>FAVORABLE</v>
      </c>
      <c r="V201" s="66" t="str">
        <f>+'Formulario de Inspección'!$P$499</f>
        <v>N/A</v>
      </c>
      <c r="W201" s="66" t="str">
        <f>+'Formulario de Inspección'!$R$499</f>
        <v>N/A</v>
      </c>
      <c r="X201" s="66" t="str">
        <f>+'Formulario de Inspección'!$S$499</f>
        <v>N/A</v>
      </c>
      <c r="Y201" s="66">
        <f>+'Formulario de Inspección'!$H$514</f>
        <v>0</v>
      </c>
    </row>
    <row r="202" spans="1:25">
      <c r="A202" s="66">
        <f>+'Formulario de Inspección'!$R$5</f>
        <v>0</v>
      </c>
      <c r="B202" s="66">
        <f>'Formulario de Inspección'!$A$5</f>
        <v>0</v>
      </c>
      <c r="C202" s="66" t="str">
        <f>+'Formulario de Inspección'!$D$5</f>
        <v>Aire acondicionado</v>
      </c>
      <c r="D202" s="66">
        <f>+'Formulario de Inspección'!$H$5</f>
        <v>0</v>
      </c>
      <c r="E202" s="66" t="str">
        <f>+'Formulario de Inspección'!$A$7</f>
        <v>Desconocida</v>
      </c>
      <c r="F202" s="66" t="str">
        <f>+'Formulario de Inspección'!$D$7</f>
        <v>Desconocido</v>
      </c>
      <c r="G202" s="66" t="str">
        <f>+'Formulario de Inspección'!$H$7</f>
        <v>Desconocido</v>
      </c>
      <c r="H202" s="66" t="str">
        <f>+'Formulario de Inspección'!$P$7</f>
        <v>Desconocido</v>
      </c>
      <c r="I202" s="66">
        <f>+'Formulario de Inspección'!$R$7</f>
        <v>0</v>
      </c>
      <c r="J202" s="67">
        <f>+'Formulario de Inspección'!$A$9</f>
        <v>0</v>
      </c>
      <c r="K202" s="66" t="str">
        <f>+'Formulario de Inspección'!$D$9</f>
        <v>INSPECCION ANUAL</v>
      </c>
      <c r="L202" s="67" t="str">
        <f>+'Formulario de Inspección'!$H$9</f>
        <v>N/A</v>
      </c>
      <c r="M202" s="66" t="str">
        <f>+'Formulario de Inspección'!$P$9</f>
        <v>N/A</v>
      </c>
      <c r="N202" s="67">
        <f>+'Formulario de Inspección'!$R$9</f>
        <v>0</v>
      </c>
      <c r="O202" s="66" t="s">
        <v>584</v>
      </c>
      <c r="P202" s="71" t="str">
        <f>+'Lista de defectos'!D202</f>
        <v>d</v>
      </c>
      <c r="Q202" s="33" t="str">
        <f>+'Lista de defectos'!G202</f>
        <v>Holguras anormales y excesivas</v>
      </c>
      <c r="R202" s="66" t="str">
        <f>+'Lista de defectos'!F202</f>
        <v>DG</v>
      </c>
      <c r="S202" s="68" t="str">
        <f>+'Formulario de Inspección'!N291</f>
        <v>¡</v>
      </c>
      <c r="T202" s="33">
        <f>+'Formulario de Inspección'!O291</f>
        <v>0</v>
      </c>
      <c r="U202" s="66" t="str">
        <f>+'Formulario de Inspección'!$C$498</f>
        <v>FAVORABLE</v>
      </c>
      <c r="V202" s="66" t="str">
        <f>+'Formulario de Inspección'!$P$499</f>
        <v>N/A</v>
      </c>
      <c r="W202" s="66" t="str">
        <f>+'Formulario de Inspección'!$R$499</f>
        <v>N/A</v>
      </c>
      <c r="X202" s="66" t="str">
        <f>+'Formulario de Inspección'!$S$499</f>
        <v>N/A</v>
      </c>
      <c r="Y202" s="66">
        <f>+'Formulario de Inspección'!$H$514</f>
        <v>0</v>
      </c>
    </row>
    <row r="203" spans="1:25">
      <c r="A203" s="66">
        <f>+'Formulario de Inspección'!$R$5</f>
        <v>0</v>
      </c>
      <c r="B203" s="66">
        <f>'Formulario de Inspección'!$A$5</f>
        <v>0</v>
      </c>
      <c r="C203" s="66" t="str">
        <f>+'Formulario de Inspección'!$D$5</f>
        <v>Aire acondicionado</v>
      </c>
      <c r="D203" s="66">
        <f>+'Formulario de Inspección'!$H$5</f>
        <v>0</v>
      </c>
      <c r="E203" s="66" t="str">
        <f>+'Formulario de Inspección'!$A$7</f>
        <v>Desconocida</v>
      </c>
      <c r="F203" s="66" t="str">
        <f>+'Formulario de Inspección'!$D$7</f>
        <v>Desconocido</v>
      </c>
      <c r="G203" s="66" t="str">
        <f>+'Formulario de Inspección'!$H$7</f>
        <v>Desconocido</v>
      </c>
      <c r="H203" s="66" t="str">
        <f>+'Formulario de Inspección'!$P$7</f>
        <v>Desconocido</v>
      </c>
      <c r="I203" s="66">
        <f>+'Formulario de Inspección'!$R$7</f>
        <v>0</v>
      </c>
      <c r="J203" s="67">
        <f>+'Formulario de Inspección'!$A$9</f>
        <v>0</v>
      </c>
      <c r="K203" s="66" t="str">
        <f>+'Formulario de Inspección'!$D$9</f>
        <v>INSPECCION ANUAL</v>
      </c>
      <c r="L203" s="67" t="str">
        <f>+'Formulario de Inspección'!$H$9</f>
        <v>N/A</v>
      </c>
      <c r="M203" s="66" t="str">
        <f>+'Formulario de Inspección'!$P$9</f>
        <v>N/A</v>
      </c>
      <c r="N203" s="67">
        <f>+'Formulario de Inspección'!$R$9</f>
        <v>0</v>
      </c>
      <c r="O203" s="66" t="s">
        <v>584</v>
      </c>
      <c r="P203" s="71" t="str">
        <f>+'Lista de defectos'!D203</f>
        <v>e</v>
      </c>
      <c r="Q203" s="33" t="str">
        <f>+'Lista de defectos'!G203</f>
        <v>Fugas leves de hidráulico</v>
      </c>
      <c r="R203" s="66" t="str">
        <f>+'Lista de defectos'!F203</f>
        <v>DL</v>
      </c>
      <c r="S203" s="68" t="str">
        <f>+'Formulario de Inspección'!N292</f>
        <v>¡</v>
      </c>
      <c r="T203" s="33">
        <f>+'Formulario de Inspección'!O292</f>
        <v>0</v>
      </c>
      <c r="U203" s="66" t="str">
        <f>+'Formulario de Inspección'!$C$498</f>
        <v>FAVORABLE</v>
      </c>
      <c r="V203" s="66" t="str">
        <f>+'Formulario de Inspección'!$P$499</f>
        <v>N/A</v>
      </c>
      <c r="W203" s="66" t="str">
        <f>+'Formulario de Inspección'!$R$499</f>
        <v>N/A</v>
      </c>
      <c r="X203" s="66" t="str">
        <f>+'Formulario de Inspección'!$S$499</f>
        <v>N/A</v>
      </c>
      <c r="Y203" s="66">
        <f>+'Formulario de Inspección'!$H$514</f>
        <v>0</v>
      </c>
    </row>
    <row r="204" spans="1:25">
      <c r="A204" s="66">
        <f>+'Formulario de Inspección'!$R$5</f>
        <v>0</v>
      </c>
      <c r="B204" s="66">
        <f>'Formulario de Inspección'!$A$5</f>
        <v>0</v>
      </c>
      <c r="C204" s="66" t="str">
        <f>+'Formulario de Inspección'!$D$5</f>
        <v>Aire acondicionado</v>
      </c>
      <c r="D204" s="66">
        <f>+'Formulario de Inspección'!$H$5</f>
        <v>0</v>
      </c>
      <c r="E204" s="66" t="str">
        <f>+'Formulario de Inspección'!$A$7</f>
        <v>Desconocida</v>
      </c>
      <c r="F204" s="66" t="str">
        <f>+'Formulario de Inspección'!$D$7</f>
        <v>Desconocido</v>
      </c>
      <c r="G204" s="66" t="str">
        <f>+'Formulario de Inspección'!$H$7</f>
        <v>Desconocido</v>
      </c>
      <c r="H204" s="66" t="str">
        <f>+'Formulario de Inspección'!$P$7</f>
        <v>Desconocido</v>
      </c>
      <c r="I204" s="66">
        <f>+'Formulario de Inspección'!$R$7</f>
        <v>0</v>
      </c>
      <c r="J204" s="67">
        <f>+'Formulario de Inspección'!$A$9</f>
        <v>0</v>
      </c>
      <c r="K204" s="66" t="str">
        <f>+'Formulario de Inspección'!$D$9</f>
        <v>INSPECCION ANUAL</v>
      </c>
      <c r="L204" s="67" t="str">
        <f>+'Formulario de Inspección'!$H$9</f>
        <v>N/A</v>
      </c>
      <c r="M204" s="66" t="str">
        <f>+'Formulario de Inspección'!$P$9</f>
        <v>N/A</v>
      </c>
      <c r="N204" s="67">
        <f>+'Formulario de Inspección'!$R$9</f>
        <v>0</v>
      </c>
      <c r="O204" s="66" t="s">
        <v>584</v>
      </c>
      <c r="P204" s="71" t="str">
        <f>+'Lista de defectos'!D204</f>
        <v>f</v>
      </c>
      <c r="Q204" s="33" t="str">
        <f>+'Lista de defectos'!G204</f>
        <v>Fugas importantes de hidráulico</v>
      </c>
      <c r="R204" s="66" t="str">
        <f>+'Lista de defectos'!F204</f>
        <v>DG</v>
      </c>
      <c r="S204" s="68" t="str">
        <f>+'Formulario de Inspección'!N293</f>
        <v>¡</v>
      </c>
      <c r="T204" s="33">
        <f>+'Formulario de Inspección'!O293</f>
        <v>0</v>
      </c>
      <c r="U204" s="66" t="str">
        <f>+'Formulario de Inspección'!$C$498</f>
        <v>FAVORABLE</v>
      </c>
      <c r="V204" s="66" t="str">
        <f>+'Formulario de Inspección'!$P$499</f>
        <v>N/A</v>
      </c>
      <c r="W204" s="66" t="str">
        <f>+'Formulario de Inspección'!$R$499</f>
        <v>N/A</v>
      </c>
      <c r="X204" s="66" t="str">
        <f>+'Formulario de Inspección'!$S$499</f>
        <v>N/A</v>
      </c>
      <c r="Y204" s="66">
        <f>+'Formulario de Inspección'!$H$514</f>
        <v>0</v>
      </c>
    </row>
    <row r="205" spans="1:25">
      <c r="A205" s="66">
        <f>+'Formulario de Inspección'!$R$5</f>
        <v>0</v>
      </c>
      <c r="B205" s="66">
        <f>'Formulario de Inspección'!$A$5</f>
        <v>0</v>
      </c>
      <c r="C205" s="66" t="str">
        <f>+'Formulario de Inspección'!$D$5</f>
        <v>Aire acondicionado</v>
      </c>
      <c r="D205" s="66">
        <f>+'Formulario de Inspección'!$H$5</f>
        <v>0</v>
      </c>
      <c r="E205" s="66" t="str">
        <f>+'Formulario de Inspección'!$A$7</f>
        <v>Desconocida</v>
      </c>
      <c r="F205" s="66" t="str">
        <f>+'Formulario de Inspección'!$D$7</f>
        <v>Desconocido</v>
      </c>
      <c r="G205" s="66" t="str">
        <f>+'Formulario de Inspección'!$H$7</f>
        <v>Desconocido</v>
      </c>
      <c r="H205" s="66" t="str">
        <f>+'Formulario de Inspección'!$P$7</f>
        <v>Desconocido</v>
      </c>
      <c r="I205" s="66">
        <f>+'Formulario de Inspección'!$R$7</f>
        <v>0</v>
      </c>
      <c r="J205" s="67">
        <f>+'Formulario de Inspección'!$A$9</f>
        <v>0</v>
      </c>
      <c r="K205" s="66" t="str">
        <f>+'Formulario de Inspección'!$D$9</f>
        <v>INSPECCION ANUAL</v>
      </c>
      <c r="L205" s="67" t="str">
        <f>+'Formulario de Inspección'!$H$9</f>
        <v>N/A</v>
      </c>
      <c r="M205" s="66" t="str">
        <f>+'Formulario de Inspección'!$P$9</f>
        <v>N/A</v>
      </c>
      <c r="N205" s="67">
        <f>+'Formulario de Inspección'!$R$9</f>
        <v>0</v>
      </c>
      <c r="O205" s="66" t="s">
        <v>584</v>
      </c>
      <c r="P205" s="71" t="str">
        <f>+'Lista de defectos'!D205</f>
        <v>g</v>
      </c>
      <c r="Q205" s="33" t="str">
        <f>+'Lista de defectos'!G205</f>
        <v>Guardapolvos (“botas”) rotos, sueltos, deteriorados o inexistentes</v>
      </c>
      <c r="R205" s="66" t="str">
        <f>+'Lista de defectos'!F205</f>
        <v>DL</v>
      </c>
      <c r="S205" s="68" t="str">
        <f>+'Formulario de Inspección'!N294</f>
        <v>¡</v>
      </c>
      <c r="T205" s="33">
        <f>+'Formulario de Inspección'!O294</f>
        <v>0</v>
      </c>
      <c r="U205" s="66" t="str">
        <f>+'Formulario de Inspección'!$C$498</f>
        <v>FAVORABLE</v>
      </c>
      <c r="V205" s="66" t="str">
        <f>+'Formulario de Inspección'!$P$499</f>
        <v>N/A</v>
      </c>
      <c r="W205" s="66" t="str">
        <f>+'Formulario de Inspección'!$R$499</f>
        <v>N/A</v>
      </c>
      <c r="X205" s="66" t="str">
        <f>+'Formulario de Inspección'!$S$499</f>
        <v>N/A</v>
      </c>
      <c r="Y205" s="66">
        <f>+'Formulario de Inspección'!$H$514</f>
        <v>0</v>
      </c>
    </row>
    <row r="206" spans="1:25">
      <c r="A206" s="66">
        <f>+'Formulario de Inspección'!$R$5</f>
        <v>0</v>
      </c>
      <c r="B206" s="66">
        <f>'Formulario de Inspección'!$A$5</f>
        <v>0</v>
      </c>
      <c r="C206" s="66" t="str">
        <f>+'Formulario de Inspección'!$D$5</f>
        <v>Aire acondicionado</v>
      </c>
      <c r="D206" s="66">
        <f>+'Formulario de Inspección'!$H$5</f>
        <v>0</v>
      </c>
      <c r="E206" s="66" t="str">
        <f>+'Formulario de Inspección'!$A$7</f>
        <v>Desconocida</v>
      </c>
      <c r="F206" s="66" t="str">
        <f>+'Formulario de Inspección'!$D$7</f>
        <v>Desconocido</v>
      </c>
      <c r="G206" s="66" t="str">
        <f>+'Formulario de Inspección'!$H$7</f>
        <v>Desconocido</v>
      </c>
      <c r="H206" s="66" t="str">
        <f>+'Formulario de Inspección'!$P$7</f>
        <v>Desconocido</v>
      </c>
      <c r="I206" s="66">
        <f>+'Formulario de Inspección'!$R$7</f>
        <v>0</v>
      </c>
      <c r="J206" s="67">
        <f>+'Formulario de Inspección'!$A$9</f>
        <v>0</v>
      </c>
      <c r="K206" s="66" t="str">
        <f>+'Formulario de Inspección'!$D$9</f>
        <v>INSPECCION ANUAL</v>
      </c>
      <c r="L206" s="67" t="str">
        <f>+'Formulario de Inspección'!$H$9</f>
        <v>N/A</v>
      </c>
      <c r="M206" s="66" t="str">
        <f>+'Formulario de Inspección'!$P$9</f>
        <v>N/A</v>
      </c>
      <c r="N206" s="67">
        <f>+'Formulario de Inspección'!$R$9</f>
        <v>0</v>
      </c>
      <c r="O206" s="66" t="s">
        <v>584</v>
      </c>
      <c r="P206" s="71" t="str">
        <f>+'Lista de defectos'!D206</f>
        <v>h</v>
      </c>
      <c r="Q206" s="33" t="str">
        <f>+'Lista de defectos'!G206</f>
        <v>Adaptación o modificación de algún componente que limita o no permite el buen funcionamiento</v>
      </c>
      <c r="R206" s="66" t="str">
        <f>+'Lista de defectos'!F206</f>
        <v>DG</v>
      </c>
      <c r="S206" s="68" t="str">
        <f>+'Formulario de Inspección'!N295</f>
        <v>¡</v>
      </c>
      <c r="T206" s="33">
        <f>+'Formulario de Inspección'!O295</f>
        <v>0</v>
      </c>
      <c r="U206" s="66" t="str">
        <f>+'Formulario de Inspección'!$C$498</f>
        <v>FAVORABLE</v>
      </c>
      <c r="V206" s="66" t="str">
        <f>+'Formulario de Inspección'!$P$499</f>
        <v>N/A</v>
      </c>
      <c r="W206" s="66" t="str">
        <f>+'Formulario de Inspección'!$R$499</f>
        <v>N/A</v>
      </c>
      <c r="X206" s="66" t="str">
        <f>+'Formulario de Inspección'!$S$499</f>
        <v>N/A</v>
      </c>
      <c r="Y206" s="66">
        <f>+'Formulario de Inspección'!$H$514</f>
        <v>0</v>
      </c>
    </row>
    <row r="207" spans="1:25">
      <c r="A207" s="66">
        <f>+'Formulario de Inspección'!$R$5</f>
        <v>0</v>
      </c>
      <c r="B207" s="66">
        <f>'Formulario de Inspección'!$A$5</f>
        <v>0</v>
      </c>
      <c r="C207" s="66" t="str">
        <f>+'Formulario de Inspección'!$D$5</f>
        <v>Aire acondicionado</v>
      </c>
      <c r="D207" s="66">
        <f>+'Formulario de Inspección'!$H$5</f>
        <v>0</v>
      </c>
      <c r="E207" s="66" t="str">
        <f>+'Formulario de Inspección'!$A$7</f>
        <v>Desconocida</v>
      </c>
      <c r="F207" s="66" t="str">
        <f>+'Formulario de Inspección'!$D$7</f>
        <v>Desconocido</v>
      </c>
      <c r="G207" s="66" t="str">
        <f>+'Formulario de Inspección'!$H$7</f>
        <v>Desconocido</v>
      </c>
      <c r="H207" s="66" t="str">
        <f>+'Formulario de Inspección'!$P$7</f>
        <v>Desconocido</v>
      </c>
      <c r="I207" s="66">
        <f>+'Formulario de Inspección'!$R$7</f>
        <v>0</v>
      </c>
      <c r="J207" s="67">
        <f>+'Formulario de Inspección'!$A$9</f>
        <v>0</v>
      </c>
      <c r="K207" s="66" t="str">
        <f>+'Formulario de Inspección'!$D$9</f>
        <v>INSPECCION ANUAL</v>
      </c>
      <c r="L207" s="67" t="str">
        <f>+'Formulario de Inspección'!$H$9</f>
        <v>N/A</v>
      </c>
      <c r="M207" s="66" t="str">
        <f>+'Formulario de Inspección'!$P$9</f>
        <v>N/A</v>
      </c>
      <c r="N207" s="67">
        <f>+'Formulario de Inspección'!$R$9</f>
        <v>0</v>
      </c>
      <c r="O207" s="66" t="s">
        <v>585</v>
      </c>
      <c r="P207" s="71" t="str">
        <f>+'Lista de defectos'!D207</f>
        <v>a</v>
      </c>
      <c r="Q207" s="33" t="str">
        <f>+'Lista de defectos'!G207</f>
        <v>Defectos de estado de los brazos y/o barras</v>
      </c>
      <c r="R207" s="66" t="str">
        <f>+'Lista de defectos'!F207</f>
        <v>DL</v>
      </c>
      <c r="S207" s="68" t="str">
        <f>+'Formulario de Inspección'!N299</f>
        <v>¡</v>
      </c>
      <c r="T207" s="33">
        <f>+'Formulario de Inspección'!O299</f>
        <v>0</v>
      </c>
      <c r="U207" s="66" t="str">
        <f>+'Formulario de Inspección'!$C$498</f>
        <v>FAVORABLE</v>
      </c>
      <c r="V207" s="66" t="str">
        <f>+'Formulario de Inspección'!$P$499</f>
        <v>N/A</v>
      </c>
      <c r="W207" s="66" t="str">
        <f>+'Formulario de Inspección'!$R$499</f>
        <v>N/A</v>
      </c>
      <c r="X207" s="66" t="str">
        <f>+'Formulario de Inspección'!$S$499</f>
        <v>N/A</v>
      </c>
      <c r="Y207" s="66">
        <f>+'Formulario de Inspección'!$H$514</f>
        <v>0</v>
      </c>
    </row>
    <row r="208" spans="1:25">
      <c r="A208" s="66">
        <f>+'Formulario de Inspección'!$R$5</f>
        <v>0</v>
      </c>
      <c r="B208" s="66">
        <f>'Formulario de Inspección'!$A$5</f>
        <v>0</v>
      </c>
      <c r="C208" s="66" t="str">
        <f>+'Formulario de Inspección'!$D$5</f>
        <v>Aire acondicionado</v>
      </c>
      <c r="D208" s="66">
        <f>+'Formulario de Inspección'!$H$5</f>
        <v>0</v>
      </c>
      <c r="E208" s="66" t="str">
        <f>+'Formulario de Inspección'!$A$7</f>
        <v>Desconocida</v>
      </c>
      <c r="F208" s="66" t="str">
        <f>+'Formulario de Inspección'!$D$7</f>
        <v>Desconocido</v>
      </c>
      <c r="G208" s="66" t="str">
        <f>+'Formulario de Inspección'!$H$7</f>
        <v>Desconocido</v>
      </c>
      <c r="H208" s="66" t="str">
        <f>+'Formulario de Inspección'!$P$7</f>
        <v>Desconocido</v>
      </c>
      <c r="I208" s="66">
        <f>+'Formulario de Inspección'!$R$7</f>
        <v>0</v>
      </c>
      <c r="J208" s="67">
        <f>+'Formulario de Inspección'!$A$9</f>
        <v>0</v>
      </c>
      <c r="K208" s="66" t="str">
        <f>+'Formulario de Inspección'!$D$9</f>
        <v>INSPECCION ANUAL</v>
      </c>
      <c r="L208" s="67" t="str">
        <f>+'Formulario de Inspección'!$H$9</f>
        <v>N/A</v>
      </c>
      <c r="M208" s="66" t="str">
        <f>+'Formulario de Inspección'!$P$9</f>
        <v>N/A</v>
      </c>
      <c r="N208" s="67">
        <f>+'Formulario de Inspección'!$R$9</f>
        <v>0</v>
      </c>
      <c r="O208" s="66" t="s">
        <v>585</v>
      </c>
      <c r="P208" s="71" t="str">
        <f>+'Lista de defectos'!D208</f>
        <v>b</v>
      </c>
      <c r="Q208" s="33" t="str">
        <f>+'Lista de defectos'!G208</f>
        <v>Defectos de estado de los brazos y/o barras que puedan afectar el funcionamiento de la dirección</v>
      </c>
      <c r="R208" s="66" t="str">
        <f>+'Lista de defectos'!F208</f>
        <v>DG</v>
      </c>
      <c r="S208" s="68" t="str">
        <f>+'Formulario de Inspección'!N300</f>
        <v>¡</v>
      </c>
      <c r="T208" s="33">
        <f>+'Formulario de Inspección'!O300</f>
        <v>0</v>
      </c>
      <c r="U208" s="66" t="str">
        <f>+'Formulario de Inspección'!$C$498</f>
        <v>FAVORABLE</v>
      </c>
      <c r="V208" s="66" t="str">
        <f>+'Formulario de Inspección'!$P$499</f>
        <v>N/A</v>
      </c>
      <c r="W208" s="66" t="str">
        <f>+'Formulario de Inspección'!$R$499</f>
        <v>N/A</v>
      </c>
      <c r="X208" s="66" t="str">
        <f>+'Formulario de Inspección'!$S$499</f>
        <v>N/A</v>
      </c>
      <c r="Y208" s="66">
        <f>+'Formulario de Inspección'!$H$514</f>
        <v>0</v>
      </c>
    </row>
    <row r="209" spans="1:25">
      <c r="A209" s="66">
        <f>+'Formulario de Inspección'!$R$5</f>
        <v>0</v>
      </c>
      <c r="B209" s="66">
        <f>'Formulario de Inspección'!$A$5</f>
        <v>0</v>
      </c>
      <c r="C209" s="66" t="str">
        <f>+'Formulario de Inspección'!$D$5</f>
        <v>Aire acondicionado</v>
      </c>
      <c r="D209" s="66">
        <f>+'Formulario de Inspección'!$H$5</f>
        <v>0</v>
      </c>
      <c r="E209" s="66" t="str">
        <f>+'Formulario de Inspección'!$A$7</f>
        <v>Desconocida</v>
      </c>
      <c r="F209" s="66" t="str">
        <f>+'Formulario de Inspección'!$D$7</f>
        <v>Desconocido</v>
      </c>
      <c r="G209" s="66" t="str">
        <f>+'Formulario de Inspección'!$H$7</f>
        <v>Desconocido</v>
      </c>
      <c r="H209" s="66" t="str">
        <f>+'Formulario de Inspección'!$P$7</f>
        <v>Desconocido</v>
      </c>
      <c r="I209" s="66">
        <f>+'Formulario de Inspección'!$R$7</f>
        <v>0</v>
      </c>
      <c r="J209" s="67">
        <f>+'Formulario de Inspección'!$A$9</f>
        <v>0</v>
      </c>
      <c r="K209" s="66" t="str">
        <f>+'Formulario de Inspección'!$D$9</f>
        <v>INSPECCION ANUAL</v>
      </c>
      <c r="L209" s="67" t="str">
        <f>+'Formulario de Inspección'!$H$9</f>
        <v>N/A</v>
      </c>
      <c r="M209" s="66" t="str">
        <f>+'Formulario de Inspección'!$P$9</f>
        <v>N/A</v>
      </c>
      <c r="N209" s="67">
        <f>+'Formulario de Inspección'!$R$9</f>
        <v>0</v>
      </c>
      <c r="O209" s="66" t="s">
        <v>585</v>
      </c>
      <c r="P209" s="71" t="str">
        <f>+'Lista de defectos'!D209</f>
        <v>c</v>
      </c>
      <c r="Q209" s="33" t="str">
        <f>+'Lista de defectos'!G209</f>
        <v>Holguras anormales en rótulas</v>
      </c>
      <c r="R209" s="66" t="str">
        <f>+'Lista de defectos'!F209</f>
        <v>DL</v>
      </c>
      <c r="S209" s="68" t="str">
        <f>+'Formulario de Inspección'!N301</f>
        <v>¡</v>
      </c>
      <c r="T209" s="33">
        <f>+'Formulario de Inspección'!O301</f>
        <v>0</v>
      </c>
      <c r="U209" s="66" t="str">
        <f>+'Formulario de Inspección'!$C$498</f>
        <v>FAVORABLE</v>
      </c>
      <c r="V209" s="66" t="str">
        <f>+'Formulario de Inspección'!$P$499</f>
        <v>N/A</v>
      </c>
      <c r="W209" s="66" t="str">
        <f>+'Formulario de Inspección'!$R$499</f>
        <v>N/A</v>
      </c>
      <c r="X209" s="66" t="str">
        <f>+'Formulario de Inspección'!$S$499</f>
        <v>N/A</v>
      </c>
      <c r="Y209" s="66">
        <f>+'Formulario de Inspección'!$H$514</f>
        <v>0</v>
      </c>
    </row>
    <row r="210" spans="1:25">
      <c r="A210" s="66">
        <f>+'Formulario de Inspección'!$R$5</f>
        <v>0</v>
      </c>
      <c r="B210" s="66">
        <f>'Formulario de Inspección'!$A$5</f>
        <v>0</v>
      </c>
      <c r="C210" s="66" t="str">
        <f>+'Formulario de Inspección'!$D$5</f>
        <v>Aire acondicionado</v>
      </c>
      <c r="D210" s="66">
        <f>+'Formulario de Inspección'!$H$5</f>
        <v>0</v>
      </c>
      <c r="E210" s="66" t="str">
        <f>+'Formulario de Inspección'!$A$7</f>
        <v>Desconocida</v>
      </c>
      <c r="F210" s="66" t="str">
        <f>+'Formulario de Inspección'!$D$7</f>
        <v>Desconocido</v>
      </c>
      <c r="G210" s="66" t="str">
        <f>+'Formulario de Inspección'!$H$7</f>
        <v>Desconocido</v>
      </c>
      <c r="H210" s="66" t="str">
        <f>+'Formulario de Inspección'!$P$7</f>
        <v>Desconocido</v>
      </c>
      <c r="I210" s="66">
        <f>+'Formulario de Inspección'!$R$7</f>
        <v>0</v>
      </c>
      <c r="J210" s="67">
        <f>+'Formulario de Inspección'!$A$9</f>
        <v>0</v>
      </c>
      <c r="K210" s="66" t="str">
        <f>+'Formulario de Inspección'!$D$9</f>
        <v>INSPECCION ANUAL</v>
      </c>
      <c r="L210" s="67" t="str">
        <f>+'Formulario de Inspección'!$H$9</f>
        <v>N/A</v>
      </c>
      <c r="M210" s="66" t="str">
        <f>+'Formulario de Inspección'!$P$9</f>
        <v>N/A</v>
      </c>
      <c r="N210" s="67">
        <f>+'Formulario de Inspección'!$R$9</f>
        <v>0</v>
      </c>
      <c r="O210" s="66" t="s">
        <v>585</v>
      </c>
      <c r="P210" s="71" t="str">
        <f>+'Lista de defectos'!D210</f>
        <v>d</v>
      </c>
      <c r="Q210" s="33" t="str">
        <f>+'Lista de defectos'!G210</f>
        <v>Holguras excesivas en rótulas</v>
      </c>
      <c r="R210" s="66" t="str">
        <f>+'Lista de defectos'!F210</f>
        <v>DG</v>
      </c>
      <c r="S210" s="68" t="str">
        <f>+'Formulario de Inspección'!N302</f>
        <v>¡</v>
      </c>
      <c r="T210" s="33">
        <f>+'Formulario de Inspección'!O302</f>
        <v>0</v>
      </c>
      <c r="U210" s="66" t="str">
        <f>+'Formulario de Inspección'!$C$498</f>
        <v>FAVORABLE</v>
      </c>
      <c r="V210" s="66" t="str">
        <f>+'Formulario de Inspección'!$P$499</f>
        <v>N/A</v>
      </c>
      <c r="W210" s="66" t="str">
        <f>+'Formulario de Inspección'!$R$499</f>
        <v>N/A</v>
      </c>
      <c r="X210" s="66" t="str">
        <f>+'Formulario de Inspección'!$S$499</f>
        <v>N/A</v>
      </c>
      <c r="Y210" s="66">
        <f>+'Formulario de Inspección'!$H$514</f>
        <v>0</v>
      </c>
    </row>
    <row r="211" spans="1:25">
      <c r="A211" s="66">
        <f>+'Formulario de Inspección'!$R$5</f>
        <v>0</v>
      </c>
      <c r="B211" s="66">
        <f>'Formulario de Inspección'!$A$5</f>
        <v>0</v>
      </c>
      <c r="C211" s="66" t="str">
        <f>+'Formulario de Inspección'!$D$5</f>
        <v>Aire acondicionado</v>
      </c>
      <c r="D211" s="66">
        <f>+'Formulario de Inspección'!$H$5</f>
        <v>0</v>
      </c>
      <c r="E211" s="66" t="str">
        <f>+'Formulario de Inspección'!$A$7</f>
        <v>Desconocida</v>
      </c>
      <c r="F211" s="66" t="str">
        <f>+'Formulario de Inspección'!$D$7</f>
        <v>Desconocido</v>
      </c>
      <c r="G211" s="66" t="str">
        <f>+'Formulario de Inspección'!$H$7</f>
        <v>Desconocido</v>
      </c>
      <c r="H211" s="66" t="str">
        <f>+'Formulario de Inspección'!$P$7</f>
        <v>Desconocido</v>
      </c>
      <c r="I211" s="66">
        <f>+'Formulario de Inspección'!$R$7</f>
        <v>0</v>
      </c>
      <c r="J211" s="67">
        <f>+'Formulario de Inspección'!$A$9</f>
        <v>0</v>
      </c>
      <c r="K211" s="66" t="str">
        <f>+'Formulario de Inspección'!$D$9</f>
        <v>INSPECCION ANUAL</v>
      </c>
      <c r="L211" s="67" t="str">
        <f>+'Formulario de Inspección'!$H$9</f>
        <v>N/A</v>
      </c>
      <c r="M211" s="66" t="str">
        <f>+'Formulario de Inspección'!$P$9</f>
        <v>N/A</v>
      </c>
      <c r="N211" s="67">
        <f>+'Formulario de Inspección'!$R$9</f>
        <v>0</v>
      </c>
      <c r="O211" s="66" t="s">
        <v>585</v>
      </c>
      <c r="P211" s="71" t="str">
        <f>+'Lista de defectos'!D211</f>
        <v>e</v>
      </c>
      <c r="Q211" s="33" t="str">
        <f>+'Lista de defectos'!G211</f>
        <v>Defectos de estado y/o fijación de algún componente del sistema de barras, brazos y rótulas</v>
      </c>
      <c r="R211" s="66" t="str">
        <f>+'Lista de defectos'!F211</f>
        <v>DL</v>
      </c>
      <c r="S211" s="68" t="str">
        <f>+'Formulario de Inspección'!N303</f>
        <v>¡</v>
      </c>
      <c r="T211" s="33">
        <f>+'Formulario de Inspección'!O303</f>
        <v>0</v>
      </c>
      <c r="U211" s="66" t="str">
        <f>+'Formulario de Inspección'!$C$498</f>
        <v>FAVORABLE</v>
      </c>
      <c r="V211" s="66" t="str">
        <f>+'Formulario de Inspección'!$P$499</f>
        <v>N/A</v>
      </c>
      <c r="W211" s="66" t="str">
        <f>+'Formulario de Inspección'!$R$499</f>
        <v>N/A</v>
      </c>
      <c r="X211" s="66" t="str">
        <f>+'Formulario de Inspección'!$S$499</f>
        <v>N/A</v>
      </c>
      <c r="Y211" s="66">
        <f>+'Formulario de Inspección'!$H$514</f>
        <v>0</v>
      </c>
    </row>
    <row r="212" spans="1:25" ht="28.9">
      <c r="A212" s="66">
        <f>+'Formulario de Inspección'!$R$5</f>
        <v>0</v>
      </c>
      <c r="B212" s="66">
        <f>'Formulario de Inspección'!$A$5</f>
        <v>0</v>
      </c>
      <c r="C212" s="66" t="str">
        <f>+'Formulario de Inspección'!$D$5</f>
        <v>Aire acondicionado</v>
      </c>
      <c r="D212" s="66">
        <f>+'Formulario de Inspección'!$H$5</f>
        <v>0</v>
      </c>
      <c r="E212" s="66" t="str">
        <f>+'Formulario de Inspección'!$A$7</f>
        <v>Desconocida</v>
      </c>
      <c r="F212" s="66" t="str">
        <f>+'Formulario de Inspección'!$D$7</f>
        <v>Desconocido</v>
      </c>
      <c r="G212" s="66" t="str">
        <f>+'Formulario de Inspección'!$H$7</f>
        <v>Desconocido</v>
      </c>
      <c r="H212" s="66" t="str">
        <f>+'Formulario de Inspección'!$P$7</f>
        <v>Desconocido</v>
      </c>
      <c r="I212" s="66">
        <f>+'Formulario de Inspección'!$R$7</f>
        <v>0</v>
      </c>
      <c r="J212" s="67">
        <f>+'Formulario de Inspección'!$A$9</f>
        <v>0</v>
      </c>
      <c r="K212" s="66" t="str">
        <f>+'Formulario de Inspección'!$D$9</f>
        <v>INSPECCION ANUAL</v>
      </c>
      <c r="L212" s="67" t="str">
        <f>+'Formulario de Inspección'!$H$9</f>
        <v>N/A</v>
      </c>
      <c r="M212" s="66" t="str">
        <f>+'Formulario de Inspección'!$P$9</f>
        <v>N/A</v>
      </c>
      <c r="N212" s="67">
        <f>+'Formulario de Inspección'!$R$9</f>
        <v>0</v>
      </c>
      <c r="O212" s="66" t="s">
        <v>585</v>
      </c>
      <c r="P212" s="71" t="str">
        <f>+'Lista de defectos'!D212</f>
        <v>f</v>
      </c>
      <c r="Q212" s="33" t="str">
        <f>+'Lista de defectos'!G212</f>
        <v>Defectos de estado y/o fijación que pongan en peligro por desprendimiento de algún componente del sistema de barras, brazos y rótulas</v>
      </c>
      <c r="R212" s="66" t="str">
        <f>+'Lista de defectos'!F212</f>
        <v>DG</v>
      </c>
      <c r="S212" s="68" t="str">
        <f>+'Formulario de Inspección'!N304</f>
        <v>¡</v>
      </c>
      <c r="T212" s="33">
        <f>+'Formulario de Inspección'!O304</f>
        <v>0</v>
      </c>
      <c r="U212" s="66" t="str">
        <f>+'Formulario de Inspección'!$C$498</f>
        <v>FAVORABLE</v>
      </c>
      <c r="V212" s="66" t="str">
        <f>+'Formulario de Inspección'!$P$499</f>
        <v>N/A</v>
      </c>
      <c r="W212" s="66" t="str">
        <f>+'Formulario de Inspección'!$R$499</f>
        <v>N/A</v>
      </c>
      <c r="X212" s="66" t="str">
        <f>+'Formulario de Inspección'!$S$499</f>
        <v>N/A</v>
      </c>
      <c r="Y212" s="66">
        <f>+'Formulario de Inspección'!$H$514</f>
        <v>0</v>
      </c>
    </row>
    <row r="213" spans="1:25">
      <c r="A213" s="66">
        <f>+'Formulario de Inspección'!$R$5</f>
        <v>0</v>
      </c>
      <c r="B213" s="66">
        <f>'Formulario de Inspección'!$A$5</f>
        <v>0</v>
      </c>
      <c r="C213" s="66" t="str">
        <f>+'Formulario de Inspección'!$D$5</f>
        <v>Aire acondicionado</v>
      </c>
      <c r="D213" s="66">
        <f>+'Formulario de Inspección'!$H$5</f>
        <v>0</v>
      </c>
      <c r="E213" s="66" t="str">
        <f>+'Formulario de Inspección'!$A$7</f>
        <v>Desconocida</v>
      </c>
      <c r="F213" s="66" t="str">
        <f>+'Formulario de Inspección'!$D$7</f>
        <v>Desconocido</v>
      </c>
      <c r="G213" s="66" t="str">
        <f>+'Formulario de Inspección'!$H$7</f>
        <v>Desconocido</v>
      </c>
      <c r="H213" s="66" t="str">
        <f>+'Formulario de Inspección'!$P$7</f>
        <v>Desconocido</v>
      </c>
      <c r="I213" s="66">
        <f>+'Formulario de Inspección'!$R$7</f>
        <v>0</v>
      </c>
      <c r="J213" s="67">
        <f>+'Formulario de Inspección'!$A$9</f>
        <v>0</v>
      </c>
      <c r="K213" s="66" t="str">
        <f>+'Formulario de Inspección'!$D$9</f>
        <v>INSPECCION ANUAL</v>
      </c>
      <c r="L213" s="67" t="str">
        <f>+'Formulario de Inspección'!$H$9</f>
        <v>N/A</v>
      </c>
      <c r="M213" s="66" t="str">
        <f>+'Formulario de Inspección'!$P$9</f>
        <v>N/A</v>
      </c>
      <c r="N213" s="67">
        <f>+'Formulario de Inspección'!$R$9</f>
        <v>0</v>
      </c>
      <c r="O213" s="66" t="s">
        <v>585</v>
      </c>
      <c r="P213" s="71" t="str">
        <f>+'Lista de defectos'!D213</f>
        <v>g</v>
      </c>
      <c r="Q213" s="33" t="str">
        <f>+'Lista de defectos'!G213</f>
        <v>Guardapolvos rotos o deteriorados</v>
      </c>
      <c r="R213" s="66" t="str">
        <f>+'Lista de defectos'!F213</f>
        <v>DL</v>
      </c>
      <c r="S213" s="68" t="str">
        <f>+'Formulario de Inspección'!N305</f>
        <v>¡</v>
      </c>
      <c r="T213" s="33">
        <f>+'Formulario de Inspección'!O305</f>
        <v>0</v>
      </c>
      <c r="U213" s="66" t="str">
        <f>+'Formulario de Inspección'!$C$498</f>
        <v>FAVORABLE</v>
      </c>
      <c r="V213" s="66" t="str">
        <f>+'Formulario de Inspección'!$P$499</f>
        <v>N/A</v>
      </c>
      <c r="W213" s="66" t="str">
        <f>+'Formulario de Inspección'!$R$499</f>
        <v>N/A</v>
      </c>
      <c r="X213" s="66" t="str">
        <f>+'Formulario de Inspección'!$S$499</f>
        <v>N/A</v>
      </c>
      <c r="Y213" s="66">
        <f>+'Formulario de Inspección'!$H$514</f>
        <v>0</v>
      </c>
    </row>
    <row r="214" spans="1:25">
      <c r="A214" s="66">
        <f>+'Formulario de Inspección'!$R$5</f>
        <v>0</v>
      </c>
      <c r="B214" s="66">
        <f>'Formulario de Inspección'!$A$5</f>
        <v>0</v>
      </c>
      <c r="C214" s="66" t="str">
        <f>+'Formulario de Inspección'!$D$5</f>
        <v>Aire acondicionado</v>
      </c>
      <c r="D214" s="66">
        <f>+'Formulario de Inspección'!$H$5</f>
        <v>0</v>
      </c>
      <c r="E214" s="66" t="str">
        <f>+'Formulario de Inspección'!$A$7</f>
        <v>Desconocida</v>
      </c>
      <c r="F214" s="66" t="str">
        <f>+'Formulario de Inspección'!$D$7</f>
        <v>Desconocido</v>
      </c>
      <c r="G214" s="66" t="str">
        <f>+'Formulario de Inspección'!$H$7</f>
        <v>Desconocido</v>
      </c>
      <c r="H214" s="66" t="str">
        <f>+'Formulario de Inspección'!$P$7</f>
        <v>Desconocido</v>
      </c>
      <c r="I214" s="66">
        <f>+'Formulario de Inspección'!$R$7</f>
        <v>0</v>
      </c>
      <c r="J214" s="67">
        <f>+'Formulario de Inspección'!$A$9</f>
        <v>0</v>
      </c>
      <c r="K214" s="66" t="str">
        <f>+'Formulario de Inspección'!$D$9</f>
        <v>INSPECCION ANUAL</v>
      </c>
      <c r="L214" s="67" t="str">
        <f>+'Formulario de Inspección'!$H$9</f>
        <v>N/A</v>
      </c>
      <c r="M214" s="66" t="str">
        <f>+'Formulario de Inspección'!$P$9</f>
        <v>N/A</v>
      </c>
      <c r="N214" s="67">
        <f>+'Formulario de Inspección'!$R$9</f>
        <v>0</v>
      </c>
      <c r="O214" s="66" t="s">
        <v>585</v>
      </c>
      <c r="P214" s="71" t="str">
        <f>+'Lista de defectos'!D214</f>
        <v>h</v>
      </c>
      <c r="Q214" s="33" t="str">
        <f>+'Lista de defectos'!G214</f>
        <v>Rótulas con reventadoras y/o con reparaciones inadecuadas</v>
      </c>
      <c r="R214" s="66" t="str">
        <f>+'Lista de defectos'!F214</f>
        <v>DG</v>
      </c>
      <c r="S214" s="68" t="str">
        <f>+'Formulario de Inspección'!N306</f>
        <v>¡</v>
      </c>
      <c r="T214" s="33">
        <f>+'Formulario de Inspección'!O306</f>
        <v>0</v>
      </c>
      <c r="U214" s="66" t="str">
        <f>+'Formulario de Inspección'!$C$498</f>
        <v>FAVORABLE</v>
      </c>
      <c r="V214" s="66" t="str">
        <f>+'Formulario de Inspección'!$P$499</f>
        <v>N/A</v>
      </c>
      <c r="W214" s="66" t="str">
        <f>+'Formulario de Inspección'!$R$499</f>
        <v>N/A</v>
      </c>
      <c r="X214" s="66" t="str">
        <f>+'Formulario de Inspección'!$S$499</f>
        <v>N/A</v>
      </c>
      <c r="Y214" s="66">
        <f>+'Formulario de Inspección'!$H$514</f>
        <v>0</v>
      </c>
    </row>
    <row r="215" spans="1:25">
      <c r="A215" s="66">
        <f>+'Formulario de Inspección'!$R$5</f>
        <v>0</v>
      </c>
      <c r="B215" s="66">
        <f>'Formulario de Inspección'!$A$5</f>
        <v>0</v>
      </c>
      <c r="C215" s="66" t="str">
        <f>+'Formulario de Inspección'!$D$5</f>
        <v>Aire acondicionado</v>
      </c>
      <c r="D215" s="66">
        <f>+'Formulario de Inspección'!$H$5</f>
        <v>0</v>
      </c>
      <c r="E215" s="66" t="str">
        <f>+'Formulario de Inspección'!$A$7</f>
        <v>Desconocida</v>
      </c>
      <c r="F215" s="66" t="str">
        <f>+'Formulario de Inspección'!$D$7</f>
        <v>Desconocido</v>
      </c>
      <c r="G215" s="66" t="str">
        <f>+'Formulario de Inspección'!$H$7</f>
        <v>Desconocido</v>
      </c>
      <c r="H215" s="66" t="str">
        <f>+'Formulario de Inspección'!$P$7</f>
        <v>Desconocido</v>
      </c>
      <c r="I215" s="66">
        <f>+'Formulario de Inspección'!$R$7</f>
        <v>0</v>
      </c>
      <c r="J215" s="67">
        <f>+'Formulario de Inspección'!$A$9</f>
        <v>0</v>
      </c>
      <c r="K215" s="66" t="str">
        <f>+'Formulario de Inspección'!$D$9</f>
        <v>INSPECCION ANUAL</v>
      </c>
      <c r="L215" s="67" t="str">
        <f>+'Formulario de Inspección'!$H$9</f>
        <v>N/A</v>
      </c>
      <c r="M215" s="66" t="str">
        <f>+'Formulario de Inspección'!$P$9</f>
        <v>N/A</v>
      </c>
      <c r="N215" s="67">
        <f>+'Formulario de Inspección'!$R$9</f>
        <v>0</v>
      </c>
      <c r="O215" s="66" t="s">
        <v>353</v>
      </c>
      <c r="P215" s="71" t="str">
        <f>+'Lista de defectos'!D215</f>
        <v>a</v>
      </c>
      <c r="Q215" s="33" t="str">
        <f>+'Lista de defectos'!G215</f>
        <v>Fijaciones defectuosas</v>
      </c>
      <c r="R215" s="66" t="str">
        <f>+'Lista de defectos'!F215</f>
        <v>DL</v>
      </c>
      <c r="S215" s="68" t="str">
        <f>+'Formulario de Inspección'!N314</f>
        <v>P</v>
      </c>
      <c r="T215" s="33">
        <f>+'Formulario de Inspección'!O314</f>
        <v>0</v>
      </c>
      <c r="U215" s="66" t="str">
        <f>+'Formulario de Inspección'!$C$498</f>
        <v>FAVORABLE</v>
      </c>
      <c r="V215" s="66" t="str">
        <f>+'Formulario de Inspección'!$P$499</f>
        <v>N/A</v>
      </c>
      <c r="W215" s="66" t="str">
        <f>+'Formulario de Inspección'!$R$499</f>
        <v>N/A</v>
      </c>
      <c r="X215" s="66" t="str">
        <f>+'Formulario de Inspección'!$S$499</f>
        <v>N/A</v>
      </c>
      <c r="Y215" s="66">
        <f>+'Formulario de Inspección'!$H$514</f>
        <v>0</v>
      </c>
    </row>
    <row r="216" spans="1:25">
      <c r="A216" s="66">
        <f>+'Formulario de Inspección'!$R$5</f>
        <v>0</v>
      </c>
      <c r="B216" s="66">
        <f>'Formulario de Inspección'!$A$5</f>
        <v>0</v>
      </c>
      <c r="C216" s="66" t="str">
        <f>+'Formulario de Inspección'!$D$5</f>
        <v>Aire acondicionado</v>
      </c>
      <c r="D216" s="66">
        <f>+'Formulario de Inspección'!$H$5</f>
        <v>0</v>
      </c>
      <c r="E216" s="66" t="str">
        <f>+'Formulario de Inspección'!$A$7</f>
        <v>Desconocida</v>
      </c>
      <c r="F216" s="66" t="str">
        <f>+'Formulario de Inspección'!$D$7</f>
        <v>Desconocido</v>
      </c>
      <c r="G216" s="66" t="str">
        <f>+'Formulario de Inspección'!$H$7</f>
        <v>Desconocido</v>
      </c>
      <c r="H216" s="66" t="str">
        <f>+'Formulario de Inspección'!$P$7</f>
        <v>Desconocido</v>
      </c>
      <c r="I216" s="66">
        <f>+'Formulario de Inspección'!$R$7</f>
        <v>0</v>
      </c>
      <c r="J216" s="67">
        <f>+'Formulario de Inspección'!$A$9</f>
        <v>0</v>
      </c>
      <c r="K216" s="66" t="str">
        <f>+'Formulario de Inspección'!$D$9</f>
        <v>INSPECCION ANUAL</v>
      </c>
      <c r="L216" s="67" t="str">
        <f>+'Formulario de Inspección'!$H$9</f>
        <v>N/A</v>
      </c>
      <c r="M216" s="66" t="str">
        <f>+'Formulario de Inspección'!$P$9</f>
        <v>N/A</v>
      </c>
      <c r="N216" s="67">
        <f>+'Formulario de Inspección'!$R$9</f>
        <v>0</v>
      </c>
      <c r="O216" s="66" t="s">
        <v>353</v>
      </c>
      <c r="P216" s="71" t="str">
        <f>+'Lista de defectos'!D216</f>
        <v>b</v>
      </c>
      <c r="Q216" s="33" t="str">
        <f>+'Lista de defectos'!G216</f>
        <v>Barra tensora o estabilizadora deformada que no afecta su funcionabilidad</v>
      </c>
      <c r="R216" s="66" t="str">
        <f>+'Lista de defectos'!F216</f>
        <v>DL</v>
      </c>
      <c r="S216" s="68" t="str">
        <f>+'Formulario de Inspección'!N315</f>
        <v>¡</v>
      </c>
      <c r="T216" s="33">
        <f>+'Formulario de Inspección'!O315</f>
        <v>0</v>
      </c>
      <c r="U216" s="66" t="str">
        <f>+'Formulario de Inspección'!$C$498</f>
        <v>FAVORABLE</v>
      </c>
      <c r="V216" s="66" t="str">
        <f>+'Formulario de Inspección'!$P$499</f>
        <v>N/A</v>
      </c>
      <c r="W216" s="66" t="str">
        <f>+'Formulario de Inspección'!$R$499</f>
        <v>N/A</v>
      </c>
      <c r="X216" s="66" t="str">
        <f>+'Formulario de Inspección'!$S$499</f>
        <v>N/A</v>
      </c>
      <c r="Y216" s="66">
        <f>+'Formulario de Inspección'!$H$514</f>
        <v>0</v>
      </c>
    </row>
    <row r="217" spans="1:25">
      <c r="A217" s="66">
        <f>+'Formulario de Inspección'!$R$5</f>
        <v>0</v>
      </c>
      <c r="B217" s="66">
        <f>'Formulario de Inspección'!$A$5</f>
        <v>0</v>
      </c>
      <c r="C217" s="66" t="str">
        <f>+'Formulario de Inspección'!$D$5</f>
        <v>Aire acondicionado</v>
      </c>
      <c r="D217" s="66">
        <f>+'Formulario de Inspección'!$H$5</f>
        <v>0</v>
      </c>
      <c r="E217" s="66" t="str">
        <f>+'Formulario de Inspección'!$A$7</f>
        <v>Desconocida</v>
      </c>
      <c r="F217" s="66" t="str">
        <f>+'Formulario de Inspección'!$D$7</f>
        <v>Desconocido</v>
      </c>
      <c r="G217" s="66" t="str">
        <f>+'Formulario de Inspección'!$H$7</f>
        <v>Desconocido</v>
      </c>
      <c r="H217" s="66" t="str">
        <f>+'Formulario de Inspección'!$P$7</f>
        <v>Desconocido</v>
      </c>
      <c r="I217" s="66">
        <f>+'Formulario de Inspección'!$R$7</f>
        <v>0</v>
      </c>
      <c r="J217" s="67">
        <f>+'Formulario de Inspección'!$A$9</f>
        <v>0</v>
      </c>
      <c r="K217" s="66" t="str">
        <f>+'Formulario de Inspección'!$D$9</f>
        <v>INSPECCION ANUAL</v>
      </c>
      <c r="L217" s="67" t="str">
        <f>+'Formulario de Inspección'!$H$9</f>
        <v>N/A</v>
      </c>
      <c r="M217" s="66" t="str">
        <f>+'Formulario de Inspección'!$P$9</f>
        <v>N/A</v>
      </c>
      <c r="N217" s="67">
        <f>+'Formulario de Inspección'!$R$9</f>
        <v>0</v>
      </c>
      <c r="O217" s="66" t="s">
        <v>353</v>
      </c>
      <c r="P217" s="71" t="str">
        <f>+'Lista de defectos'!D217</f>
        <v>c</v>
      </c>
      <c r="Q217" s="33" t="str">
        <f>+'Lista de defectos'!G217</f>
        <v>Barra tensora o estabilizadora con desperfectos de estado</v>
      </c>
      <c r="R217" s="66" t="str">
        <f>+'Lista de defectos'!F217</f>
        <v>DL</v>
      </c>
      <c r="S217" s="68" t="str">
        <f>+'Formulario de Inspección'!N316</f>
        <v>¡</v>
      </c>
      <c r="T217" s="33">
        <f>+'Formulario de Inspección'!O316</f>
        <v>0</v>
      </c>
      <c r="U217" s="66" t="str">
        <f>+'Formulario de Inspección'!$C$498</f>
        <v>FAVORABLE</v>
      </c>
      <c r="V217" s="66" t="str">
        <f>+'Formulario de Inspección'!$P$499</f>
        <v>N/A</v>
      </c>
      <c r="W217" s="66" t="str">
        <f>+'Formulario de Inspección'!$R$499</f>
        <v>N/A</v>
      </c>
      <c r="X217" s="66" t="str">
        <f>+'Formulario de Inspección'!$S$499</f>
        <v>N/A</v>
      </c>
      <c r="Y217" s="66">
        <f>+'Formulario de Inspección'!$H$514</f>
        <v>0</v>
      </c>
    </row>
    <row r="218" spans="1:25">
      <c r="A218" s="66">
        <f>+'Formulario de Inspección'!$R$5</f>
        <v>0</v>
      </c>
      <c r="B218" s="66">
        <f>'Formulario de Inspección'!$A$5</f>
        <v>0</v>
      </c>
      <c r="C218" s="66" t="str">
        <f>+'Formulario de Inspección'!$D$5</f>
        <v>Aire acondicionado</v>
      </c>
      <c r="D218" s="66">
        <f>+'Formulario de Inspección'!$H$5</f>
        <v>0</v>
      </c>
      <c r="E218" s="66" t="str">
        <f>+'Formulario de Inspección'!$A$7</f>
        <v>Desconocida</v>
      </c>
      <c r="F218" s="66" t="str">
        <f>+'Formulario de Inspección'!$D$7</f>
        <v>Desconocido</v>
      </c>
      <c r="G218" s="66" t="str">
        <f>+'Formulario de Inspección'!$H$7</f>
        <v>Desconocido</v>
      </c>
      <c r="H218" s="66" t="str">
        <f>+'Formulario de Inspección'!$P$7</f>
        <v>Desconocido</v>
      </c>
      <c r="I218" s="66">
        <f>+'Formulario de Inspección'!$R$7</f>
        <v>0</v>
      </c>
      <c r="J218" s="67">
        <f>+'Formulario de Inspección'!$A$9</f>
        <v>0</v>
      </c>
      <c r="K218" s="66" t="str">
        <f>+'Formulario de Inspección'!$D$9</f>
        <v>INSPECCION ANUAL</v>
      </c>
      <c r="L218" s="67" t="str">
        <f>+'Formulario de Inspección'!$H$9</f>
        <v>N/A</v>
      </c>
      <c r="M218" s="66" t="str">
        <f>+'Formulario de Inspección'!$P$9</f>
        <v>N/A</v>
      </c>
      <c r="N218" s="67">
        <f>+'Formulario de Inspección'!$R$9</f>
        <v>0</v>
      </c>
      <c r="O218" s="66" t="s">
        <v>353</v>
      </c>
      <c r="P218" s="71" t="str">
        <f>+'Lista de defectos'!D218</f>
        <v>d</v>
      </c>
      <c r="Q218" s="33" t="str">
        <f>+'Lista de defectos'!G218</f>
        <v>Holguras anormales en barras tensoras o estabilizadoras y/o soportes</v>
      </c>
      <c r="R218" s="66" t="str">
        <f>+'Lista de defectos'!F218</f>
        <v>DL</v>
      </c>
      <c r="S218" s="68" t="str">
        <f>+'Formulario de Inspección'!N317</f>
        <v>¡</v>
      </c>
      <c r="T218" s="33">
        <f>+'Formulario de Inspección'!O317</f>
        <v>0</v>
      </c>
      <c r="U218" s="66" t="str">
        <f>+'Formulario de Inspección'!$C$498</f>
        <v>FAVORABLE</v>
      </c>
      <c r="V218" s="66" t="str">
        <f>+'Formulario de Inspección'!$P$499</f>
        <v>N/A</v>
      </c>
      <c r="W218" s="66" t="str">
        <f>+'Formulario de Inspección'!$R$499</f>
        <v>N/A</v>
      </c>
      <c r="X218" s="66" t="str">
        <f>+'Formulario de Inspección'!$S$499</f>
        <v>N/A</v>
      </c>
      <c r="Y218" s="66">
        <f>+'Formulario de Inspección'!$H$514</f>
        <v>0</v>
      </c>
    </row>
    <row r="219" spans="1:25">
      <c r="A219" s="66">
        <f>+'Formulario de Inspección'!$R$5</f>
        <v>0</v>
      </c>
      <c r="B219" s="66">
        <f>'Formulario de Inspección'!$A$5</f>
        <v>0</v>
      </c>
      <c r="C219" s="66" t="str">
        <f>+'Formulario de Inspección'!$D$5</f>
        <v>Aire acondicionado</v>
      </c>
      <c r="D219" s="66">
        <f>+'Formulario de Inspección'!$H$5</f>
        <v>0</v>
      </c>
      <c r="E219" s="66" t="str">
        <f>+'Formulario de Inspección'!$A$7</f>
        <v>Desconocida</v>
      </c>
      <c r="F219" s="66" t="str">
        <f>+'Formulario de Inspección'!$D$7</f>
        <v>Desconocido</v>
      </c>
      <c r="G219" s="66" t="str">
        <f>+'Formulario de Inspección'!$H$7</f>
        <v>Desconocido</v>
      </c>
      <c r="H219" s="66" t="str">
        <f>+'Formulario de Inspección'!$P$7</f>
        <v>Desconocido</v>
      </c>
      <c r="I219" s="66">
        <f>+'Formulario de Inspección'!$R$7</f>
        <v>0</v>
      </c>
      <c r="J219" s="67">
        <f>+'Formulario de Inspección'!$A$9</f>
        <v>0</v>
      </c>
      <c r="K219" s="66" t="str">
        <f>+'Formulario de Inspección'!$D$9</f>
        <v>INSPECCION ANUAL</v>
      </c>
      <c r="L219" s="67" t="str">
        <f>+'Formulario de Inspección'!$H$9</f>
        <v>N/A</v>
      </c>
      <c r="M219" s="66" t="str">
        <f>+'Formulario de Inspección'!$P$9</f>
        <v>N/A</v>
      </c>
      <c r="N219" s="67">
        <f>+'Formulario de Inspección'!$R$9</f>
        <v>0</v>
      </c>
      <c r="O219" s="66" t="s">
        <v>353</v>
      </c>
      <c r="P219" s="71" t="str">
        <f>+'Lista de defectos'!D219</f>
        <v>e</v>
      </c>
      <c r="Q219" s="33" t="str">
        <f>+'Lista de defectos'!G219</f>
        <v>Holguras anormales en bocina, pivote o chanela</v>
      </c>
      <c r="R219" s="66" t="str">
        <f>+'Lista de defectos'!F219</f>
        <v>DL</v>
      </c>
      <c r="S219" s="68" t="str">
        <f>+'Formulario de Inspección'!N318</f>
        <v>P</v>
      </c>
      <c r="T219" s="33">
        <f>+'Formulario de Inspección'!O318</f>
        <v>0</v>
      </c>
      <c r="U219" s="66" t="str">
        <f>+'Formulario de Inspección'!$C$498</f>
        <v>FAVORABLE</v>
      </c>
      <c r="V219" s="66" t="str">
        <f>+'Formulario de Inspección'!$P$499</f>
        <v>N/A</v>
      </c>
      <c r="W219" s="66" t="str">
        <f>+'Formulario de Inspección'!$R$499</f>
        <v>N/A</v>
      </c>
      <c r="X219" s="66" t="str">
        <f>+'Formulario de Inspección'!$S$499</f>
        <v>N/A</v>
      </c>
      <c r="Y219" s="66">
        <f>+'Formulario de Inspección'!$H$514</f>
        <v>0</v>
      </c>
    </row>
    <row r="220" spans="1:25">
      <c r="A220" s="66">
        <f>+'Formulario de Inspección'!$R$5</f>
        <v>0</v>
      </c>
      <c r="B220" s="66">
        <f>'Formulario de Inspección'!$A$5</f>
        <v>0</v>
      </c>
      <c r="C220" s="66" t="str">
        <f>+'Formulario de Inspección'!$D$5</f>
        <v>Aire acondicionado</v>
      </c>
      <c r="D220" s="66">
        <f>+'Formulario de Inspección'!$H$5</f>
        <v>0</v>
      </c>
      <c r="E220" s="66" t="str">
        <f>+'Formulario de Inspección'!$A$7</f>
        <v>Desconocida</v>
      </c>
      <c r="F220" s="66" t="str">
        <f>+'Formulario de Inspección'!$D$7</f>
        <v>Desconocido</v>
      </c>
      <c r="G220" s="66" t="str">
        <f>+'Formulario de Inspección'!$H$7</f>
        <v>Desconocido</v>
      </c>
      <c r="H220" s="66" t="str">
        <f>+'Formulario de Inspección'!$P$7</f>
        <v>Desconocido</v>
      </c>
      <c r="I220" s="66">
        <f>+'Formulario de Inspección'!$R$7</f>
        <v>0</v>
      </c>
      <c r="J220" s="67">
        <f>+'Formulario de Inspección'!$A$9</f>
        <v>0</v>
      </c>
      <c r="K220" s="66" t="str">
        <f>+'Formulario de Inspección'!$D$9</f>
        <v>INSPECCION ANUAL</v>
      </c>
      <c r="L220" s="67" t="str">
        <f>+'Formulario de Inspección'!$H$9</f>
        <v>N/A</v>
      </c>
      <c r="M220" s="66" t="str">
        <f>+'Formulario de Inspección'!$P$9</f>
        <v>N/A</v>
      </c>
      <c r="N220" s="67">
        <f>+'Formulario de Inspección'!$R$9</f>
        <v>0</v>
      </c>
      <c r="O220" s="66" t="s">
        <v>353</v>
      </c>
      <c r="P220" s="71" t="str">
        <f>+'Lista de defectos'!D220</f>
        <v>f</v>
      </c>
      <c r="Q220" s="33" t="str">
        <f>+'Lista de defectos'!G220</f>
        <v>Estado y/o fijación defectuosa que afecte su función o peligro de desprendimiento</v>
      </c>
      <c r="R220" s="66" t="str">
        <f>+'Lista de defectos'!F220</f>
        <v>DG</v>
      </c>
      <c r="S220" s="68" t="str">
        <f>+'Formulario de Inspección'!N319</f>
        <v>P</v>
      </c>
      <c r="T220" s="33">
        <f>+'Formulario de Inspección'!O319</f>
        <v>0</v>
      </c>
      <c r="U220" s="66" t="str">
        <f>+'Formulario de Inspección'!$C$498</f>
        <v>FAVORABLE</v>
      </c>
      <c r="V220" s="66" t="str">
        <f>+'Formulario de Inspección'!$P$499</f>
        <v>N/A</v>
      </c>
      <c r="W220" s="66" t="str">
        <f>+'Formulario de Inspección'!$R$499</f>
        <v>N/A</v>
      </c>
      <c r="X220" s="66" t="str">
        <f>+'Formulario de Inspección'!$S$499</f>
        <v>N/A</v>
      </c>
      <c r="Y220" s="66">
        <f>+'Formulario de Inspección'!$H$514</f>
        <v>0</v>
      </c>
    </row>
    <row r="221" spans="1:25">
      <c r="A221" s="66">
        <f>+'Formulario de Inspección'!$R$5</f>
        <v>0</v>
      </c>
      <c r="B221" s="66">
        <f>'Formulario de Inspección'!$A$5</f>
        <v>0</v>
      </c>
      <c r="C221" s="66" t="str">
        <f>+'Formulario de Inspección'!$D$5</f>
        <v>Aire acondicionado</v>
      </c>
      <c r="D221" s="66">
        <f>+'Formulario de Inspección'!$H$5</f>
        <v>0</v>
      </c>
      <c r="E221" s="66" t="str">
        <f>+'Formulario de Inspección'!$A$7</f>
        <v>Desconocida</v>
      </c>
      <c r="F221" s="66" t="str">
        <f>+'Formulario de Inspección'!$D$7</f>
        <v>Desconocido</v>
      </c>
      <c r="G221" s="66" t="str">
        <f>+'Formulario de Inspección'!$H$7</f>
        <v>Desconocido</v>
      </c>
      <c r="H221" s="66" t="str">
        <f>+'Formulario de Inspección'!$P$7</f>
        <v>Desconocido</v>
      </c>
      <c r="I221" s="66">
        <f>+'Formulario de Inspección'!$R$7</f>
        <v>0</v>
      </c>
      <c r="J221" s="67">
        <f>+'Formulario de Inspección'!$A$9</f>
        <v>0</v>
      </c>
      <c r="K221" s="66" t="str">
        <f>+'Formulario de Inspección'!$D$9</f>
        <v>INSPECCION ANUAL</v>
      </c>
      <c r="L221" s="67" t="str">
        <f>+'Formulario de Inspección'!$H$9</f>
        <v>N/A</v>
      </c>
      <c r="M221" s="66" t="str">
        <f>+'Formulario de Inspección'!$P$9</f>
        <v>N/A</v>
      </c>
      <c r="N221" s="67">
        <f>+'Formulario de Inspección'!$R$9</f>
        <v>0</v>
      </c>
      <c r="O221" s="66" t="s">
        <v>353</v>
      </c>
      <c r="P221" s="71" t="str">
        <f>+'Lista de defectos'!D221</f>
        <v>g</v>
      </c>
      <c r="Q221" s="33" t="str">
        <f>+'Lista de defectos'!G221</f>
        <v>Holguras excesivas en bocina, pivote o chanela</v>
      </c>
      <c r="R221" s="66" t="str">
        <f>+'Lista de defectos'!F221</f>
        <v>DG</v>
      </c>
      <c r="S221" s="68" t="str">
        <f>+'Formulario de Inspección'!N320</f>
        <v>P</v>
      </c>
      <c r="T221" s="33">
        <f>+'Formulario de Inspección'!O320</f>
        <v>0</v>
      </c>
      <c r="U221" s="66" t="str">
        <f>+'Formulario de Inspección'!$C$498</f>
        <v>FAVORABLE</v>
      </c>
      <c r="V221" s="66" t="str">
        <f>+'Formulario de Inspección'!$P$499</f>
        <v>N/A</v>
      </c>
      <c r="W221" s="66" t="str">
        <f>+'Formulario de Inspección'!$R$499</f>
        <v>N/A</v>
      </c>
      <c r="X221" s="66" t="str">
        <f>+'Formulario de Inspección'!$S$499</f>
        <v>N/A</v>
      </c>
      <c r="Y221" s="66">
        <f>+'Formulario de Inspección'!$H$514</f>
        <v>0</v>
      </c>
    </row>
    <row r="222" spans="1:25">
      <c r="A222" s="66">
        <f>+'Formulario de Inspección'!$R$5</f>
        <v>0</v>
      </c>
      <c r="B222" s="66">
        <f>'Formulario de Inspección'!$A$5</f>
        <v>0</v>
      </c>
      <c r="C222" s="66" t="str">
        <f>+'Formulario de Inspección'!$D$5</f>
        <v>Aire acondicionado</v>
      </c>
      <c r="D222" s="66">
        <f>+'Formulario de Inspección'!$H$5</f>
        <v>0</v>
      </c>
      <c r="E222" s="66" t="str">
        <f>+'Formulario de Inspección'!$A$7</f>
        <v>Desconocida</v>
      </c>
      <c r="F222" s="66" t="str">
        <f>+'Formulario de Inspección'!$D$7</f>
        <v>Desconocido</v>
      </c>
      <c r="G222" s="66" t="str">
        <f>+'Formulario de Inspección'!$H$7</f>
        <v>Desconocido</v>
      </c>
      <c r="H222" s="66" t="str">
        <f>+'Formulario de Inspección'!$P$7</f>
        <v>Desconocido</v>
      </c>
      <c r="I222" s="66">
        <f>+'Formulario de Inspección'!$R$7</f>
        <v>0</v>
      </c>
      <c r="J222" s="67">
        <f>+'Formulario de Inspección'!$A$9</f>
        <v>0</v>
      </c>
      <c r="K222" s="66" t="str">
        <f>+'Formulario de Inspección'!$D$9</f>
        <v>INSPECCION ANUAL</v>
      </c>
      <c r="L222" s="67" t="str">
        <f>+'Formulario de Inspección'!$H$9</f>
        <v>N/A</v>
      </c>
      <c r="M222" s="66" t="str">
        <f>+'Formulario de Inspección'!$P$9</f>
        <v>N/A</v>
      </c>
      <c r="N222" s="67">
        <f>+'Formulario de Inspección'!$R$9</f>
        <v>0</v>
      </c>
      <c r="O222" s="66" t="s">
        <v>361</v>
      </c>
      <c r="P222" s="71" t="str">
        <f>+'Lista de defectos'!D222</f>
        <v>a</v>
      </c>
      <c r="Q222" s="33" t="str">
        <f>+'Lista de defectos'!G222</f>
        <v>Tuercas o tornillos de sujeción del aro a las bocinas y/o tuercas de sujeción entre aros de copa inexistentes o defectuosos.</v>
      </c>
      <c r="R222" s="66" t="str">
        <f>+'Lista de defectos'!F222</f>
        <v>DG</v>
      </c>
      <c r="S222" s="68" t="str">
        <f>+'Formulario de Inspección'!N324</f>
        <v>P</v>
      </c>
      <c r="T222" s="33">
        <f>+'Formulario de Inspección'!O324</f>
        <v>0</v>
      </c>
      <c r="U222" s="66" t="str">
        <f>+'Formulario de Inspección'!$C$498</f>
        <v>FAVORABLE</v>
      </c>
      <c r="V222" s="66" t="str">
        <f>+'Formulario de Inspección'!$P$499</f>
        <v>N/A</v>
      </c>
      <c r="W222" s="66" t="str">
        <f>+'Formulario de Inspección'!$R$499</f>
        <v>N/A</v>
      </c>
      <c r="X222" s="66" t="str">
        <f>+'Formulario de Inspección'!$S$499</f>
        <v>N/A</v>
      </c>
      <c r="Y222" s="66">
        <f>+'Formulario de Inspección'!$H$514</f>
        <v>0</v>
      </c>
    </row>
    <row r="223" spans="1:25">
      <c r="A223" s="66">
        <f>+'Formulario de Inspección'!$R$5</f>
        <v>0</v>
      </c>
      <c r="B223" s="66">
        <f>'Formulario de Inspección'!$A$5</f>
        <v>0</v>
      </c>
      <c r="C223" s="66" t="str">
        <f>+'Formulario de Inspección'!$D$5</f>
        <v>Aire acondicionado</v>
      </c>
      <c r="D223" s="66">
        <f>+'Formulario de Inspección'!$H$5</f>
        <v>0</v>
      </c>
      <c r="E223" s="66" t="str">
        <f>+'Formulario de Inspección'!$A$7</f>
        <v>Desconocida</v>
      </c>
      <c r="F223" s="66" t="str">
        <f>+'Formulario de Inspección'!$D$7</f>
        <v>Desconocido</v>
      </c>
      <c r="G223" s="66" t="str">
        <f>+'Formulario de Inspección'!$H$7</f>
        <v>Desconocido</v>
      </c>
      <c r="H223" s="66" t="str">
        <f>+'Formulario de Inspección'!$P$7</f>
        <v>Desconocido</v>
      </c>
      <c r="I223" s="66">
        <f>+'Formulario de Inspección'!$R$7</f>
        <v>0</v>
      </c>
      <c r="J223" s="67">
        <f>+'Formulario de Inspección'!$A$9</f>
        <v>0</v>
      </c>
      <c r="K223" s="66" t="str">
        <f>+'Formulario de Inspección'!$D$9</f>
        <v>INSPECCION ANUAL</v>
      </c>
      <c r="L223" s="67" t="str">
        <f>+'Formulario de Inspección'!$H$9</f>
        <v>N/A</v>
      </c>
      <c r="M223" s="66" t="str">
        <f>+'Formulario de Inspección'!$P$9</f>
        <v>N/A</v>
      </c>
      <c r="N223" s="67">
        <f>+'Formulario de Inspección'!$R$9</f>
        <v>0</v>
      </c>
      <c r="O223" s="66" t="s">
        <v>361</v>
      </c>
      <c r="P223" s="71" t="str">
        <f>+'Lista de defectos'!D223</f>
        <v>b</v>
      </c>
      <c r="Q223" s="33" t="e">
        <f>+'Lista de defectos'!G223</f>
        <v>#REF!</v>
      </c>
      <c r="R223" s="66" t="str">
        <f>+'Lista de defectos'!F223</f>
        <v>DG</v>
      </c>
      <c r="S223" s="68" t="e">
        <f>+'Formulario de Inspección'!#REF!</f>
        <v>#REF!</v>
      </c>
      <c r="T223" s="33" t="e">
        <f>+'Formulario de Inspección'!#REF!</f>
        <v>#REF!</v>
      </c>
      <c r="U223" s="66" t="str">
        <f>+'Formulario de Inspección'!$C$498</f>
        <v>FAVORABLE</v>
      </c>
      <c r="V223" s="66" t="str">
        <f>+'Formulario de Inspección'!$P$499</f>
        <v>N/A</v>
      </c>
      <c r="W223" s="66" t="str">
        <f>+'Formulario de Inspección'!$R$499</f>
        <v>N/A</v>
      </c>
      <c r="X223" s="66" t="str">
        <f>+'Formulario de Inspección'!$S$499</f>
        <v>N/A</v>
      </c>
      <c r="Y223" s="66">
        <f>+'Formulario de Inspección'!$H$514</f>
        <v>0</v>
      </c>
    </row>
    <row r="224" spans="1:25">
      <c r="A224" s="66">
        <f>+'Formulario de Inspección'!$R$5</f>
        <v>0</v>
      </c>
      <c r="B224" s="66">
        <f>'Formulario de Inspección'!$A$5</f>
        <v>0</v>
      </c>
      <c r="C224" s="66" t="str">
        <f>+'Formulario de Inspección'!$D$5</f>
        <v>Aire acondicionado</v>
      </c>
      <c r="D224" s="66">
        <f>+'Formulario de Inspección'!$H$5</f>
        <v>0</v>
      </c>
      <c r="E224" s="66" t="str">
        <f>+'Formulario de Inspección'!$A$7</f>
        <v>Desconocida</v>
      </c>
      <c r="F224" s="66" t="str">
        <f>+'Formulario de Inspección'!$D$7</f>
        <v>Desconocido</v>
      </c>
      <c r="G224" s="66" t="str">
        <f>+'Formulario de Inspección'!$H$7</f>
        <v>Desconocido</v>
      </c>
      <c r="H224" s="66" t="str">
        <f>+'Formulario de Inspección'!$P$7</f>
        <v>Desconocido</v>
      </c>
      <c r="I224" s="66">
        <f>+'Formulario de Inspección'!$R$7</f>
        <v>0</v>
      </c>
      <c r="J224" s="67">
        <f>+'Formulario de Inspección'!$A$9</f>
        <v>0</v>
      </c>
      <c r="K224" s="66" t="str">
        <f>+'Formulario de Inspección'!$D$9</f>
        <v>INSPECCION ANUAL</v>
      </c>
      <c r="L224" s="67" t="str">
        <f>+'Formulario de Inspección'!$H$9</f>
        <v>N/A</v>
      </c>
      <c r="M224" s="66" t="str">
        <f>+'Formulario de Inspección'!$P$9</f>
        <v>N/A</v>
      </c>
      <c r="N224" s="67">
        <f>+'Formulario de Inspección'!$R$9</f>
        <v>0</v>
      </c>
      <c r="O224" s="66" t="s">
        <v>361</v>
      </c>
      <c r="P224" s="71" t="str">
        <f>+'Lista de defectos'!D224</f>
        <v>c</v>
      </c>
      <c r="Q224" s="33" t="str">
        <f>+'Lista de defectos'!G224</f>
        <v xml:space="preserve">Deformaciones, abolladuras y/o soldaduras </v>
      </c>
      <c r="R224" s="66" t="str">
        <f>+'Lista de defectos'!F224</f>
        <v>DL</v>
      </c>
      <c r="S224" s="68" t="str">
        <f>+'Formulario de Inspección'!N325</f>
        <v>P</v>
      </c>
      <c r="T224" s="33">
        <f>+'Formulario de Inspección'!O325</f>
        <v>0</v>
      </c>
      <c r="U224" s="66" t="str">
        <f>+'Formulario de Inspección'!$C$498</f>
        <v>FAVORABLE</v>
      </c>
      <c r="V224" s="66" t="str">
        <f>+'Formulario de Inspección'!$P$499</f>
        <v>N/A</v>
      </c>
      <c r="W224" s="66" t="str">
        <f>+'Formulario de Inspección'!$R$499</f>
        <v>N/A</v>
      </c>
      <c r="X224" s="66" t="str">
        <f>+'Formulario de Inspección'!$S$499</f>
        <v>N/A</v>
      </c>
      <c r="Y224" s="66">
        <f>+'Formulario de Inspección'!$H$514</f>
        <v>0</v>
      </c>
    </row>
    <row r="225" spans="1:25">
      <c r="A225" s="66">
        <f>+'Formulario de Inspección'!$R$5</f>
        <v>0</v>
      </c>
      <c r="B225" s="66">
        <f>'Formulario de Inspección'!$A$5</f>
        <v>0</v>
      </c>
      <c r="C225" s="66" t="str">
        <f>+'Formulario de Inspección'!$D$5</f>
        <v>Aire acondicionado</v>
      </c>
      <c r="D225" s="66">
        <f>+'Formulario de Inspección'!$H$5</f>
        <v>0</v>
      </c>
      <c r="E225" s="66" t="str">
        <f>+'Formulario de Inspección'!$A$7</f>
        <v>Desconocida</v>
      </c>
      <c r="F225" s="66" t="str">
        <f>+'Formulario de Inspección'!$D$7</f>
        <v>Desconocido</v>
      </c>
      <c r="G225" s="66" t="str">
        <f>+'Formulario de Inspección'!$H$7</f>
        <v>Desconocido</v>
      </c>
      <c r="H225" s="66" t="str">
        <f>+'Formulario de Inspección'!$P$7</f>
        <v>Desconocido</v>
      </c>
      <c r="I225" s="66">
        <f>+'Formulario de Inspección'!$R$7</f>
        <v>0</v>
      </c>
      <c r="J225" s="67">
        <f>+'Formulario de Inspección'!$A$9</f>
        <v>0</v>
      </c>
      <c r="K225" s="66" t="str">
        <f>+'Formulario de Inspección'!$D$9</f>
        <v>INSPECCION ANUAL</v>
      </c>
      <c r="L225" s="67" t="str">
        <f>+'Formulario de Inspección'!$H$9</f>
        <v>N/A</v>
      </c>
      <c r="M225" s="66" t="str">
        <f>+'Formulario de Inspección'!$P$9</f>
        <v>N/A</v>
      </c>
      <c r="N225" s="67">
        <f>+'Formulario de Inspección'!$R$9</f>
        <v>0</v>
      </c>
      <c r="O225" s="66" t="s">
        <v>361</v>
      </c>
      <c r="P225" s="71" t="str">
        <f>+'Lista de defectos'!D225</f>
        <v>d</v>
      </c>
      <c r="Q225" s="33" t="str">
        <f>+'Lista de defectos'!G225</f>
        <v>Fisuras o fracturas</v>
      </c>
      <c r="R225" s="66" t="str">
        <f>+'Lista de defectos'!F225</f>
        <v>DG</v>
      </c>
      <c r="S225" s="68" t="str">
        <f>+'Formulario de Inspección'!N326</f>
        <v>P</v>
      </c>
      <c r="T225" s="33">
        <f>+'Formulario de Inspección'!O326</f>
        <v>0</v>
      </c>
      <c r="U225" s="66" t="str">
        <f>+'Formulario de Inspección'!$C$498</f>
        <v>FAVORABLE</v>
      </c>
      <c r="V225" s="66" t="str">
        <f>+'Formulario de Inspección'!$P$499</f>
        <v>N/A</v>
      </c>
      <c r="W225" s="66" t="str">
        <f>+'Formulario de Inspección'!$R$499</f>
        <v>N/A</v>
      </c>
      <c r="X225" s="66" t="str">
        <f>+'Formulario de Inspección'!$S$499</f>
        <v>N/A</v>
      </c>
      <c r="Y225" s="66">
        <f>+'Formulario de Inspección'!$H$514</f>
        <v>0</v>
      </c>
    </row>
    <row r="226" spans="1:25">
      <c r="A226" s="66">
        <f>+'Formulario de Inspección'!$R$5</f>
        <v>0</v>
      </c>
      <c r="B226" s="66">
        <f>'Formulario de Inspección'!$A$5</f>
        <v>0</v>
      </c>
      <c r="C226" s="66" t="str">
        <f>+'Formulario de Inspección'!$D$5</f>
        <v>Aire acondicionado</v>
      </c>
      <c r="D226" s="66">
        <f>+'Formulario de Inspección'!$H$5</f>
        <v>0</v>
      </c>
      <c r="E226" s="66" t="str">
        <f>+'Formulario de Inspección'!$A$7</f>
        <v>Desconocida</v>
      </c>
      <c r="F226" s="66" t="str">
        <f>+'Formulario de Inspección'!$D$7</f>
        <v>Desconocido</v>
      </c>
      <c r="G226" s="66" t="str">
        <f>+'Formulario de Inspección'!$H$7</f>
        <v>Desconocido</v>
      </c>
      <c r="H226" s="66" t="str">
        <f>+'Formulario de Inspección'!$P$7</f>
        <v>Desconocido</v>
      </c>
      <c r="I226" s="66">
        <f>+'Formulario de Inspección'!$R$7</f>
        <v>0</v>
      </c>
      <c r="J226" s="67">
        <f>+'Formulario de Inspección'!$A$9</f>
        <v>0</v>
      </c>
      <c r="K226" s="66" t="str">
        <f>+'Formulario de Inspección'!$D$9</f>
        <v>INSPECCION ANUAL</v>
      </c>
      <c r="L226" s="67" t="str">
        <f>+'Formulario de Inspección'!$H$9</f>
        <v>N/A</v>
      </c>
      <c r="M226" s="66" t="str">
        <f>+'Formulario de Inspección'!$P$9</f>
        <v>N/A</v>
      </c>
      <c r="N226" s="67">
        <f>+'Formulario de Inspección'!$R$9</f>
        <v>0</v>
      </c>
      <c r="O226" s="66" t="s">
        <v>361</v>
      </c>
      <c r="P226" s="71" t="e">
        <f>+'Lista de defectos'!D226</f>
        <v>#REF!</v>
      </c>
      <c r="Q226" s="33" t="str">
        <f>+'Lista de defectos'!G226</f>
        <v>Elementos punzocortantes en los aros</v>
      </c>
      <c r="R226" s="66" t="str">
        <f>+'Lista de defectos'!F226</f>
        <v>DG</v>
      </c>
      <c r="S226" s="68" t="str">
        <f>+'Formulario de Inspección'!N327</f>
        <v>P</v>
      </c>
      <c r="T226" s="33">
        <f>+'Formulario de Inspección'!O327</f>
        <v>0</v>
      </c>
      <c r="U226" s="66" t="str">
        <f>+'Formulario de Inspección'!$C$498</f>
        <v>FAVORABLE</v>
      </c>
      <c r="V226" s="66" t="str">
        <f>+'Formulario de Inspección'!$P$499</f>
        <v>N/A</v>
      </c>
      <c r="W226" s="66" t="str">
        <f>+'Formulario de Inspección'!$R$499</f>
        <v>N/A</v>
      </c>
      <c r="X226" s="66" t="str">
        <f>+'Formulario de Inspección'!$S$499</f>
        <v>N/A</v>
      </c>
      <c r="Y226" s="66">
        <f>+'Formulario de Inspección'!$H$514</f>
        <v>0</v>
      </c>
    </row>
    <row r="227" spans="1:25">
      <c r="A227" s="66">
        <f>+'Formulario de Inspección'!$R$5</f>
        <v>0</v>
      </c>
      <c r="B227" s="66">
        <f>'Formulario de Inspección'!$A$5</f>
        <v>0</v>
      </c>
      <c r="C227" s="66" t="str">
        <f>+'Formulario de Inspección'!$D$5</f>
        <v>Aire acondicionado</v>
      </c>
      <c r="D227" s="66">
        <f>+'Formulario de Inspección'!$H$5</f>
        <v>0</v>
      </c>
      <c r="E227" s="66" t="str">
        <f>+'Formulario de Inspección'!$A$7</f>
        <v>Desconocida</v>
      </c>
      <c r="F227" s="66" t="str">
        <f>+'Formulario de Inspección'!$D$7</f>
        <v>Desconocido</v>
      </c>
      <c r="G227" s="66" t="str">
        <f>+'Formulario de Inspección'!$H$7</f>
        <v>Desconocido</v>
      </c>
      <c r="H227" s="66" t="str">
        <f>+'Formulario de Inspección'!$P$7</f>
        <v>Desconocido</v>
      </c>
      <c r="I227" s="66">
        <f>+'Formulario de Inspección'!$R$7</f>
        <v>0</v>
      </c>
      <c r="J227" s="67">
        <f>+'Formulario de Inspección'!$A$9</f>
        <v>0</v>
      </c>
      <c r="K227" s="66" t="str">
        <f>+'Formulario de Inspección'!$D$9</f>
        <v>INSPECCION ANUAL</v>
      </c>
      <c r="L227" s="67" t="str">
        <f>+'Formulario de Inspección'!$H$9</f>
        <v>N/A</v>
      </c>
      <c r="M227" s="66" t="str">
        <f>+'Formulario de Inspección'!$P$9</f>
        <v>N/A</v>
      </c>
      <c r="N227" s="67">
        <f>+'Formulario de Inspección'!$R$9</f>
        <v>0</v>
      </c>
      <c r="O227" s="66" t="s">
        <v>371</v>
      </c>
      <c r="P227" s="71" t="str">
        <f>+'Lista de defectos'!D227</f>
        <v>a</v>
      </c>
      <c r="Q227" s="33" t="str">
        <f>+'Lista de defectos'!G227</f>
        <v>Llantas de distintas dimensiones en un mismo eje</v>
      </c>
      <c r="R227" s="66" t="str">
        <f>+'Lista de defectos'!F227</f>
        <v>DG</v>
      </c>
      <c r="S227" s="68" t="str">
        <f>+'Formulario de Inspección'!N330</f>
        <v>P</v>
      </c>
      <c r="T227" s="33">
        <f>+'Formulario de Inspección'!O330</f>
        <v>0</v>
      </c>
      <c r="U227" s="66" t="str">
        <f>+'Formulario de Inspección'!$C$498</f>
        <v>FAVORABLE</v>
      </c>
      <c r="V227" s="66" t="str">
        <f>+'Formulario de Inspección'!$P$499</f>
        <v>N/A</v>
      </c>
      <c r="W227" s="66" t="str">
        <f>+'Formulario de Inspección'!$R$499</f>
        <v>N/A</v>
      </c>
      <c r="X227" s="66" t="str">
        <f>+'Formulario de Inspección'!$S$499</f>
        <v>N/A</v>
      </c>
      <c r="Y227" s="66">
        <f>+'Formulario de Inspección'!$H$514</f>
        <v>0</v>
      </c>
    </row>
    <row r="228" spans="1:25">
      <c r="A228" s="66">
        <f>+'Formulario de Inspección'!$R$5</f>
        <v>0</v>
      </c>
      <c r="B228" s="66">
        <f>'Formulario de Inspección'!$A$5</f>
        <v>0</v>
      </c>
      <c r="C228" s="66" t="str">
        <f>+'Formulario de Inspección'!$D$5</f>
        <v>Aire acondicionado</v>
      </c>
      <c r="D228" s="66">
        <f>+'Formulario de Inspección'!$H$5</f>
        <v>0</v>
      </c>
      <c r="E228" s="66" t="str">
        <f>+'Formulario de Inspección'!$A$7</f>
        <v>Desconocida</v>
      </c>
      <c r="F228" s="66" t="str">
        <f>+'Formulario de Inspección'!$D$7</f>
        <v>Desconocido</v>
      </c>
      <c r="G228" s="66" t="str">
        <f>+'Formulario de Inspección'!$H$7</f>
        <v>Desconocido</v>
      </c>
      <c r="H228" s="66" t="str">
        <f>+'Formulario de Inspección'!$P$7</f>
        <v>Desconocido</v>
      </c>
      <c r="I228" s="66">
        <f>+'Formulario de Inspección'!$R$7</f>
        <v>0</v>
      </c>
      <c r="J228" s="67">
        <f>+'Formulario de Inspección'!$A$9</f>
        <v>0</v>
      </c>
      <c r="K228" s="66" t="str">
        <f>+'Formulario de Inspección'!$D$9</f>
        <v>INSPECCION ANUAL</v>
      </c>
      <c r="L228" s="67" t="str">
        <f>+'Formulario de Inspección'!$H$9</f>
        <v>N/A</v>
      </c>
      <c r="M228" s="66" t="str">
        <f>+'Formulario de Inspección'!$P$9</f>
        <v>N/A</v>
      </c>
      <c r="N228" s="67">
        <f>+'Formulario de Inspección'!$R$9</f>
        <v>0</v>
      </c>
      <c r="O228" s="66" t="s">
        <v>371</v>
      </c>
      <c r="P228" s="71" t="str">
        <f>+'Lista de defectos'!D228</f>
        <v>b</v>
      </c>
      <c r="Q228" s="33" t="str">
        <f>+'Lista de defectos'!G228</f>
        <v>Profundidad de la banda de rodamiento inferior a lo regulado</v>
      </c>
      <c r="R228" s="66" t="str">
        <f>+'Lista de defectos'!F228</f>
        <v>DG</v>
      </c>
      <c r="S228" s="68" t="str">
        <f>+'Formulario de Inspección'!N331</f>
        <v>P</v>
      </c>
      <c r="T228" s="33">
        <f>+'Formulario de Inspección'!O331</f>
        <v>0</v>
      </c>
      <c r="U228" s="66" t="str">
        <f>+'Formulario de Inspección'!$C$498</f>
        <v>FAVORABLE</v>
      </c>
      <c r="V228" s="66" t="str">
        <f>+'Formulario de Inspección'!$P$499</f>
        <v>N/A</v>
      </c>
      <c r="W228" s="66" t="str">
        <f>+'Formulario de Inspección'!$R$499</f>
        <v>N/A</v>
      </c>
      <c r="X228" s="66" t="str">
        <f>+'Formulario de Inspección'!$S$499</f>
        <v>N/A</v>
      </c>
      <c r="Y228" s="66">
        <f>+'Formulario de Inspección'!$H$514</f>
        <v>0</v>
      </c>
    </row>
    <row r="229" spans="1:25">
      <c r="A229" s="66">
        <f>+'Formulario de Inspección'!$R$5</f>
        <v>0</v>
      </c>
      <c r="B229" s="66">
        <f>'Formulario de Inspección'!$A$5</f>
        <v>0</v>
      </c>
      <c r="C229" s="66" t="str">
        <f>+'Formulario de Inspección'!$D$5</f>
        <v>Aire acondicionado</v>
      </c>
      <c r="D229" s="66">
        <f>+'Formulario de Inspección'!$H$5</f>
        <v>0</v>
      </c>
      <c r="E229" s="66" t="str">
        <f>+'Formulario de Inspección'!$A$7</f>
        <v>Desconocida</v>
      </c>
      <c r="F229" s="66" t="str">
        <f>+'Formulario de Inspección'!$D$7</f>
        <v>Desconocido</v>
      </c>
      <c r="G229" s="66" t="str">
        <f>+'Formulario de Inspección'!$H$7</f>
        <v>Desconocido</v>
      </c>
      <c r="H229" s="66" t="str">
        <f>+'Formulario de Inspección'!$P$7</f>
        <v>Desconocido</v>
      </c>
      <c r="I229" s="66">
        <f>+'Formulario de Inspección'!$R$7</f>
        <v>0</v>
      </c>
      <c r="J229" s="67">
        <f>+'Formulario de Inspección'!$A$9</f>
        <v>0</v>
      </c>
      <c r="K229" s="66" t="str">
        <f>+'Formulario de Inspección'!$D$9</f>
        <v>INSPECCION ANUAL</v>
      </c>
      <c r="L229" s="67" t="str">
        <f>+'Formulario de Inspección'!$H$9</f>
        <v>N/A</v>
      </c>
      <c r="M229" s="66" t="str">
        <f>+'Formulario de Inspección'!$P$9</f>
        <v>N/A</v>
      </c>
      <c r="N229" s="67">
        <f>+'Formulario de Inspección'!$R$9</f>
        <v>0</v>
      </c>
      <c r="O229" s="66" t="s">
        <v>371</v>
      </c>
      <c r="P229" s="71" t="str">
        <f>+'Lista de defectos'!D229</f>
        <v>c</v>
      </c>
      <c r="Q229" s="33" t="str">
        <f>+'Lista de defectos'!G229</f>
        <v>Desgaste menor, sin llegar a la altura de los testigos de desgaste, que no afecte su correcto funcionamiento</v>
      </c>
      <c r="R229" s="66" t="str">
        <f>+'Lista de defectos'!F229</f>
        <v>DL</v>
      </c>
      <c r="S229" s="68" t="str">
        <f>+'Formulario de Inspección'!N332</f>
        <v>P</v>
      </c>
      <c r="T229" s="33">
        <f>+'Formulario de Inspección'!O332</f>
        <v>0</v>
      </c>
      <c r="U229" s="66" t="str">
        <f>+'Formulario de Inspección'!$C$498</f>
        <v>FAVORABLE</v>
      </c>
      <c r="V229" s="66" t="str">
        <f>+'Formulario de Inspección'!$P$499</f>
        <v>N/A</v>
      </c>
      <c r="W229" s="66" t="str">
        <f>+'Formulario de Inspección'!$R$499</f>
        <v>N/A</v>
      </c>
      <c r="X229" s="66" t="str">
        <f>+'Formulario de Inspección'!$S$499</f>
        <v>N/A</v>
      </c>
      <c r="Y229" s="66">
        <f>+'Formulario de Inspección'!$H$514</f>
        <v>0</v>
      </c>
    </row>
    <row r="230" spans="1:25">
      <c r="A230" s="66">
        <f>+'Formulario de Inspección'!$R$5</f>
        <v>0</v>
      </c>
      <c r="B230" s="66">
        <f>'Formulario de Inspección'!$A$5</f>
        <v>0</v>
      </c>
      <c r="C230" s="66" t="str">
        <f>+'Formulario de Inspección'!$D$5</f>
        <v>Aire acondicionado</v>
      </c>
      <c r="D230" s="66">
        <f>+'Formulario de Inspección'!$H$5</f>
        <v>0</v>
      </c>
      <c r="E230" s="66" t="str">
        <f>+'Formulario de Inspección'!$A$7</f>
        <v>Desconocida</v>
      </c>
      <c r="F230" s="66" t="str">
        <f>+'Formulario de Inspección'!$D$7</f>
        <v>Desconocido</v>
      </c>
      <c r="G230" s="66" t="str">
        <f>+'Formulario de Inspección'!$H$7</f>
        <v>Desconocido</v>
      </c>
      <c r="H230" s="66" t="str">
        <f>+'Formulario de Inspección'!$P$7</f>
        <v>Desconocido</v>
      </c>
      <c r="I230" s="66">
        <f>+'Formulario de Inspección'!$R$7</f>
        <v>0</v>
      </c>
      <c r="J230" s="67">
        <f>+'Formulario de Inspección'!$A$9</f>
        <v>0</v>
      </c>
      <c r="K230" s="66" t="str">
        <f>+'Formulario de Inspección'!$D$9</f>
        <v>INSPECCION ANUAL</v>
      </c>
      <c r="L230" s="67" t="str">
        <f>+'Formulario de Inspección'!$H$9</f>
        <v>N/A</v>
      </c>
      <c r="M230" s="66" t="str">
        <f>+'Formulario de Inspección'!$P$9</f>
        <v>N/A</v>
      </c>
      <c r="N230" s="67">
        <f>+'Formulario de Inspección'!$R$9</f>
        <v>0</v>
      </c>
      <c r="O230" s="66" t="s">
        <v>371</v>
      </c>
      <c r="P230" s="71" t="str">
        <f>+'Lista de defectos'!D230</f>
        <v>d</v>
      </c>
      <c r="Q230" s="33" t="str">
        <f>+'Lista de defectos'!G230</f>
        <v>Desgaste mayor, a la altura de los testigos de desgaste, que afecte su correcto funcionamiento</v>
      </c>
      <c r="R230" s="66" t="str">
        <f>+'Lista de defectos'!F230</f>
        <v>DG</v>
      </c>
      <c r="S230" s="68" t="str">
        <f>+'Formulario de Inspección'!N333</f>
        <v>P</v>
      </c>
      <c r="T230" s="33">
        <f>+'Formulario de Inspección'!O333</f>
        <v>0</v>
      </c>
      <c r="U230" s="66" t="str">
        <f>+'Formulario de Inspección'!$C$498</f>
        <v>FAVORABLE</v>
      </c>
      <c r="V230" s="66" t="str">
        <f>+'Formulario de Inspección'!$P$499</f>
        <v>N/A</v>
      </c>
      <c r="W230" s="66" t="str">
        <f>+'Formulario de Inspección'!$R$499</f>
        <v>N/A</v>
      </c>
      <c r="X230" s="66" t="str">
        <f>+'Formulario de Inspección'!$S$499</f>
        <v>N/A</v>
      </c>
      <c r="Y230" s="66">
        <f>+'Formulario de Inspección'!$H$514</f>
        <v>0</v>
      </c>
    </row>
    <row r="231" spans="1:25">
      <c r="A231" s="66">
        <f>+'Formulario de Inspección'!$R$5</f>
        <v>0</v>
      </c>
      <c r="B231" s="66">
        <f>'Formulario de Inspección'!$A$5</f>
        <v>0</v>
      </c>
      <c r="C231" s="66" t="str">
        <f>+'Formulario de Inspección'!$D$5</f>
        <v>Aire acondicionado</v>
      </c>
      <c r="D231" s="66">
        <f>+'Formulario de Inspección'!$H$5</f>
        <v>0</v>
      </c>
      <c r="E231" s="66" t="str">
        <f>+'Formulario de Inspección'!$A$7</f>
        <v>Desconocida</v>
      </c>
      <c r="F231" s="66" t="str">
        <f>+'Formulario de Inspección'!$D$7</f>
        <v>Desconocido</v>
      </c>
      <c r="G231" s="66" t="str">
        <f>+'Formulario de Inspección'!$H$7</f>
        <v>Desconocido</v>
      </c>
      <c r="H231" s="66" t="str">
        <f>+'Formulario de Inspección'!$P$7</f>
        <v>Desconocido</v>
      </c>
      <c r="I231" s="66">
        <f>+'Formulario de Inspección'!$R$7</f>
        <v>0</v>
      </c>
      <c r="J231" s="67">
        <f>+'Formulario de Inspección'!$A$9</f>
        <v>0</v>
      </c>
      <c r="K231" s="66" t="str">
        <f>+'Formulario de Inspección'!$D$9</f>
        <v>INSPECCION ANUAL</v>
      </c>
      <c r="L231" s="67" t="str">
        <f>+'Formulario de Inspección'!$H$9</f>
        <v>N/A</v>
      </c>
      <c r="M231" s="66" t="str">
        <f>+'Formulario de Inspección'!$P$9</f>
        <v>N/A</v>
      </c>
      <c r="N231" s="67">
        <f>+'Formulario de Inspección'!$R$9</f>
        <v>0</v>
      </c>
      <c r="O231" s="66" t="s">
        <v>371</v>
      </c>
      <c r="P231" s="71" t="str">
        <f>+'Lista de defectos'!D231</f>
        <v>e</v>
      </c>
      <c r="Q231" s="33" t="str">
        <f>+'Lista de defectos'!G231</f>
        <v>Existencia de abombamientos o roturas alambres al descubierto, grietas, envejecimiento o síntomas de rotura</v>
      </c>
      <c r="R231" s="66" t="str">
        <f>+'Lista de defectos'!F231</f>
        <v>DG</v>
      </c>
      <c r="S231" s="68" t="str">
        <f>+'Formulario de Inspección'!N334</f>
        <v>P</v>
      </c>
      <c r="T231" s="33">
        <f>+'Formulario de Inspección'!O334</f>
        <v>0</v>
      </c>
      <c r="U231" s="66" t="str">
        <f>+'Formulario de Inspección'!$C$498</f>
        <v>FAVORABLE</v>
      </c>
      <c r="V231" s="66" t="str">
        <f>+'Formulario de Inspección'!$P$499</f>
        <v>N/A</v>
      </c>
      <c r="W231" s="66" t="str">
        <f>+'Formulario de Inspección'!$R$499</f>
        <v>N/A</v>
      </c>
      <c r="X231" s="66" t="str">
        <f>+'Formulario de Inspección'!$S$499</f>
        <v>N/A</v>
      </c>
      <c r="Y231" s="66">
        <f>+'Formulario de Inspección'!$H$514</f>
        <v>0</v>
      </c>
    </row>
    <row r="232" spans="1:25">
      <c r="A232" s="66">
        <f>+'Formulario de Inspección'!$R$5</f>
        <v>0</v>
      </c>
      <c r="B232" s="66">
        <f>'Formulario de Inspección'!$A$5</f>
        <v>0</v>
      </c>
      <c r="C232" s="66" t="str">
        <f>+'Formulario de Inspección'!$D$5</f>
        <v>Aire acondicionado</v>
      </c>
      <c r="D232" s="66">
        <f>+'Formulario de Inspección'!$H$5</f>
        <v>0</v>
      </c>
      <c r="E232" s="66" t="str">
        <f>+'Formulario de Inspección'!$A$7</f>
        <v>Desconocida</v>
      </c>
      <c r="F232" s="66" t="str">
        <f>+'Formulario de Inspección'!$D$7</f>
        <v>Desconocido</v>
      </c>
      <c r="G232" s="66" t="str">
        <f>+'Formulario de Inspección'!$H$7</f>
        <v>Desconocido</v>
      </c>
      <c r="H232" s="66" t="str">
        <f>+'Formulario de Inspección'!$P$7</f>
        <v>Desconocido</v>
      </c>
      <c r="I232" s="66">
        <f>+'Formulario de Inspección'!$R$7</f>
        <v>0</v>
      </c>
      <c r="J232" s="67">
        <f>+'Formulario de Inspección'!$A$9</f>
        <v>0</v>
      </c>
      <c r="K232" s="66" t="str">
        <f>+'Formulario de Inspección'!$D$9</f>
        <v>INSPECCION ANUAL</v>
      </c>
      <c r="L232" s="67" t="str">
        <f>+'Formulario de Inspección'!$H$9</f>
        <v>N/A</v>
      </c>
      <c r="M232" s="66" t="str">
        <f>+'Formulario de Inspección'!$P$9</f>
        <v>N/A</v>
      </c>
      <c r="N232" s="67">
        <f>+'Formulario de Inspección'!$R$9</f>
        <v>0</v>
      </c>
      <c r="O232" s="66" t="s">
        <v>371</v>
      </c>
      <c r="P232" s="71" t="str">
        <f>+'Lista de defectos'!D232</f>
        <v>f</v>
      </c>
      <c r="Q232" s="33" t="str">
        <f>+'Lista de defectos'!G232</f>
        <v xml:space="preserve">Especificación de carga máxima de la llanta menor a la requerida (según fabricante) </v>
      </c>
      <c r="R232" s="66" t="str">
        <f>+'Lista de defectos'!F232</f>
        <v>DG</v>
      </c>
      <c r="S232" s="68" t="str">
        <f>+'Formulario de Inspección'!N335</f>
        <v>P</v>
      </c>
      <c r="T232" s="33">
        <f>+'Formulario de Inspección'!O335</f>
        <v>0</v>
      </c>
      <c r="U232" s="66" t="str">
        <f>+'Formulario de Inspección'!$C$498</f>
        <v>FAVORABLE</v>
      </c>
      <c r="V232" s="66" t="str">
        <f>+'Formulario de Inspección'!$P$499</f>
        <v>N/A</v>
      </c>
      <c r="W232" s="66" t="str">
        <f>+'Formulario de Inspección'!$R$499</f>
        <v>N/A</v>
      </c>
      <c r="X232" s="66" t="str">
        <f>+'Formulario de Inspección'!$S$499</f>
        <v>N/A</v>
      </c>
      <c r="Y232" s="66">
        <f>+'Formulario de Inspección'!$H$514</f>
        <v>0</v>
      </c>
    </row>
    <row r="233" spans="1:25">
      <c r="A233" s="66">
        <f>+'Formulario de Inspección'!$R$5</f>
        <v>0</v>
      </c>
      <c r="B233" s="66">
        <f>'Formulario de Inspección'!$A$5</f>
        <v>0</v>
      </c>
      <c r="C233" s="66" t="str">
        <f>+'Formulario de Inspección'!$D$5</f>
        <v>Aire acondicionado</v>
      </c>
      <c r="D233" s="66">
        <f>+'Formulario de Inspección'!$H$5</f>
        <v>0</v>
      </c>
      <c r="E233" s="66" t="str">
        <f>+'Formulario de Inspección'!$A$7</f>
        <v>Desconocida</v>
      </c>
      <c r="F233" s="66" t="str">
        <f>+'Formulario de Inspección'!$D$7</f>
        <v>Desconocido</v>
      </c>
      <c r="G233" s="66" t="str">
        <f>+'Formulario de Inspección'!$H$7</f>
        <v>Desconocido</v>
      </c>
      <c r="H233" s="66" t="str">
        <f>+'Formulario de Inspección'!$P$7</f>
        <v>Desconocido</v>
      </c>
      <c r="I233" s="66">
        <f>+'Formulario de Inspección'!$R$7</f>
        <v>0</v>
      </c>
      <c r="J233" s="67">
        <f>+'Formulario de Inspección'!$A$9</f>
        <v>0</v>
      </c>
      <c r="K233" s="66" t="str">
        <f>+'Formulario de Inspección'!$D$9</f>
        <v>INSPECCION ANUAL</v>
      </c>
      <c r="L233" s="67" t="str">
        <f>+'Formulario de Inspección'!$H$9</f>
        <v>N/A</v>
      </c>
      <c r="M233" s="66" t="str">
        <f>+'Formulario de Inspección'!$P$9</f>
        <v>N/A</v>
      </c>
      <c r="N233" s="67">
        <f>+'Formulario de Inspección'!$R$9</f>
        <v>0</v>
      </c>
      <c r="O233" s="66" t="s">
        <v>371</v>
      </c>
      <c r="P233" s="71" t="str">
        <f>+'Lista de defectos'!D233</f>
        <v>g</v>
      </c>
      <c r="Q233" s="33" t="str">
        <f>+'Lista de defectos'!G233</f>
        <v xml:space="preserve">Defectos de fijación mayor de la llanta al aro </v>
      </c>
      <c r="R233" s="66" t="str">
        <f>+'Lista de defectos'!F233</f>
        <v>DG</v>
      </c>
      <c r="S233" s="68" t="str">
        <f>+'Formulario de Inspección'!N336</f>
        <v>P</v>
      </c>
      <c r="T233" s="33">
        <f>+'Formulario de Inspección'!O336</f>
        <v>0</v>
      </c>
      <c r="U233" s="66" t="str">
        <f>+'Formulario de Inspección'!$C$498</f>
        <v>FAVORABLE</v>
      </c>
      <c r="V233" s="66" t="str">
        <f>+'Formulario de Inspección'!$P$499</f>
        <v>N/A</v>
      </c>
      <c r="W233" s="66" t="str">
        <f>+'Formulario de Inspección'!$R$499</f>
        <v>N/A</v>
      </c>
      <c r="X233" s="66" t="str">
        <f>+'Formulario de Inspección'!$S$499</f>
        <v>N/A</v>
      </c>
      <c r="Y233" s="66">
        <f>+'Formulario de Inspección'!$H$514</f>
        <v>0</v>
      </c>
    </row>
    <row r="234" spans="1:25">
      <c r="A234" s="66">
        <f>+'Formulario de Inspección'!$R$5</f>
        <v>0</v>
      </c>
      <c r="B234" s="66">
        <f>'Formulario de Inspección'!$A$5</f>
        <v>0</v>
      </c>
      <c r="C234" s="66" t="str">
        <f>+'Formulario de Inspección'!$D$5</f>
        <v>Aire acondicionado</v>
      </c>
      <c r="D234" s="66">
        <f>+'Formulario de Inspección'!$H$5</f>
        <v>0</v>
      </c>
      <c r="E234" s="66" t="str">
        <f>+'Formulario de Inspección'!$A$7</f>
        <v>Desconocida</v>
      </c>
      <c r="F234" s="66" t="str">
        <f>+'Formulario de Inspección'!$D$7</f>
        <v>Desconocido</v>
      </c>
      <c r="G234" s="66" t="str">
        <f>+'Formulario de Inspección'!$H$7</f>
        <v>Desconocido</v>
      </c>
      <c r="H234" s="66" t="str">
        <f>+'Formulario de Inspección'!$P$7</f>
        <v>Desconocido</v>
      </c>
      <c r="I234" s="66">
        <f>+'Formulario de Inspección'!$R$7</f>
        <v>0</v>
      </c>
      <c r="J234" s="67">
        <f>+'Formulario de Inspección'!$A$9</f>
        <v>0</v>
      </c>
      <c r="K234" s="66" t="str">
        <f>+'Formulario de Inspección'!$D$9</f>
        <v>INSPECCION ANUAL</v>
      </c>
      <c r="L234" s="67" t="str">
        <f>+'Formulario de Inspección'!$H$9</f>
        <v>N/A</v>
      </c>
      <c r="M234" s="66" t="str">
        <f>+'Formulario de Inspección'!$P$9</f>
        <v>N/A</v>
      </c>
      <c r="N234" s="67">
        <f>+'Formulario de Inspección'!$R$9</f>
        <v>0</v>
      </c>
      <c r="O234" s="66" t="s">
        <v>371</v>
      </c>
      <c r="P234" s="71" t="str">
        <f>+'Lista de defectos'!D234</f>
        <v>h</v>
      </c>
      <c r="Q234" s="33" t="str">
        <f>+'Lista de defectos'!G234</f>
        <v xml:space="preserve">Defectos de fijación menor de la llanta al aro </v>
      </c>
      <c r="R234" s="66" t="str">
        <f>+'Lista de defectos'!F234</f>
        <v>DL</v>
      </c>
      <c r="S234" s="68" t="str">
        <f>+'Formulario de Inspección'!N337</f>
        <v>P</v>
      </c>
      <c r="T234" s="33">
        <f>+'Formulario de Inspección'!O337</f>
        <v>0</v>
      </c>
      <c r="U234" s="66" t="str">
        <f>+'Formulario de Inspección'!$C$498</f>
        <v>FAVORABLE</v>
      </c>
      <c r="V234" s="66" t="str">
        <f>+'Formulario de Inspección'!$P$499</f>
        <v>N/A</v>
      </c>
      <c r="W234" s="66" t="str">
        <f>+'Formulario de Inspección'!$R$499</f>
        <v>N/A</v>
      </c>
      <c r="X234" s="66" t="str">
        <f>+'Formulario de Inspección'!$S$499</f>
        <v>N/A</v>
      </c>
      <c r="Y234" s="66">
        <f>+'Formulario de Inspección'!$H$514</f>
        <v>0</v>
      </c>
    </row>
    <row r="235" spans="1:25">
      <c r="A235" s="66">
        <f>+'Formulario de Inspección'!$R$5</f>
        <v>0</v>
      </c>
      <c r="B235" s="66">
        <f>'Formulario de Inspección'!$A$5</f>
        <v>0</v>
      </c>
      <c r="C235" s="66" t="str">
        <f>+'Formulario de Inspección'!$D$5</f>
        <v>Aire acondicionado</v>
      </c>
      <c r="D235" s="66">
        <f>+'Formulario de Inspección'!$H$5</f>
        <v>0</v>
      </c>
      <c r="E235" s="66" t="str">
        <f>+'Formulario de Inspección'!$A$7</f>
        <v>Desconocida</v>
      </c>
      <c r="F235" s="66" t="str">
        <f>+'Formulario de Inspección'!$D$7</f>
        <v>Desconocido</v>
      </c>
      <c r="G235" s="66" t="str">
        <f>+'Formulario de Inspección'!$H$7</f>
        <v>Desconocido</v>
      </c>
      <c r="H235" s="66" t="str">
        <f>+'Formulario de Inspección'!$P$7</f>
        <v>Desconocido</v>
      </c>
      <c r="I235" s="66">
        <f>+'Formulario de Inspección'!$R$7</f>
        <v>0</v>
      </c>
      <c r="J235" s="67">
        <f>+'Formulario de Inspección'!$A$9</f>
        <v>0</v>
      </c>
      <c r="K235" s="66" t="str">
        <f>+'Formulario de Inspección'!$D$9</f>
        <v>INSPECCION ANUAL</v>
      </c>
      <c r="L235" s="67" t="str">
        <f>+'Formulario de Inspección'!$H$9</f>
        <v>N/A</v>
      </c>
      <c r="M235" s="66" t="str">
        <f>+'Formulario de Inspección'!$P$9</f>
        <v>N/A</v>
      </c>
      <c r="N235" s="67">
        <f>+'Formulario de Inspección'!$R$9</f>
        <v>0</v>
      </c>
      <c r="O235" s="66" t="s">
        <v>371</v>
      </c>
      <c r="P235" s="71" t="str">
        <f>+'Lista de defectos'!D235</f>
        <v>i</v>
      </c>
      <c r="Q235" s="33" t="str">
        <f>+'Lista de defectos'!G235</f>
        <v>Evidencias de rozamientos de la llantas con partes de la carrocería</v>
      </c>
      <c r="R235" s="66" t="str">
        <f>+'Lista de defectos'!F235</f>
        <v>DG</v>
      </c>
      <c r="S235" s="68" t="str">
        <f>+'Formulario de Inspección'!N338</f>
        <v>P</v>
      </c>
      <c r="T235" s="33">
        <f>+'Formulario de Inspección'!O338</f>
        <v>0</v>
      </c>
      <c r="U235" s="66" t="str">
        <f>+'Formulario de Inspección'!$C$498</f>
        <v>FAVORABLE</v>
      </c>
      <c r="V235" s="66" t="str">
        <f>+'Formulario de Inspección'!$P$499</f>
        <v>N/A</v>
      </c>
      <c r="W235" s="66" t="str">
        <f>+'Formulario de Inspección'!$R$499</f>
        <v>N/A</v>
      </c>
      <c r="X235" s="66" t="str">
        <f>+'Formulario de Inspección'!$S$499</f>
        <v>N/A</v>
      </c>
      <c r="Y235" s="66">
        <f>+'Formulario de Inspección'!$H$514</f>
        <v>0</v>
      </c>
    </row>
    <row r="236" spans="1:25">
      <c r="A236" s="66">
        <f>+'Formulario de Inspección'!$R$5</f>
        <v>0</v>
      </c>
      <c r="B236" s="66">
        <f>'Formulario de Inspección'!$A$5</f>
        <v>0</v>
      </c>
      <c r="C236" s="66" t="str">
        <f>+'Formulario de Inspección'!$D$5</f>
        <v>Aire acondicionado</v>
      </c>
      <c r="D236" s="66">
        <f>+'Formulario de Inspección'!$H$5</f>
        <v>0</v>
      </c>
      <c r="E236" s="66" t="str">
        <f>+'Formulario de Inspección'!$A$7</f>
        <v>Desconocida</v>
      </c>
      <c r="F236" s="66" t="str">
        <f>+'Formulario de Inspección'!$D$7</f>
        <v>Desconocido</v>
      </c>
      <c r="G236" s="66" t="str">
        <f>+'Formulario de Inspección'!$H$7</f>
        <v>Desconocido</v>
      </c>
      <c r="H236" s="66" t="str">
        <f>+'Formulario de Inspección'!$P$7</f>
        <v>Desconocido</v>
      </c>
      <c r="I236" s="66">
        <f>+'Formulario de Inspección'!$R$7</f>
        <v>0</v>
      </c>
      <c r="J236" s="67">
        <f>+'Formulario de Inspección'!$A$9</f>
        <v>0</v>
      </c>
      <c r="K236" s="66" t="str">
        <f>+'Formulario de Inspección'!$D$9</f>
        <v>INSPECCION ANUAL</v>
      </c>
      <c r="L236" s="67" t="str">
        <f>+'Formulario de Inspección'!$H$9</f>
        <v>N/A</v>
      </c>
      <c r="M236" s="66" t="str">
        <f>+'Formulario de Inspección'!$P$9</f>
        <v>N/A</v>
      </c>
      <c r="N236" s="67">
        <f>+'Formulario de Inspección'!$R$9</f>
        <v>0</v>
      </c>
      <c r="O236" s="66" t="s">
        <v>385</v>
      </c>
      <c r="P236" s="71" t="str">
        <f>+'Lista de defectos'!D236</f>
        <v>a</v>
      </c>
      <c r="Q236" s="33" t="str">
        <f>+'Lista de defectos'!G236</f>
        <v>Holgura anormal</v>
      </c>
      <c r="R236" s="66" t="str">
        <f>+'Lista de defectos'!F236</f>
        <v>DL</v>
      </c>
      <c r="S236" s="68" t="str">
        <f>+'Formulario de Inspección'!N342</f>
        <v>P</v>
      </c>
      <c r="T236" s="33">
        <f>+'Formulario de Inspección'!O342</f>
        <v>0</v>
      </c>
      <c r="U236" s="66" t="str">
        <f>+'Formulario de Inspección'!$C$498</f>
        <v>FAVORABLE</v>
      </c>
      <c r="V236" s="66" t="str">
        <f>+'Formulario de Inspección'!$P$499</f>
        <v>N/A</v>
      </c>
      <c r="W236" s="66" t="str">
        <f>+'Formulario de Inspección'!$R$499</f>
        <v>N/A</v>
      </c>
      <c r="X236" s="66" t="str">
        <f>+'Formulario de Inspección'!$S$499</f>
        <v>N/A</v>
      </c>
      <c r="Y236" s="66">
        <f>+'Formulario de Inspección'!$H$514</f>
        <v>0</v>
      </c>
    </row>
    <row r="237" spans="1:25">
      <c r="A237" s="66">
        <f>+'Formulario de Inspección'!$R$5</f>
        <v>0</v>
      </c>
      <c r="B237" s="66">
        <f>'Formulario de Inspección'!$A$5</f>
        <v>0</v>
      </c>
      <c r="C237" s="66" t="str">
        <f>+'Formulario de Inspección'!$D$5</f>
        <v>Aire acondicionado</v>
      </c>
      <c r="D237" s="66">
        <f>+'Formulario de Inspección'!$H$5</f>
        <v>0</v>
      </c>
      <c r="E237" s="66" t="str">
        <f>+'Formulario de Inspección'!$A$7</f>
        <v>Desconocida</v>
      </c>
      <c r="F237" s="66" t="str">
        <f>+'Formulario de Inspección'!$D$7</f>
        <v>Desconocido</v>
      </c>
      <c r="G237" s="66" t="str">
        <f>+'Formulario de Inspección'!$H$7</f>
        <v>Desconocido</v>
      </c>
      <c r="H237" s="66" t="str">
        <f>+'Formulario de Inspección'!$P$7</f>
        <v>Desconocido</v>
      </c>
      <c r="I237" s="66">
        <f>+'Formulario de Inspección'!$R$7</f>
        <v>0</v>
      </c>
      <c r="J237" s="67">
        <f>+'Formulario de Inspección'!$A$9</f>
        <v>0</v>
      </c>
      <c r="K237" s="66" t="str">
        <f>+'Formulario de Inspección'!$D$9</f>
        <v>INSPECCION ANUAL</v>
      </c>
      <c r="L237" s="67" t="str">
        <f>+'Formulario de Inspección'!$H$9</f>
        <v>N/A</v>
      </c>
      <c r="M237" s="66" t="str">
        <f>+'Formulario de Inspección'!$P$9</f>
        <v>N/A</v>
      </c>
      <c r="N237" s="67">
        <f>+'Formulario de Inspección'!$R$9</f>
        <v>0</v>
      </c>
      <c r="O237" s="66" t="s">
        <v>385</v>
      </c>
      <c r="P237" s="71" t="str">
        <f>+'Lista de defectos'!D237</f>
        <v>b</v>
      </c>
      <c r="Q237" s="33" t="str">
        <f>+'Lista de defectos'!G237</f>
        <v>Holgura excesiva o con defectos de fijación</v>
      </c>
      <c r="R237" s="66" t="str">
        <f>+'Lista de defectos'!F237</f>
        <v>DG</v>
      </c>
      <c r="S237" s="68" t="str">
        <f>+'Formulario de Inspección'!N343</f>
        <v>P</v>
      </c>
      <c r="T237" s="33">
        <f>+'Formulario de Inspección'!O343</f>
        <v>0</v>
      </c>
      <c r="U237" s="66" t="str">
        <f>+'Formulario de Inspección'!$C$498</f>
        <v>FAVORABLE</v>
      </c>
      <c r="V237" s="66" t="str">
        <f>+'Formulario de Inspección'!$P$499</f>
        <v>N/A</v>
      </c>
      <c r="W237" s="66" t="str">
        <f>+'Formulario de Inspección'!$R$499</f>
        <v>N/A</v>
      </c>
      <c r="X237" s="66" t="str">
        <f>+'Formulario de Inspección'!$S$499</f>
        <v>N/A</v>
      </c>
      <c r="Y237" s="66">
        <f>+'Formulario de Inspección'!$H$514</f>
        <v>0</v>
      </c>
    </row>
    <row r="238" spans="1:25">
      <c r="A238" s="66">
        <f>+'Formulario de Inspección'!$R$5</f>
        <v>0</v>
      </c>
      <c r="B238" s="66">
        <f>'Formulario de Inspección'!$A$5</f>
        <v>0</v>
      </c>
      <c r="C238" s="66" t="str">
        <f>+'Formulario de Inspección'!$D$5</f>
        <v>Aire acondicionado</v>
      </c>
      <c r="D238" s="66">
        <f>+'Formulario de Inspección'!$H$5</f>
        <v>0</v>
      </c>
      <c r="E238" s="66" t="str">
        <f>+'Formulario de Inspección'!$A$7</f>
        <v>Desconocida</v>
      </c>
      <c r="F238" s="66" t="str">
        <f>+'Formulario de Inspección'!$D$7</f>
        <v>Desconocido</v>
      </c>
      <c r="G238" s="66" t="str">
        <f>+'Formulario de Inspección'!$H$7</f>
        <v>Desconocido</v>
      </c>
      <c r="H238" s="66" t="str">
        <f>+'Formulario de Inspección'!$P$7</f>
        <v>Desconocido</v>
      </c>
      <c r="I238" s="66">
        <f>+'Formulario de Inspección'!$R$7</f>
        <v>0</v>
      </c>
      <c r="J238" s="67">
        <f>+'Formulario de Inspección'!$A$9</f>
        <v>0</v>
      </c>
      <c r="K238" s="66" t="str">
        <f>+'Formulario de Inspección'!$D$9</f>
        <v>INSPECCION ANUAL</v>
      </c>
      <c r="L238" s="67" t="str">
        <f>+'Formulario de Inspección'!$H$9</f>
        <v>N/A</v>
      </c>
      <c r="M238" s="66" t="str">
        <f>+'Formulario de Inspección'!$P$9</f>
        <v>N/A</v>
      </c>
      <c r="N238" s="67">
        <f>+'Formulario de Inspección'!$R$9</f>
        <v>0</v>
      </c>
      <c r="O238" s="66" t="s">
        <v>385</v>
      </c>
      <c r="P238" s="71" t="str">
        <f>+'Lista de defectos'!D238</f>
        <v>c</v>
      </c>
      <c r="Q238" s="33" t="str">
        <f>+'Lista de defectos'!G238</f>
        <v>Ausencia de uno o más amortiguadores</v>
      </c>
      <c r="R238" s="66" t="str">
        <f>+'Lista de defectos'!F238</f>
        <v>DG</v>
      </c>
      <c r="S238" s="68" t="str">
        <f>+'Formulario de Inspección'!N344</f>
        <v>P</v>
      </c>
      <c r="T238" s="33">
        <f>+'Formulario de Inspección'!O344</f>
        <v>0</v>
      </c>
      <c r="U238" s="66" t="str">
        <f>+'Formulario de Inspección'!$C$498</f>
        <v>FAVORABLE</v>
      </c>
      <c r="V238" s="66" t="str">
        <f>+'Formulario de Inspección'!$P$499</f>
        <v>N/A</v>
      </c>
      <c r="W238" s="66" t="str">
        <f>+'Formulario de Inspección'!$R$499</f>
        <v>N/A</v>
      </c>
      <c r="X238" s="66" t="str">
        <f>+'Formulario de Inspección'!$S$499</f>
        <v>N/A</v>
      </c>
      <c r="Y238" s="66">
        <f>+'Formulario de Inspección'!$H$514</f>
        <v>0</v>
      </c>
    </row>
    <row r="239" spans="1:25">
      <c r="A239" s="66">
        <f>+'Formulario de Inspección'!$R$5</f>
        <v>0</v>
      </c>
      <c r="B239" s="66">
        <f>'Formulario de Inspección'!$A$5</f>
        <v>0</v>
      </c>
      <c r="C239" s="66" t="str">
        <f>+'Formulario de Inspección'!$D$5</f>
        <v>Aire acondicionado</v>
      </c>
      <c r="D239" s="66">
        <f>+'Formulario de Inspección'!$H$5</f>
        <v>0</v>
      </c>
      <c r="E239" s="66" t="str">
        <f>+'Formulario de Inspección'!$A$7</f>
        <v>Desconocida</v>
      </c>
      <c r="F239" s="66" t="str">
        <f>+'Formulario de Inspección'!$D$7</f>
        <v>Desconocido</v>
      </c>
      <c r="G239" s="66" t="str">
        <f>+'Formulario de Inspección'!$H$7</f>
        <v>Desconocido</v>
      </c>
      <c r="H239" s="66" t="str">
        <f>+'Formulario de Inspección'!$P$7</f>
        <v>Desconocido</v>
      </c>
      <c r="I239" s="66">
        <f>+'Formulario de Inspección'!$R$7</f>
        <v>0</v>
      </c>
      <c r="J239" s="67">
        <f>+'Formulario de Inspección'!$A$9</f>
        <v>0</v>
      </c>
      <c r="K239" s="66" t="str">
        <f>+'Formulario de Inspección'!$D$9</f>
        <v>INSPECCION ANUAL</v>
      </c>
      <c r="L239" s="67" t="str">
        <f>+'Formulario de Inspección'!$H$9</f>
        <v>N/A</v>
      </c>
      <c r="M239" s="66" t="str">
        <f>+'Formulario de Inspección'!$P$9</f>
        <v>N/A</v>
      </c>
      <c r="N239" s="67">
        <f>+'Formulario de Inspección'!$R$9</f>
        <v>0</v>
      </c>
      <c r="O239" s="66" t="s">
        <v>385</v>
      </c>
      <c r="P239" s="71" t="str">
        <f>+'Lista de defectos'!D239</f>
        <v>d</v>
      </c>
      <c r="Q239" s="33" t="str">
        <f>+'Lista de defectos'!G239</f>
        <v>Amortiguadores con pérdidas mínimas de aceite</v>
      </c>
      <c r="R239" s="66" t="str">
        <f>+'Lista de defectos'!F239</f>
        <v>DL</v>
      </c>
      <c r="S239" s="68" t="str">
        <f>+'Formulario de Inspección'!N345</f>
        <v>P</v>
      </c>
      <c r="T239" s="33">
        <f>+'Formulario de Inspección'!O345</f>
        <v>0</v>
      </c>
      <c r="U239" s="66" t="str">
        <f>+'Formulario de Inspección'!$C$498</f>
        <v>FAVORABLE</v>
      </c>
      <c r="V239" s="66" t="str">
        <f>+'Formulario de Inspección'!$P$499</f>
        <v>N/A</v>
      </c>
      <c r="W239" s="66" t="str">
        <f>+'Formulario de Inspección'!$R$499</f>
        <v>N/A</v>
      </c>
      <c r="X239" s="66" t="str">
        <f>+'Formulario de Inspección'!$S$499</f>
        <v>N/A</v>
      </c>
      <c r="Y239" s="66">
        <f>+'Formulario de Inspección'!$H$514</f>
        <v>0</v>
      </c>
    </row>
    <row r="240" spans="1:25">
      <c r="A240" s="66">
        <f>+'Formulario de Inspección'!$R$5</f>
        <v>0</v>
      </c>
      <c r="B240" s="66">
        <f>'Formulario de Inspección'!$A$5</f>
        <v>0</v>
      </c>
      <c r="C240" s="66" t="str">
        <f>+'Formulario de Inspección'!$D$5</f>
        <v>Aire acondicionado</v>
      </c>
      <c r="D240" s="66">
        <f>+'Formulario de Inspección'!$H$5</f>
        <v>0</v>
      </c>
      <c r="E240" s="66" t="str">
        <f>+'Formulario de Inspección'!$A$7</f>
        <v>Desconocida</v>
      </c>
      <c r="F240" s="66" t="str">
        <f>+'Formulario de Inspección'!$D$7</f>
        <v>Desconocido</v>
      </c>
      <c r="G240" s="66" t="str">
        <f>+'Formulario de Inspección'!$H$7</f>
        <v>Desconocido</v>
      </c>
      <c r="H240" s="66" t="str">
        <f>+'Formulario de Inspección'!$P$7</f>
        <v>Desconocido</v>
      </c>
      <c r="I240" s="66">
        <f>+'Formulario de Inspección'!$R$7</f>
        <v>0</v>
      </c>
      <c r="J240" s="67">
        <f>+'Formulario de Inspección'!$A$9</f>
        <v>0</v>
      </c>
      <c r="K240" s="66" t="str">
        <f>+'Formulario de Inspección'!$D$9</f>
        <v>INSPECCION ANUAL</v>
      </c>
      <c r="L240" s="67" t="str">
        <f>+'Formulario de Inspección'!$H$9</f>
        <v>N/A</v>
      </c>
      <c r="M240" s="66" t="str">
        <f>+'Formulario de Inspección'!$P$9</f>
        <v>N/A</v>
      </c>
      <c r="N240" s="67">
        <f>+'Formulario de Inspección'!$R$9</f>
        <v>0</v>
      </c>
      <c r="O240" s="66" t="s">
        <v>385</v>
      </c>
      <c r="P240" s="71" t="str">
        <f>+'Lista de defectos'!D240</f>
        <v>e</v>
      </c>
      <c r="Q240" s="33" t="str">
        <f>+'Lista de defectos'!G240</f>
        <v>Amortiguadores con pérdidas considerables de aceite o con perdida de su función</v>
      </c>
      <c r="R240" s="66" t="str">
        <f>+'Lista de defectos'!F240</f>
        <v>DG</v>
      </c>
      <c r="S240" s="68" t="str">
        <f>+'Formulario de Inspección'!N346</f>
        <v>P</v>
      </c>
      <c r="T240" s="33">
        <f>+'Formulario de Inspección'!O346</f>
        <v>0</v>
      </c>
      <c r="U240" s="66" t="str">
        <f>+'Formulario de Inspección'!$C$498</f>
        <v>FAVORABLE</v>
      </c>
      <c r="V240" s="66" t="str">
        <f>+'Formulario de Inspección'!$P$499</f>
        <v>N/A</v>
      </c>
      <c r="W240" s="66" t="str">
        <f>+'Formulario de Inspección'!$R$499</f>
        <v>N/A</v>
      </c>
      <c r="X240" s="66" t="str">
        <f>+'Formulario de Inspección'!$S$499</f>
        <v>N/A</v>
      </c>
      <c r="Y240" s="66">
        <f>+'Formulario de Inspección'!$H$514</f>
        <v>0</v>
      </c>
    </row>
    <row r="241" spans="1:25">
      <c r="A241" s="66">
        <f>+'Formulario de Inspección'!$R$5</f>
        <v>0</v>
      </c>
      <c r="B241" s="66">
        <f>'Formulario de Inspección'!$A$5</f>
        <v>0</v>
      </c>
      <c r="C241" s="66" t="str">
        <f>+'Formulario de Inspección'!$D$5</f>
        <v>Aire acondicionado</v>
      </c>
      <c r="D241" s="66">
        <f>+'Formulario de Inspección'!$H$5</f>
        <v>0</v>
      </c>
      <c r="E241" s="66" t="str">
        <f>+'Formulario de Inspección'!$A$7</f>
        <v>Desconocida</v>
      </c>
      <c r="F241" s="66" t="str">
        <f>+'Formulario de Inspección'!$D$7</f>
        <v>Desconocido</v>
      </c>
      <c r="G241" s="66" t="str">
        <f>+'Formulario de Inspección'!$H$7</f>
        <v>Desconocido</v>
      </c>
      <c r="H241" s="66" t="str">
        <f>+'Formulario de Inspección'!$P$7</f>
        <v>Desconocido</v>
      </c>
      <c r="I241" s="66">
        <f>+'Formulario de Inspección'!$R$7</f>
        <v>0</v>
      </c>
      <c r="J241" s="67">
        <f>+'Formulario de Inspección'!$A$9</f>
        <v>0</v>
      </c>
      <c r="K241" s="66" t="str">
        <f>+'Formulario de Inspección'!$D$9</f>
        <v>INSPECCION ANUAL</v>
      </c>
      <c r="L241" s="67" t="str">
        <f>+'Formulario de Inspección'!$H$9</f>
        <v>N/A</v>
      </c>
      <c r="M241" s="66" t="str">
        <f>+'Formulario de Inspección'!$P$9</f>
        <v>N/A</v>
      </c>
      <c r="N241" s="67">
        <f>+'Formulario de Inspección'!$R$9</f>
        <v>0</v>
      </c>
      <c r="O241" s="66" t="s">
        <v>385</v>
      </c>
      <c r="P241" s="71" t="str">
        <f>+'Lista de defectos'!D241</f>
        <v>f</v>
      </c>
      <c r="Q241" s="33" t="str">
        <f>+'Lista de defectos'!G241</f>
        <v>Elemento de suspensivo con daños que no afectan su funcionamiento adecuado</v>
      </c>
      <c r="R241" s="66" t="str">
        <f>+'Lista de defectos'!F241</f>
        <v>DL</v>
      </c>
      <c r="S241" s="68" t="str">
        <f>+'Formulario de Inspección'!N347</f>
        <v>P</v>
      </c>
      <c r="T241" s="33">
        <f>+'Formulario de Inspección'!O347</f>
        <v>0</v>
      </c>
      <c r="U241" s="66" t="str">
        <f>+'Formulario de Inspección'!$C$498</f>
        <v>FAVORABLE</v>
      </c>
      <c r="V241" s="66" t="str">
        <f>+'Formulario de Inspección'!$P$499</f>
        <v>N/A</v>
      </c>
      <c r="W241" s="66" t="str">
        <f>+'Formulario de Inspección'!$R$499</f>
        <v>N/A</v>
      </c>
      <c r="X241" s="66" t="str">
        <f>+'Formulario de Inspección'!$S$499</f>
        <v>N/A</v>
      </c>
      <c r="Y241" s="66">
        <f>+'Formulario de Inspección'!$H$514</f>
        <v>0</v>
      </c>
    </row>
    <row r="242" spans="1:25">
      <c r="A242" s="66">
        <f>+'Formulario de Inspección'!$R$5</f>
        <v>0</v>
      </c>
      <c r="B242" s="66">
        <f>'Formulario de Inspección'!$A$5</f>
        <v>0</v>
      </c>
      <c r="C242" s="66" t="str">
        <f>+'Formulario de Inspección'!$D$5</f>
        <v>Aire acondicionado</v>
      </c>
      <c r="D242" s="66">
        <f>+'Formulario de Inspección'!$H$5</f>
        <v>0</v>
      </c>
      <c r="E242" s="66" t="str">
        <f>+'Formulario de Inspección'!$A$7</f>
        <v>Desconocida</v>
      </c>
      <c r="F242" s="66" t="str">
        <f>+'Formulario de Inspección'!$D$7</f>
        <v>Desconocido</v>
      </c>
      <c r="G242" s="66" t="str">
        <f>+'Formulario de Inspección'!$H$7</f>
        <v>Desconocido</v>
      </c>
      <c r="H242" s="66" t="str">
        <f>+'Formulario de Inspección'!$P$7</f>
        <v>Desconocido</v>
      </c>
      <c r="I242" s="66">
        <f>+'Formulario de Inspección'!$R$7</f>
        <v>0</v>
      </c>
      <c r="J242" s="67">
        <f>+'Formulario de Inspección'!$A$9</f>
        <v>0</v>
      </c>
      <c r="K242" s="66" t="str">
        <f>+'Formulario de Inspección'!$D$9</f>
        <v>INSPECCION ANUAL</v>
      </c>
      <c r="L242" s="67" t="str">
        <f>+'Formulario de Inspección'!$H$9</f>
        <v>N/A</v>
      </c>
      <c r="M242" s="66" t="str">
        <f>+'Formulario de Inspección'!$P$9</f>
        <v>N/A</v>
      </c>
      <c r="N242" s="67">
        <f>+'Formulario de Inspección'!$R$9</f>
        <v>0</v>
      </c>
      <c r="O242" s="66" t="s">
        <v>385</v>
      </c>
      <c r="P242" s="71" t="str">
        <f>+'Lista de defectos'!D242</f>
        <v>g</v>
      </c>
      <c r="Q242" s="33" t="str">
        <f>+'Lista de defectos'!G242</f>
        <v>Elemento de suspensión con daños que afectan su funcionamiento adecuado</v>
      </c>
      <c r="R242" s="66" t="str">
        <f>+'Lista de defectos'!F242</f>
        <v>DG</v>
      </c>
      <c r="S242" s="68" t="str">
        <f>+'Formulario de Inspección'!N348</f>
        <v>P</v>
      </c>
      <c r="T242" s="33">
        <f>+'Formulario de Inspección'!O348</f>
        <v>0</v>
      </c>
      <c r="U242" s="66" t="str">
        <f>+'Formulario de Inspección'!$C$498</f>
        <v>FAVORABLE</v>
      </c>
      <c r="V242" s="66" t="str">
        <f>+'Formulario de Inspección'!$P$499</f>
        <v>N/A</v>
      </c>
      <c r="W242" s="66" t="str">
        <f>+'Formulario de Inspección'!$R$499</f>
        <v>N/A</v>
      </c>
      <c r="X242" s="66" t="str">
        <f>+'Formulario de Inspección'!$S$499</f>
        <v>N/A</v>
      </c>
      <c r="Y242" s="66">
        <f>+'Formulario de Inspección'!$H$514</f>
        <v>0</v>
      </c>
    </row>
    <row r="243" spans="1:25">
      <c r="A243" s="66">
        <f>+'Formulario de Inspección'!$R$5</f>
        <v>0</v>
      </c>
      <c r="B243" s="66">
        <f>'Formulario de Inspección'!$A$5</f>
        <v>0</v>
      </c>
      <c r="C243" s="66" t="str">
        <f>+'Formulario de Inspección'!$D$5</f>
        <v>Aire acondicionado</v>
      </c>
      <c r="D243" s="66">
        <f>+'Formulario de Inspección'!$H$5</f>
        <v>0</v>
      </c>
      <c r="E243" s="66" t="str">
        <f>+'Formulario de Inspección'!$A$7</f>
        <v>Desconocida</v>
      </c>
      <c r="F243" s="66" t="str">
        <f>+'Formulario de Inspección'!$D$7</f>
        <v>Desconocido</v>
      </c>
      <c r="G243" s="66" t="str">
        <f>+'Formulario de Inspección'!$H$7</f>
        <v>Desconocido</v>
      </c>
      <c r="H243" s="66" t="str">
        <f>+'Formulario de Inspección'!$P$7</f>
        <v>Desconocido</v>
      </c>
      <c r="I243" s="66">
        <f>+'Formulario de Inspección'!$R$7</f>
        <v>0</v>
      </c>
      <c r="J243" s="67">
        <f>+'Formulario de Inspección'!$A$9</f>
        <v>0</v>
      </c>
      <c r="K243" s="66" t="str">
        <f>+'Formulario de Inspección'!$D$9</f>
        <v>INSPECCION ANUAL</v>
      </c>
      <c r="L243" s="67" t="str">
        <f>+'Formulario de Inspección'!$H$9</f>
        <v>N/A</v>
      </c>
      <c r="M243" s="66" t="str">
        <f>+'Formulario de Inspección'!$P$9</f>
        <v>N/A</v>
      </c>
      <c r="N243" s="67">
        <f>+'Formulario de Inspección'!$R$9</f>
        <v>0</v>
      </c>
      <c r="O243" s="66" t="s">
        <v>395</v>
      </c>
      <c r="P243" s="71" t="str">
        <f>+'Lista de defectos'!D243</f>
        <v>a</v>
      </c>
      <c r="Q243" s="33" t="str">
        <f>+'Lista de defectos'!G243</f>
        <v xml:space="preserve">Defectos de estado que no afectan su correcto funcionamiento </v>
      </c>
      <c r="R243" s="66" t="str">
        <f>+'Lista de defectos'!F243</f>
        <v>DL</v>
      </c>
      <c r="S243" s="68" t="str">
        <f>+'Formulario de Inspección'!N351</f>
        <v>P</v>
      </c>
      <c r="T243" s="33">
        <f>+'Formulario de Inspección'!O351</f>
        <v>0</v>
      </c>
      <c r="U243" s="66" t="str">
        <f>+'Formulario de Inspección'!$C$498</f>
        <v>FAVORABLE</v>
      </c>
      <c r="V243" s="66" t="str">
        <f>+'Formulario de Inspección'!$P$499</f>
        <v>N/A</v>
      </c>
      <c r="W243" s="66" t="str">
        <f>+'Formulario de Inspección'!$R$499</f>
        <v>N/A</v>
      </c>
      <c r="X243" s="66" t="str">
        <f>+'Formulario de Inspección'!$S$499</f>
        <v>N/A</v>
      </c>
      <c r="Y243" s="66">
        <f>+'Formulario de Inspección'!$H$514</f>
        <v>0</v>
      </c>
    </row>
    <row r="244" spans="1:25">
      <c r="A244" s="66">
        <f>+'Formulario de Inspección'!$R$5</f>
        <v>0</v>
      </c>
      <c r="B244" s="66">
        <f>'Formulario de Inspección'!$A$5</f>
        <v>0</v>
      </c>
      <c r="C244" s="66" t="str">
        <f>+'Formulario de Inspección'!$D$5</f>
        <v>Aire acondicionado</v>
      </c>
      <c r="D244" s="66">
        <f>+'Formulario de Inspección'!$H$5</f>
        <v>0</v>
      </c>
      <c r="E244" s="66" t="str">
        <f>+'Formulario de Inspección'!$A$7</f>
        <v>Desconocida</v>
      </c>
      <c r="F244" s="66" t="str">
        <f>+'Formulario de Inspección'!$D$7</f>
        <v>Desconocido</v>
      </c>
      <c r="G244" s="66" t="str">
        <f>+'Formulario de Inspección'!$H$7</f>
        <v>Desconocido</v>
      </c>
      <c r="H244" s="66" t="str">
        <f>+'Formulario de Inspección'!$P$7</f>
        <v>Desconocido</v>
      </c>
      <c r="I244" s="66">
        <f>+'Formulario de Inspección'!$R$7</f>
        <v>0</v>
      </c>
      <c r="J244" s="67">
        <f>+'Formulario de Inspección'!$A$9</f>
        <v>0</v>
      </c>
      <c r="K244" s="66" t="str">
        <f>+'Formulario de Inspección'!$D$9</f>
        <v>INSPECCION ANUAL</v>
      </c>
      <c r="L244" s="67" t="str">
        <f>+'Formulario de Inspección'!$H$9</f>
        <v>N/A</v>
      </c>
      <c r="M244" s="66" t="str">
        <f>+'Formulario de Inspección'!$P$9</f>
        <v>N/A</v>
      </c>
      <c r="N244" s="67">
        <f>+'Formulario de Inspección'!$R$9</f>
        <v>0</v>
      </c>
      <c r="O244" s="66" t="s">
        <v>395</v>
      </c>
      <c r="P244" s="71" t="str">
        <f>+'Lista de defectos'!D244</f>
        <v>b</v>
      </c>
      <c r="Q244" s="33" t="str">
        <f>+'Lista de defectos'!G244</f>
        <v>Defectos de estado que afectan su correcto funcionamiento</v>
      </c>
      <c r="R244" s="66" t="str">
        <f>+'Lista de defectos'!F244</f>
        <v>DG</v>
      </c>
      <c r="S244" s="68" t="str">
        <f>+'Formulario de Inspección'!N352</f>
        <v>P</v>
      </c>
      <c r="T244" s="33">
        <f>+'Formulario de Inspección'!O352</f>
        <v>0</v>
      </c>
      <c r="U244" s="66" t="str">
        <f>+'Formulario de Inspección'!$C$498</f>
        <v>FAVORABLE</v>
      </c>
      <c r="V244" s="66" t="str">
        <f>+'Formulario de Inspección'!$P$499</f>
        <v>N/A</v>
      </c>
      <c r="W244" s="66" t="str">
        <f>+'Formulario de Inspección'!$R$499</f>
        <v>N/A</v>
      </c>
      <c r="X244" s="66" t="str">
        <f>+'Formulario de Inspección'!$S$499</f>
        <v>N/A</v>
      </c>
      <c r="Y244" s="66">
        <f>+'Formulario de Inspección'!$H$514</f>
        <v>0</v>
      </c>
    </row>
    <row r="245" spans="1:25">
      <c r="A245" s="66">
        <f>+'Formulario de Inspección'!$R$5</f>
        <v>0</v>
      </c>
      <c r="B245" s="66">
        <f>'Formulario de Inspección'!$A$5</f>
        <v>0</v>
      </c>
      <c r="C245" s="66" t="str">
        <f>+'Formulario de Inspección'!$D$5</f>
        <v>Aire acondicionado</v>
      </c>
      <c r="D245" s="66">
        <f>+'Formulario de Inspección'!$H$5</f>
        <v>0</v>
      </c>
      <c r="E245" s="66" t="str">
        <f>+'Formulario de Inspección'!$A$7</f>
        <v>Desconocida</v>
      </c>
      <c r="F245" s="66" t="str">
        <f>+'Formulario de Inspección'!$D$7</f>
        <v>Desconocido</v>
      </c>
      <c r="G245" s="66" t="str">
        <f>+'Formulario de Inspección'!$H$7</f>
        <v>Desconocido</v>
      </c>
      <c r="H245" s="66" t="str">
        <f>+'Formulario de Inspección'!$P$7</f>
        <v>Desconocido</v>
      </c>
      <c r="I245" s="66">
        <f>+'Formulario de Inspección'!$R$7</f>
        <v>0</v>
      </c>
      <c r="J245" s="67">
        <f>+'Formulario de Inspección'!$A$9</f>
        <v>0</v>
      </c>
      <c r="K245" s="66" t="str">
        <f>+'Formulario de Inspección'!$D$9</f>
        <v>INSPECCION ANUAL</v>
      </c>
      <c r="L245" s="67" t="str">
        <f>+'Formulario de Inspección'!$H$9</f>
        <v>N/A</v>
      </c>
      <c r="M245" s="66" t="str">
        <f>+'Formulario de Inspección'!$P$9</f>
        <v>N/A</v>
      </c>
      <c r="N245" s="67">
        <f>+'Formulario de Inspección'!$R$9</f>
        <v>0</v>
      </c>
      <c r="O245" s="66" t="s">
        <v>395</v>
      </c>
      <c r="P245" s="71" t="str">
        <f>+'Lista de defectos'!D245</f>
        <v>c</v>
      </c>
      <c r="Q245" s="33" t="str">
        <f>+'Lista de defectos'!G245</f>
        <v>Guardapolvos deteriorados</v>
      </c>
      <c r="R245" s="66" t="str">
        <f>+'Lista de defectos'!F245</f>
        <v>DL</v>
      </c>
      <c r="S245" s="68" t="str">
        <f>+'Formulario de Inspección'!N353</f>
        <v>P</v>
      </c>
      <c r="T245" s="33">
        <f>+'Formulario de Inspección'!O353</f>
        <v>0</v>
      </c>
      <c r="U245" s="66" t="str">
        <f>+'Formulario de Inspección'!$C$498</f>
        <v>FAVORABLE</v>
      </c>
      <c r="V245" s="66" t="str">
        <f>+'Formulario de Inspección'!$P$499</f>
        <v>N/A</v>
      </c>
      <c r="W245" s="66" t="str">
        <f>+'Formulario de Inspección'!$R$499</f>
        <v>N/A</v>
      </c>
      <c r="X245" s="66" t="str">
        <f>+'Formulario de Inspección'!$S$499</f>
        <v>N/A</v>
      </c>
      <c r="Y245" s="66">
        <f>+'Formulario de Inspección'!$H$514</f>
        <v>0</v>
      </c>
    </row>
    <row r="246" spans="1:25">
      <c r="A246" s="66">
        <f>+'Formulario de Inspección'!$R$5</f>
        <v>0</v>
      </c>
      <c r="B246" s="66">
        <f>'Formulario de Inspección'!$A$5</f>
        <v>0</v>
      </c>
      <c r="C246" s="66" t="str">
        <f>+'Formulario de Inspección'!$D$5</f>
        <v>Aire acondicionado</v>
      </c>
      <c r="D246" s="66">
        <f>+'Formulario de Inspección'!$H$5</f>
        <v>0</v>
      </c>
      <c r="E246" s="66" t="str">
        <f>+'Formulario de Inspección'!$A$7</f>
        <v>Desconocida</v>
      </c>
      <c r="F246" s="66" t="str">
        <f>+'Formulario de Inspección'!$D$7</f>
        <v>Desconocido</v>
      </c>
      <c r="G246" s="66" t="str">
        <f>+'Formulario de Inspección'!$H$7</f>
        <v>Desconocido</v>
      </c>
      <c r="H246" s="66" t="str">
        <f>+'Formulario de Inspección'!$P$7</f>
        <v>Desconocido</v>
      </c>
      <c r="I246" s="66">
        <f>+'Formulario de Inspección'!$R$7</f>
        <v>0</v>
      </c>
      <c r="J246" s="67">
        <f>+'Formulario de Inspección'!$A$9</f>
        <v>0</v>
      </c>
      <c r="K246" s="66" t="str">
        <f>+'Formulario de Inspección'!$D$9</f>
        <v>INSPECCION ANUAL</v>
      </c>
      <c r="L246" s="67" t="str">
        <f>+'Formulario de Inspección'!$H$9</f>
        <v>N/A</v>
      </c>
      <c r="M246" s="66" t="str">
        <f>+'Formulario de Inspección'!$P$9</f>
        <v>N/A</v>
      </c>
      <c r="N246" s="67">
        <f>+'Formulario de Inspección'!$R$9</f>
        <v>0</v>
      </c>
      <c r="O246" s="66" t="s">
        <v>395</v>
      </c>
      <c r="P246" s="71" t="str">
        <f>+'Lista de defectos'!D246</f>
        <v>d</v>
      </c>
      <c r="Q246" s="33" t="str">
        <f>+'Lista de defectos'!G246</f>
        <v>Fijaciones inadecuadas o deformadas</v>
      </c>
      <c r="R246" s="66" t="str">
        <f>+'Lista de defectos'!F246</f>
        <v>DL</v>
      </c>
      <c r="S246" s="68" t="str">
        <f>+'Formulario de Inspección'!N354</f>
        <v>P</v>
      </c>
      <c r="T246" s="33">
        <f>+'Formulario de Inspección'!O354</f>
        <v>0</v>
      </c>
      <c r="U246" s="66" t="str">
        <f>+'Formulario de Inspección'!$C$498</f>
        <v>FAVORABLE</v>
      </c>
      <c r="V246" s="66" t="str">
        <f>+'Formulario de Inspección'!$P$499</f>
        <v>N/A</v>
      </c>
      <c r="W246" s="66" t="str">
        <f>+'Formulario de Inspección'!$R$499</f>
        <v>N/A</v>
      </c>
      <c r="X246" s="66" t="str">
        <f>+'Formulario de Inspección'!$S$499</f>
        <v>N/A</v>
      </c>
      <c r="Y246" s="66">
        <f>+'Formulario de Inspección'!$H$514</f>
        <v>0</v>
      </c>
    </row>
    <row r="247" spans="1:25">
      <c r="A247" s="66">
        <f>+'Formulario de Inspección'!$R$5</f>
        <v>0</v>
      </c>
      <c r="B247" s="66">
        <f>'Formulario de Inspección'!$A$5</f>
        <v>0</v>
      </c>
      <c r="C247" s="66" t="str">
        <f>+'Formulario de Inspección'!$D$5</f>
        <v>Aire acondicionado</v>
      </c>
      <c r="D247" s="66">
        <f>+'Formulario de Inspección'!$H$5</f>
        <v>0</v>
      </c>
      <c r="E247" s="66" t="str">
        <f>+'Formulario de Inspección'!$A$7</f>
        <v>Desconocida</v>
      </c>
      <c r="F247" s="66" t="str">
        <f>+'Formulario de Inspección'!$D$7</f>
        <v>Desconocido</v>
      </c>
      <c r="G247" s="66" t="str">
        <f>+'Formulario de Inspección'!$H$7</f>
        <v>Desconocido</v>
      </c>
      <c r="H247" s="66" t="str">
        <f>+'Formulario de Inspección'!$P$7</f>
        <v>Desconocido</v>
      </c>
      <c r="I247" s="66">
        <f>+'Formulario de Inspección'!$R$7</f>
        <v>0</v>
      </c>
      <c r="J247" s="67">
        <f>+'Formulario de Inspección'!$A$9</f>
        <v>0</v>
      </c>
      <c r="K247" s="66" t="str">
        <f>+'Formulario de Inspección'!$D$9</f>
        <v>INSPECCION ANUAL</v>
      </c>
      <c r="L247" s="67" t="str">
        <f>+'Formulario de Inspección'!$H$9</f>
        <v>N/A</v>
      </c>
      <c r="M247" s="66" t="str">
        <f>+'Formulario de Inspección'!$P$9</f>
        <v>N/A</v>
      </c>
      <c r="N247" s="67">
        <f>+'Formulario de Inspección'!$R$9</f>
        <v>0</v>
      </c>
      <c r="O247" s="66" t="s">
        <v>395</v>
      </c>
      <c r="P247" s="71" t="str">
        <f>+'Lista de defectos'!D247</f>
        <v>e</v>
      </c>
      <c r="Q247" s="33" t="str">
        <f>+'Lista de defectos'!G247</f>
        <v>Fijaciones inadecuadas o deformadas con peligro de desprendimiento o rotura</v>
      </c>
      <c r="R247" s="66" t="str">
        <f>+'Lista de defectos'!F247</f>
        <v>DG</v>
      </c>
      <c r="S247" s="68" t="str">
        <f>+'Formulario de Inspección'!N355</f>
        <v>P</v>
      </c>
      <c r="T247" s="33">
        <f>+'Formulario de Inspección'!O355</f>
        <v>0</v>
      </c>
      <c r="U247" s="66" t="str">
        <f>+'Formulario de Inspección'!$C$498</f>
        <v>FAVORABLE</v>
      </c>
      <c r="V247" s="66" t="str">
        <f>+'Formulario de Inspección'!$P$499</f>
        <v>N/A</v>
      </c>
      <c r="W247" s="66" t="str">
        <f>+'Formulario de Inspección'!$R$499</f>
        <v>N/A</v>
      </c>
      <c r="X247" s="66" t="str">
        <f>+'Formulario de Inspección'!$S$499</f>
        <v>N/A</v>
      </c>
      <c r="Y247" s="66">
        <f>+'Formulario de Inspección'!$H$514</f>
        <v>0</v>
      </c>
    </row>
    <row r="248" spans="1:25">
      <c r="A248" s="66">
        <f>+'Formulario de Inspección'!$R$5</f>
        <v>0</v>
      </c>
      <c r="B248" s="66">
        <f>'Formulario de Inspección'!$A$5</f>
        <v>0</v>
      </c>
      <c r="C248" s="66" t="str">
        <f>+'Formulario de Inspección'!$D$5</f>
        <v>Aire acondicionado</v>
      </c>
      <c r="D248" s="66">
        <f>+'Formulario de Inspección'!$H$5</f>
        <v>0</v>
      </c>
      <c r="E248" s="66" t="str">
        <f>+'Formulario de Inspección'!$A$7</f>
        <v>Desconocida</v>
      </c>
      <c r="F248" s="66" t="str">
        <f>+'Formulario de Inspección'!$D$7</f>
        <v>Desconocido</v>
      </c>
      <c r="G248" s="66" t="str">
        <f>+'Formulario de Inspección'!$H$7</f>
        <v>Desconocido</v>
      </c>
      <c r="H248" s="66" t="str">
        <f>+'Formulario de Inspección'!$P$7</f>
        <v>Desconocido</v>
      </c>
      <c r="I248" s="66">
        <f>+'Formulario de Inspección'!$R$7</f>
        <v>0</v>
      </c>
      <c r="J248" s="67">
        <f>+'Formulario de Inspección'!$A$9</f>
        <v>0</v>
      </c>
      <c r="K248" s="66" t="str">
        <f>+'Formulario de Inspección'!$D$9</f>
        <v>INSPECCION ANUAL</v>
      </c>
      <c r="L248" s="67" t="str">
        <f>+'Formulario de Inspección'!$H$9</f>
        <v>N/A</v>
      </c>
      <c r="M248" s="66" t="str">
        <f>+'Formulario de Inspección'!$P$9</f>
        <v>N/A</v>
      </c>
      <c r="N248" s="67">
        <f>+'Formulario de Inspección'!$R$9</f>
        <v>0</v>
      </c>
      <c r="O248" s="66" t="s">
        <v>395</v>
      </c>
      <c r="P248" s="71" t="str">
        <f>+'Lista de defectos'!D248</f>
        <v>f</v>
      </c>
      <c r="Q248" s="33" t="str">
        <f>+'Lista de defectos'!G248</f>
        <v>Holguras leves</v>
      </c>
      <c r="R248" s="66" t="str">
        <f>+'Lista de defectos'!F248</f>
        <v>DL</v>
      </c>
      <c r="S248" s="68" t="str">
        <f>+'Formulario de Inspección'!N356</f>
        <v>P</v>
      </c>
      <c r="T248" s="33">
        <f>+'Formulario de Inspección'!O356</f>
        <v>0</v>
      </c>
      <c r="U248" s="66" t="str">
        <f>+'Formulario de Inspección'!$C$498</f>
        <v>FAVORABLE</v>
      </c>
      <c r="V248" s="66" t="str">
        <f>+'Formulario de Inspección'!$P$499</f>
        <v>N/A</v>
      </c>
      <c r="W248" s="66" t="str">
        <f>+'Formulario de Inspección'!$R$499</f>
        <v>N/A</v>
      </c>
      <c r="X248" s="66" t="str">
        <f>+'Formulario de Inspección'!$S$499</f>
        <v>N/A</v>
      </c>
      <c r="Y248" s="66">
        <f>+'Formulario de Inspección'!$H$514</f>
        <v>0</v>
      </c>
    </row>
    <row r="249" spans="1:25">
      <c r="A249" s="66">
        <f>+'Formulario de Inspección'!$R$5</f>
        <v>0</v>
      </c>
      <c r="B249" s="66">
        <f>'Formulario de Inspección'!$A$5</f>
        <v>0</v>
      </c>
      <c r="C249" s="66" t="str">
        <f>+'Formulario de Inspección'!$D$5</f>
        <v>Aire acondicionado</v>
      </c>
      <c r="D249" s="66">
        <f>+'Formulario de Inspección'!$H$5</f>
        <v>0</v>
      </c>
      <c r="E249" s="66" t="str">
        <f>+'Formulario de Inspección'!$A$7</f>
        <v>Desconocida</v>
      </c>
      <c r="F249" s="66" t="str">
        <f>+'Formulario de Inspección'!$D$7</f>
        <v>Desconocido</v>
      </c>
      <c r="G249" s="66" t="str">
        <f>+'Formulario de Inspección'!$H$7</f>
        <v>Desconocido</v>
      </c>
      <c r="H249" s="66" t="str">
        <f>+'Formulario de Inspección'!$P$7</f>
        <v>Desconocido</v>
      </c>
      <c r="I249" s="66">
        <f>+'Formulario de Inspección'!$R$7</f>
        <v>0</v>
      </c>
      <c r="J249" s="67">
        <f>+'Formulario de Inspección'!$A$9</f>
        <v>0</v>
      </c>
      <c r="K249" s="66" t="str">
        <f>+'Formulario de Inspección'!$D$9</f>
        <v>INSPECCION ANUAL</v>
      </c>
      <c r="L249" s="67" t="str">
        <f>+'Formulario de Inspección'!$H$9</f>
        <v>N/A</v>
      </c>
      <c r="M249" s="66" t="str">
        <f>+'Formulario de Inspección'!$P$9</f>
        <v>N/A</v>
      </c>
      <c r="N249" s="67">
        <f>+'Formulario de Inspección'!$R$9</f>
        <v>0</v>
      </c>
      <c r="O249" s="66" t="s">
        <v>395</v>
      </c>
      <c r="P249" s="71" t="str">
        <f>+'Lista de defectos'!D249</f>
        <v>g</v>
      </c>
      <c r="Q249" s="33" t="str">
        <f>+'Lista de defectos'!G249</f>
        <v>Holguras anormales o excesivas</v>
      </c>
      <c r="R249" s="66" t="str">
        <f>+'Lista de defectos'!F249</f>
        <v>DG</v>
      </c>
      <c r="S249" s="68" t="str">
        <f>+'Formulario de Inspección'!N357</f>
        <v>P</v>
      </c>
      <c r="T249" s="33">
        <f>+'Formulario de Inspección'!O357</f>
        <v>0</v>
      </c>
      <c r="U249" s="66" t="str">
        <f>+'Formulario de Inspección'!$C$498</f>
        <v>FAVORABLE</v>
      </c>
      <c r="V249" s="66" t="str">
        <f>+'Formulario de Inspección'!$P$499</f>
        <v>N/A</v>
      </c>
      <c r="W249" s="66" t="str">
        <f>+'Formulario de Inspección'!$R$499</f>
        <v>N/A</v>
      </c>
      <c r="X249" s="66" t="str">
        <f>+'Formulario de Inspección'!$S$499</f>
        <v>N/A</v>
      </c>
      <c r="Y249" s="66">
        <f>+'Formulario de Inspección'!$H$514</f>
        <v>0</v>
      </c>
    </row>
    <row r="250" spans="1:25">
      <c r="A250" s="66">
        <f>+'Formulario de Inspección'!$R$5</f>
        <v>0</v>
      </c>
      <c r="B250" s="66">
        <f>'Formulario de Inspección'!$A$5</f>
        <v>0</v>
      </c>
      <c r="C250" s="66" t="str">
        <f>+'Formulario de Inspección'!$D$5</f>
        <v>Aire acondicionado</v>
      </c>
      <c r="D250" s="66">
        <f>+'Formulario de Inspección'!$H$5</f>
        <v>0</v>
      </c>
      <c r="E250" s="66" t="str">
        <f>+'Formulario de Inspección'!$A$7</f>
        <v>Desconocida</v>
      </c>
      <c r="F250" s="66" t="str">
        <f>+'Formulario de Inspección'!$D$7</f>
        <v>Desconocido</v>
      </c>
      <c r="G250" s="66" t="str">
        <f>+'Formulario de Inspección'!$H$7</f>
        <v>Desconocido</v>
      </c>
      <c r="H250" s="66" t="str">
        <f>+'Formulario de Inspección'!$P$7</f>
        <v>Desconocido</v>
      </c>
      <c r="I250" s="66">
        <f>+'Formulario de Inspección'!$R$7</f>
        <v>0</v>
      </c>
      <c r="J250" s="67">
        <f>+'Formulario de Inspección'!$A$9</f>
        <v>0</v>
      </c>
      <c r="K250" s="66" t="str">
        <f>+'Formulario de Inspección'!$D$9</f>
        <v>INSPECCION ANUAL</v>
      </c>
      <c r="L250" s="67" t="str">
        <f>+'Formulario de Inspección'!$H$9</f>
        <v>N/A</v>
      </c>
      <c r="M250" s="66" t="str">
        <f>+'Formulario de Inspección'!$P$9</f>
        <v>N/A</v>
      </c>
      <c r="N250" s="67">
        <f>+'Formulario de Inspección'!$R$9</f>
        <v>0</v>
      </c>
      <c r="O250" s="66" t="s">
        <v>395</v>
      </c>
      <c r="P250" s="71" t="str">
        <f>+'Lista de defectos'!D250</f>
        <v>i</v>
      </c>
      <c r="Q250" s="33" t="str">
        <f>+'Lista de defectos'!G250</f>
        <v>Bujes en mal estado</v>
      </c>
      <c r="R250" s="66" t="str">
        <f>+'Lista de defectos'!F250</f>
        <v>DG</v>
      </c>
      <c r="S250" s="68" t="str">
        <f>+'Formulario de Inspección'!N359</f>
        <v>P</v>
      </c>
      <c r="T250" s="33">
        <f>+'Formulario de Inspección'!O359</f>
        <v>0</v>
      </c>
      <c r="U250" s="66" t="str">
        <f>+'Formulario de Inspección'!$C$498</f>
        <v>FAVORABLE</v>
      </c>
      <c r="V250" s="66" t="str">
        <f>+'Formulario de Inspección'!$P$499</f>
        <v>N/A</v>
      </c>
      <c r="W250" s="66" t="str">
        <f>+'Formulario de Inspección'!$R$499</f>
        <v>N/A</v>
      </c>
      <c r="X250" s="66" t="str">
        <f>+'Formulario de Inspección'!$S$499</f>
        <v>N/A</v>
      </c>
      <c r="Y250" s="66">
        <f>+'Formulario de Inspección'!$H$514</f>
        <v>0</v>
      </c>
    </row>
    <row r="251" spans="1:25">
      <c r="A251" s="66">
        <f>+'Formulario de Inspección'!$R$5</f>
        <v>0</v>
      </c>
      <c r="B251" s="66">
        <f>'Formulario de Inspección'!$A$5</f>
        <v>0</v>
      </c>
      <c r="C251" s="66" t="str">
        <f>+'Formulario de Inspección'!$D$5</f>
        <v>Aire acondicionado</v>
      </c>
      <c r="D251" s="66">
        <f>+'Formulario de Inspección'!$H$5</f>
        <v>0</v>
      </c>
      <c r="E251" s="66" t="str">
        <f>+'Formulario de Inspección'!$A$7</f>
        <v>Desconocida</v>
      </c>
      <c r="F251" s="66" t="str">
        <f>+'Formulario de Inspección'!$D$7</f>
        <v>Desconocido</v>
      </c>
      <c r="G251" s="66" t="str">
        <f>+'Formulario de Inspección'!$H$7</f>
        <v>Desconocido</v>
      </c>
      <c r="H251" s="66" t="str">
        <f>+'Formulario de Inspección'!$P$7</f>
        <v>Desconocido</v>
      </c>
      <c r="I251" s="66">
        <f>+'Formulario de Inspección'!$R$7</f>
        <v>0</v>
      </c>
      <c r="J251" s="67">
        <f>+'Formulario de Inspección'!$A$9</f>
        <v>0</v>
      </c>
      <c r="K251" s="66" t="str">
        <f>+'Formulario de Inspección'!$D$9</f>
        <v>INSPECCION ANUAL</v>
      </c>
      <c r="L251" s="67" t="str">
        <f>+'Formulario de Inspección'!$H$9</f>
        <v>N/A</v>
      </c>
      <c r="M251" s="66" t="str">
        <f>+'Formulario de Inspección'!$P$9</f>
        <v>N/A</v>
      </c>
      <c r="N251" s="67">
        <f>+'Formulario de Inspección'!$R$9</f>
        <v>0</v>
      </c>
      <c r="O251" s="66" t="s">
        <v>395</v>
      </c>
      <c r="P251" s="71" t="str">
        <f>+'Lista de defectos'!D251</f>
        <v>j</v>
      </c>
      <c r="Q251" s="33" t="str">
        <f>+'Lista de defectos'!G251</f>
        <v>Hojas de ballesta desalineadas (abrazaderas no funcionan o inexistentes)</v>
      </c>
      <c r="R251" s="66" t="str">
        <f>+'Lista de defectos'!F251</f>
        <v>DG</v>
      </c>
      <c r="S251" s="68" t="str">
        <f>+'Formulario de Inspección'!N360</f>
        <v>P</v>
      </c>
      <c r="T251" s="33">
        <f>+'Formulario de Inspección'!O360</f>
        <v>0</v>
      </c>
      <c r="U251" s="66" t="str">
        <f>+'Formulario de Inspección'!$C$498</f>
        <v>FAVORABLE</v>
      </c>
      <c r="V251" s="66" t="str">
        <f>+'Formulario de Inspección'!$P$499</f>
        <v>N/A</v>
      </c>
      <c r="W251" s="66" t="str">
        <f>+'Formulario de Inspección'!$R$499</f>
        <v>N/A</v>
      </c>
      <c r="X251" s="66" t="str">
        <f>+'Formulario de Inspección'!$S$499</f>
        <v>N/A</v>
      </c>
      <c r="Y251" s="66">
        <f>+'Formulario de Inspección'!$H$514</f>
        <v>0</v>
      </c>
    </row>
    <row r="252" spans="1:25">
      <c r="A252" s="66">
        <f>+'Formulario de Inspección'!$R$5</f>
        <v>0</v>
      </c>
      <c r="B252" s="66">
        <f>'Formulario de Inspección'!$A$5</f>
        <v>0</v>
      </c>
      <c r="C252" s="66" t="str">
        <f>+'Formulario de Inspección'!$D$5</f>
        <v>Aire acondicionado</v>
      </c>
      <c r="D252" s="66">
        <f>+'Formulario de Inspección'!$H$5</f>
        <v>0</v>
      </c>
      <c r="E252" s="66" t="str">
        <f>+'Formulario de Inspección'!$A$7</f>
        <v>Desconocida</v>
      </c>
      <c r="F252" s="66" t="str">
        <f>+'Formulario de Inspección'!$D$7</f>
        <v>Desconocido</v>
      </c>
      <c r="G252" s="66" t="str">
        <f>+'Formulario de Inspección'!$H$7</f>
        <v>Desconocido</v>
      </c>
      <c r="H252" s="66" t="str">
        <f>+'Formulario de Inspección'!$P$7</f>
        <v>Desconocido</v>
      </c>
      <c r="I252" s="66">
        <f>+'Formulario de Inspección'!$R$7</f>
        <v>0</v>
      </c>
      <c r="J252" s="67">
        <f>+'Formulario de Inspección'!$A$9</f>
        <v>0</v>
      </c>
      <c r="K252" s="66" t="str">
        <f>+'Formulario de Inspección'!$D$9</f>
        <v>INSPECCION ANUAL</v>
      </c>
      <c r="L252" s="67" t="str">
        <f>+'Formulario de Inspección'!$H$9</f>
        <v>N/A</v>
      </c>
      <c r="M252" s="66" t="str">
        <f>+'Formulario de Inspección'!$P$9</f>
        <v>N/A</v>
      </c>
      <c r="N252" s="67">
        <f>+'Formulario de Inspección'!$R$9</f>
        <v>0</v>
      </c>
      <c r="O252" s="66" t="s">
        <v>395</v>
      </c>
      <c r="P252" s="71" t="str">
        <f>+'Lista de defectos'!D252</f>
        <v>k</v>
      </c>
      <c r="Q252" s="33" t="str">
        <f>+'Lista de defectos'!G252</f>
        <v>Topes de Ballesta dañados o inexistentes</v>
      </c>
      <c r="R252" s="66" t="str">
        <f>+'Lista de defectos'!F252</f>
        <v>DG</v>
      </c>
      <c r="S252" s="68" t="str">
        <f>+'Formulario de Inspección'!N361</f>
        <v>P</v>
      </c>
      <c r="T252" s="33">
        <f>+'Formulario de Inspección'!O361</f>
        <v>0</v>
      </c>
      <c r="U252" s="66" t="str">
        <f>+'Formulario de Inspección'!$C$498</f>
        <v>FAVORABLE</v>
      </c>
      <c r="V252" s="66" t="str">
        <f>+'Formulario de Inspección'!$P$499</f>
        <v>N/A</v>
      </c>
      <c r="W252" s="66" t="str">
        <f>+'Formulario de Inspección'!$R$499</f>
        <v>N/A</v>
      </c>
      <c r="X252" s="66" t="str">
        <f>+'Formulario de Inspección'!$S$499</f>
        <v>N/A</v>
      </c>
      <c r="Y252" s="66">
        <f>+'Formulario de Inspección'!$H$514</f>
        <v>0</v>
      </c>
    </row>
    <row r="253" spans="1:25">
      <c r="A253" s="66">
        <f>+'Formulario de Inspección'!$R$5</f>
        <v>0</v>
      </c>
      <c r="B253" s="66">
        <f>'Formulario de Inspección'!$A$5</f>
        <v>0</v>
      </c>
      <c r="C253" s="66" t="str">
        <f>+'Formulario de Inspección'!$D$5</f>
        <v>Aire acondicionado</v>
      </c>
      <c r="D253" s="66">
        <f>+'Formulario de Inspección'!$H$5</f>
        <v>0</v>
      </c>
      <c r="E253" s="66" t="str">
        <f>+'Formulario de Inspección'!$A$7</f>
        <v>Desconocida</v>
      </c>
      <c r="F253" s="66" t="str">
        <f>+'Formulario de Inspección'!$D$7</f>
        <v>Desconocido</v>
      </c>
      <c r="G253" s="66" t="str">
        <f>+'Formulario de Inspección'!$H$7</f>
        <v>Desconocido</v>
      </c>
      <c r="H253" s="66" t="str">
        <f>+'Formulario de Inspección'!$P$7</f>
        <v>Desconocido</v>
      </c>
      <c r="I253" s="66">
        <f>+'Formulario de Inspección'!$R$7</f>
        <v>0</v>
      </c>
      <c r="J253" s="67">
        <f>+'Formulario de Inspección'!$A$9</f>
        <v>0</v>
      </c>
      <c r="K253" s="66" t="str">
        <f>+'Formulario de Inspección'!$D$9</f>
        <v>INSPECCION ANUAL</v>
      </c>
      <c r="L253" s="67" t="str">
        <f>+'Formulario de Inspección'!$H$9</f>
        <v>N/A</v>
      </c>
      <c r="M253" s="66" t="str">
        <f>+'Formulario de Inspección'!$P$9</f>
        <v>N/A</v>
      </c>
      <c r="N253" s="67">
        <f>+'Formulario de Inspección'!$R$9</f>
        <v>0</v>
      </c>
      <c r="O253" s="66" t="s">
        <v>411</v>
      </c>
      <c r="P253" s="71" t="str">
        <f>+'Lista de defectos'!D253</f>
        <v>a</v>
      </c>
      <c r="Q253" s="33" t="str">
        <f>+'Lista de defectos'!G253</f>
        <v>Pérdidas de aceite sin goteo (humedecimiento)</v>
      </c>
      <c r="R253" s="66" t="str">
        <f>+'Lista de defectos'!F253</f>
        <v>DL</v>
      </c>
      <c r="S253" s="68" t="str">
        <f>+'Formulario de Inspección'!N368</f>
        <v>P</v>
      </c>
      <c r="T253" s="33">
        <f>+'Formulario de Inspección'!O368</f>
        <v>0</v>
      </c>
      <c r="U253" s="66" t="str">
        <f>+'Formulario de Inspección'!$C$498</f>
        <v>FAVORABLE</v>
      </c>
      <c r="V253" s="66" t="str">
        <f>+'Formulario de Inspección'!$P$499</f>
        <v>N/A</v>
      </c>
      <c r="W253" s="66" t="str">
        <f>+'Formulario de Inspección'!$R$499</f>
        <v>N/A</v>
      </c>
      <c r="X253" s="66" t="str">
        <f>+'Formulario de Inspección'!$S$499</f>
        <v>N/A</v>
      </c>
      <c r="Y253" s="66">
        <f>+'Formulario de Inspección'!$H$514</f>
        <v>0</v>
      </c>
    </row>
    <row r="254" spans="1:25">
      <c r="A254" s="66">
        <f>+'Formulario de Inspección'!$R$5</f>
        <v>0</v>
      </c>
      <c r="B254" s="66">
        <f>'Formulario de Inspección'!$A$5</f>
        <v>0</v>
      </c>
      <c r="C254" s="66" t="str">
        <f>+'Formulario de Inspección'!$D$5</f>
        <v>Aire acondicionado</v>
      </c>
      <c r="D254" s="66">
        <f>+'Formulario de Inspección'!$H$5</f>
        <v>0</v>
      </c>
      <c r="E254" s="66" t="str">
        <f>+'Formulario de Inspección'!$A$7</f>
        <v>Desconocida</v>
      </c>
      <c r="F254" s="66" t="str">
        <f>+'Formulario de Inspección'!$D$7</f>
        <v>Desconocido</v>
      </c>
      <c r="G254" s="66" t="str">
        <f>+'Formulario de Inspección'!$H$7</f>
        <v>Desconocido</v>
      </c>
      <c r="H254" s="66" t="str">
        <f>+'Formulario de Inspección'!$P$7</f>
        <v>Desconocido</v>
      </c>
      <c r="I254" s="66">
        <f>+'Formulario de Inspección'!$R$7</f>
        <v>0</v>
      </c>
      <c r="J254" s="67">
        <f>+'Formulario de Inspección'!$A$9</f>
        <v>0</v>
      </c>
      <c r="K254" s="66" t="str">
        <f>+'Formulario de Inspección'!$D$9</f>
        <v>INSPECCION ANUAL</v>
      </c>
      <c r="L254" s="67" t="str">
        <f>+'Formulario de Inspección'!$H$9</f>
        <v>N/A</v>
      </c>
      <c r="M254" s="66" t="str">
        <f>+'Formulario de Inspección'!$P$9</f>
        <v>N/A</v>
      </c>
      <c r="N254" s="67">
        <f>+'Formulario de Inspección'!$R$9</f>
        <v>0</v>
      </c>
      <c r="O254" s="66" t="s">
        <v>411</v>
      </c>
      <c r="P254" s="71" t="str">
        <f>+'Lista de defectos'!D254</f>
        <v>b</v>
      </c>
      <c r="Q254" s="33" t="str">
        <f>+'Lista de defectos'!G254</f>
        <v>Pérdidas de aceite con goteo continuo</v>
      </c>
      <c r="R254" s="66" t="str">
        <f>+'Lista de defectos'!F254</f>
        <v>DG</v>
      </c>
      <c r="S254" s="68" t="str">
        <f>+'Formulario de Inspección'!N369</f>
        <v>P</v>
      </c>
      <c r="T254" s="33">
        <f>+'Formulario de Inspección'!O369</f>
        <v>0</v>
      </c>
      <c r="U254" s="66" t="str">
        <f>+'Formulario de Inspección'!$C$498</f>
        <v>FAVORABLE</v>
      </c>
      <c r="V254" s="66" t="str">
        <f>+'Formulario de Inspección'!$P$499</f>
        <v>N/A</v>
      </c>
      <c r="W254" s="66" t="str">
        <f>+'Formulario de Inspección'!$R$499</f>
        <v>N/A</v>
      </c>
      <c r="X254" s="66" t="str">
        <f>+'Formulario de Inspección'!$S$499</f>
        <v>N/A</v>
      </c>
      <c r="Y254" s="66">
        <f>+'Formulario de Inspección'!$H$514</f>
        <v>0</v>
      </c>
    </row>
    <row r="255" spans="1:25">
      <c r="A255" s="66">
        <f>+'Formulario de Inspección'!$R$5</f>
        <v>0</v>
      </c>
      <c r="B255" s="66">
        <f>'Formulario de Inspección'!$A$5</f>
        <v>0</v>
      </c>
      <c r="C255" s="66" t="str">
        <f>+'Formulario de Inspección'!$D$5</f>
        <v>Aire acondicionado</v>
      </c>
      <c r="D255" s="66">
        <f>+'Formulario de Inspección'!$H$5</f>
        <v>0</v>
      </c>
      <c r="E255" s="66" t="str">
        <f>+'Formulario de Inspección'!$A$7</f>
        <v>Desconocida</v>
      </c>
      <c r="F255" s="66" t="str">
        <f>+'Formulario de Inspección'!$D$7</f>
        <v>Desconocido</v>
      </c>
      <c r="G255" s="66" t="str">
        <f>+'Formulario de Inspección'!$H$7</f>
        <v>Desconocido</v>
      </c>
      <c r="H255" s="66" t="str">
        <f>+'Formulario de Inspección'!$P$7</f>
        <v>Desconocido</v>
      </c>
      <c r="I255" s="66">
        <f>+'Formulario de Inspección'!$R$7</f>
        <v>0</v>
      </c>
      <c r="J255" s="67">
        <f>+'Formulario de Inspección'!$A$9</f>
        <v>0</v>
      </c>
      <c r="K255" s="66" t="str">
        <f>+'Formulario de Inspección'!$D$9</f>
        <v>INSPECCION ANUAL</v>
      </c>
      <c r="L255" s="67" t="str">
        <f>+'Formulario de Inspección'!$H$9</f>
        <v>N/A</v>
      </c>
      <c r="M255" s="66" t="str">
        <f>+'Formulario de Inspección'!$P$9</f>
        <v>N/A</v>
      </c>
      <c r="N255" s="67">
        <f>+'Formulario de Inspección'!$R$9</f>
        <v>0</v>
      </c>
      <c r="O255" s="66" t="s">
        <v>411</v>
      </c>
      <c r="P255" s="71" t="str">
        <f>+'Lista de defectos'!D255</f>
        <v>c</v>
      </c>
      <c r="Q255" s="33" t="str">
        <f>+'Lista de defectos'!G255</f>
        <v>Defectos de estado en los soportes</v>
      </c>
      <c r="R255" s="66" t="str">
        <f>+'Lista de defectos'!F255</f>
        <v>DL</v>
      </c>
      <c r="S255" s="68" t="str">
        <f>+'Formulario de Inspección'!N370</f>
        <v>P</v>
      </c>
      <c r="T255" s="33">
        <f>+'Formulario de Inspección'!O370</f>
        <v>0</v>
      </c>
      <c r="U255" s="66" t="str">
        <f>+'Formulario de Inspección'!$C$498</f>
        <v>FAVORABLE</v>
      </c>
      <c r="V255" s="66" t="str">
        <f>+'Formulario de Inspección'!$P$499</f>
        <v>N/A</v>
      </c>
      <c r="W255" s="66" t="str">
        <f>+'Formulario de Inspección'!$R$499</f>
        <v>N/A</v>
      </c>
      <c r="X255" s="66" t="str">
        <f>+'Formulario de Inspección'!$S$499</f>
        <v>N/A</v>
      </c>
      <c r="Y255" s="66">
        <f>+'Formulario de Inspección'!$H$514</f>
        <v>0</v>
      </c>
    </row>
    <row r="256" spans="1:25">
      <c r="A256" s="66">
        <f>+'Formulario de Inspección'!$R$5</f>
        <v>0</v>
      </c>
      <c r="B256" s="66">
        <f>'Formulario de Inspección'!$A$5</f>
        <v>0</v>
      </c>
      <c r="C256" s="66" t="str">
        <f>+'Formulario de Inspección'!$D$5</f>
        <v>Aire acondicionado</v>
      </c>
      <c r="D256" s="66">
        <f>+'Formulario de Inspección'!$H$5</f>
        <v>0</v>
      </c>
      <c r="E256" s="66" t="str">
        <f>+'Formulario de Inspección'!$A$7</f>
        <v>Desconocida</v>
      </c>
      <c r="F256" s="66" t="str">
        <f>+'Formulario de Inspección'!$D$7</f>
        <v>Desconocido</v>
      </c>
      <c r="G256" s="66" t="str">
        <f>+'Formulario de Inspección'!$H$7</f>
        <v>Desconocido</v>
      </c>
      <c r="H256" s="66" t="str">
        <f>+'Formulario de Inspección'!$P$7</f>
        <v>Desconocido</v>
      </c>
      <c r="I256" s="66">
        <f>+'Formulario de Inspección'!$R$7</f>
        <v>0</v>
      </c>
      <c r="J256" s="67">
        <f>+'Formulario de Inspección'!$A$9</f>
        <v>0</v>
      </c>
      <c r="K256" s="66" t="str">
        <f>+'Formulario de Inspección'!$D$9</f>
        <v>INSPECCION ANUAL</v>
      </c>
      <c r="L256" s="67" t="str">
        <f>+'Formulario de Inspección'!$H$9</f>
        <v>N/A</v>
      </c>
      <c r="M256" s="66" t="str">
        <f>+'Formulario de Inspección'!$P$9</f>
        <v>N/A</v>
      </c>
      <c r="N256" s="67">
        <f>+'Formulario de Inspección'!$R$9</f>
        <v>0</v>
      </c>
      <c r="O256" s="66" t="s">
        <v>411</v>
      </c>
      <c r="P256" s="71" t="str">
        <f>+'Lista de defectos'!D256</f>
        <v>d</v>
      </c>
      <c r="Q256" s="33" t="str">
        <f>+'Lista de defectos'!G256</f>
        <v>Defectos de estado en los soportes que puedan provocar un desprendimiento de los mismos</v>
      </c>
      <c r="R256" s="66" t="str">
        <f>+'Lista de defectos'!F256</f>
        <v>DG</v>
      </c>
      <c r="S256" s="68" t="str">
        <f>+'Formulario de Inspección'!N371</f>
        <v>P</v>
      </c>
      <c r="T256" s="33">
        <f>+'Formulario de Inspección'!O371</f>
        <v>0</v>
      </c>
      <c r="U256" s="66" t="str">
        <f>+'Formulario de Inspección'!$C$498</f>
        <v>FAVORABLE</v>
      </c>
      <c r="V256" s="66" t="str">
        <f>+'Formulario de Inspección'!$P$499</f>
        <v>N/A</v>
      </c>
      <c r="W256" s="66" t="str">
        <f>+'Formulario de Inspección'!$R$499</f>
        <v>N/A</v>
      </c>
      <c r="X256" s="66" t="str">
        <f>+'Formulario de Inspección'!$S$499</f>
        <v>N/A</v>
      </c>
      <c r="Y256" s="66">
        <f>+'Formulario de Inspección'!$H$514</f>
        <v>0</v>
      </c>
    </row>
    <row r="257" spans="1:25">
      <c r="A257" s="66">
        <f>+'Formulario de Inspección'!$R$5</f>
        <v>0</v>
      </c>
      <c r="B257" s="66">
        <f>'Formulario de Inspección'!$A$5</f>
        <v>0</v>
      </c>
      <c r="C257" s="66" t="str">
        <f>+'Formulario de Inspección'!$D$5</f>
        <v>Aire acondicionado</v>
      </c>
      <c r="D257" s="66">
        <f>+'Formulario de Inspección'!$H$5</f>
        <v>0</v>
      </c>
      <c r="E257" s="66" t="str">
        <f>+'Formulario de Inspección'!$A$7</f>
        <v>Desconocida</v>
      </c>
      <c r="F257" s="66" t="str">
        <f>+'Formulario de Inspección'!$D$7</f>
        <v>Desconocido</v>
      </c>
      <c r="G257" s="66" t="str">
        <f>+'Formulario de Inspección'!$H$7</f>
        <v>Desconocido</v>
      </c>
      <c r="H257" s="66" t="str">
        <f>+'Formulario de Inspección'!$P$7</f>
        <v>Desconocido</v>
      </c>
      <c r="I257" s="66">
        <f>+'Formulario de Inspección'!$R$7</f>
        <v>0</v>
      </c>
      <c r="J257" s="67">
        <f>+'Formulario de Inspección'!$A$9</f>
        <v>0</v>
      </c>
      <c r="K257" s="66" t="str">
        <f>+'Formulario de Inspección'!$D$9</f>
        <v>INSPECCION ANUAL</v>
      </c>
      <c r="L257" s="67" t="str">
        <f>+'Formulario de Inspección'!$H$9</f>
        <v>N/A</v>
      </c>
      <c r="M257" s="66" t="str">
        <f>+'Formulario de Inspección'!$P$9</f>
        <v>N/A</v>
      </c>
      <c r="N257" s="67">
        <f>+'Formulario de Inspección'!$R$9</f>
        <v>0</v>
      </c>
      <c r="O257" s="66" t="s">
        <v>411</v>
      </c>
      <c r="P257" s="71" t="str">
        <f>+'Lista de defectos'!D257</f>
        <v>e</v>
      </c>
      <c r="Q257" s="33" t="str">
        <f>+'Lista de defectos'!G257</f>
        <v>Defectos en la instalación eléctrica o de sujeción de batería</v>
      </c>
      <c r="R257" s="66" t="str">
        <f>+'Lista de defectos'!F257</f>
        <v>DL</v>
      </c>
      <c r="S257" s="68" t="str">
        <f>+'Formulario de Inspección'!N372</f>
        <v>P</v>
      </c>
      <c r="T257" s="33">
        <f>+'Formulario de Inspección'!O372</f>
        <v>0</v>
      </c>
      <c r="U257" s="66" t="str">
        <f>+'Formulario de Inspección'!$C$498</f>
        <v>FAVORABLE</v>
      </c>
      <c r="V257" s="66" t="str">
        <f>+'Formulario de Inspección'!$P$499</f>
        <v>N/A</v>
      </c>
      <c r="W257" s="66" t="str">
        <f>+'Formulario de Inspección'!$R$499</f>
        <v>N/A</v>
      </c>
      <c r="X257" s="66" t="str">
        <f>+'Formulario de Inspección'!$S$499</f>
        <v>N/A</v>
      </c>
      <c r="Y257" s="66">
        <f>+'Formulario de Inspección'!$H$514</f>
        <v>0</v>
      </c>
    </row>
    <row r="258" spans="1:25">
      <c r="A258" s="66">
        <f>+'Formulario de Inspección'!$R$5</f>
        <v>0</v>
      </c>
      <c r="B258" s="66">
        <f>'Formulario de Inspección'!$A$5</f>
        <v>0</v>
      </c>
      <c r="C258" s="66" t="str">
        <f>+'Formulario de Inspección'!$D$5</f>
        <v>Aire acondicionado</v>
      </c>
      <c r="D258" s="66">
        <f>+'Formulario de Inspección'!$H$5</f>
        <v>0</v>
      </c>
      <c r="E258" s="66" t="str">
        <f>+'Formulario de Inspección'!$A$7</f>
        <v>Desconocida</v>
      </c>
      <c r="F258" s="66" t="str">
        <f>+'Formulario de Inspección'!$D$7</f>
        <v>Desconocido</v>
      </c>
      <c r="G258" s="66" t="str">
        <f>+'Formulario de Inspección'!$H$7</f>
        <v>Desconocido</v>
      </c>
      <c r="H258" s="66" t="str">
        <f>+'Formulario de Inspección'!$P$7</f>
        <v>Desconocido</v>
      </c>
      <c r="I258" s="66">
        <f>+'Formulario de Inspección'!$R$7</f>
        <v>0</v>
      </c>
      <c r="J258" s="67">
        <f>+'Formulario de Inspección'!$A$9</f>
        <v>0</v>
      </c>
      <c r="K258" s="66" t="str">
        <f>+'Formulario de Inspección'!$D$9</f>
        <v>INSPECCION ANUAL</v>
      </c>
      <c r="L258" s="67" t="str">
        <f>+'Formulario de Inspección'!$H$9</f>
        <v>N/A</v>
      </c>
      <c r="M258" s="66" t="str">
        <f>+'Formulario de Inspección'!$P$9</f>
        <v>N/A</v>
      </c>
      <c r="N258" s="67">
        <f>+'Formulario de Inspección'!$R$9</f>
        <v>0</v>
      </c>
      <c r="O258" s="66" t="s">
        <v>411</v>
      </c>
      <c r="P258" s="71" t="str">
        <f>+'Lista de defectos'!D258</f>
        <v>f</v>
      </c>
      <c r="Q258" s="33" t="str">
        <f>+'Lista de defectos'!G258</f>
        <v>Defectos de estado de las fajas o cadenas de accionamiento de los accesorios</v>
      </c>
      <c r="R258" s="66" t="str">
        <f>+'Lista de defectos'!F258</f>
        <v>DG</v>
      </c>
      <c r="S258" s="68" t="str">
        <f>+'Formulario de Inspección'!N375</f>
        <v>P</v>
      </c>
      <c r="T258" s="33">
        <f>+'Formulario de Inspección'!O375</f>
        <v>0</v>
      </c>
      <c r="U258" s="66" t="str">
        <f>+'Formulario de Inspección'!$C$498</f>
        <v>FAVORABLE</v>
      </c>
      <c r="V258" s="66" t="str">
        <f>+'Formulario de Inspección'!$P$499</f>
        <v>N/A</v>
      </c>
      <c r="W258" s="66" t="str">
        <f>+'Formulario de Inspección'!$R$499</f>
        <v>N/A</v>
      </c>
      <c r="X258" s="66" t="str">
        <f>+'Formulario de Inspección'!$S$499</f>
        <v>N/A</v>
      </c>
      <c r="Y258" s="66">
        <f>+'Formulario de Inspección'!$H$514</f>
        <v>0</v>
      </c>
    </row>
    <row r="259" spans="1:25">
      <c r="A259" s="66">
        <f>+'Formulario de Inspección'!$R$5</f>
        <v>0</v>
      </c>
      <c r="B259" s="66">
        <f>'Formulario de Inspección'!$A$5</f>
        <v>0</v>
      </c>
      <c r="C259" s="66" t="str">
        <f>+'Formulario de Inspección'!$D$5</f>
        <v>Aire acondicionado</v>
      </c>
      <c r="D259" s="66">
        <f>+'Formulario de Inspección'!$H$5</f>
        <v>0</v>
      </c>
      <c r="E259" s="66" t="str">
        <f>+'Formulario de Inspección'!$A$7</f>
        <v>Desconocida</v>
      </c>
      <c r="F259" s="66" t="str">
        <f>+'Formulario de Inspección'!$D$7</f>
        <v>Desconocido</v>
      </c>
      <c r="G259" s="66" t="str">
        <f>+'Formulario de Inspección'!$H$7</f>
        <v>Desconocido</v>
      </c>
      <c r="H259" s="66" t="str">
        <f>+'Formulario de Inspección'!$P$7</f>
        <v>Desconocido</v>
      </c>
      <c r="I259" s="66">
        <f>+'Formulario de Inspección'!$R$7</f>
        <v>0</v>
      </c>
      <c r="J259" s="67">
        <f>+'Formulario de Inspección'!$A$9</f>
        <v>0</v>
      </c>
      <c r="K259" s="66" t="str">
        <f>+'Formulario de Inspección'!$D$9</f>
        <v>INSPECCION ANUAL</v>
      </c>
      <c r="L259" s="67" t="str">
        <f>+'Formulario de Inspección'!$H$9</f>
        <v>N/A</v>
      </c>
      <c r="M259" s="66" t="str">
        <f>+'Formulario de Inspección'!$P$9</f>
        <v>N/A</v>
      </c>
      <c r="N259" s="67">
        <f>+'Formulario de Inspección'!$R$9</f>
        <v>0</v>
      </c>
      <c r="O259" s="66" t="s">
        <v>411</v>
      </c>
      <c r="P259" s="71" t="str">
        <f>+'Lista de defectos'!D259</f>
        <v>g</v>
      </c>
      <c r="Q259" s="33" t="str">
        <f>+'Lista de defectos'!G259</f>
        <v>Defectos de estado de las fajas o cadenas de accionamiento de los accesorios que no afecten su buen funcionamiento</v>
      </c>
      <c r="R259" s="66" t="str">
        <f>+'Lista de defectos'!F259</f>
        <v>DL</v>
      </c>
      <c r="S259" s="68" t="str">
        <f>+'Formulario de Inspección'!N376</f>
        <v>P</v>
      </c>
      <c r="T259" s="33">
        <f>+'Formulario de Inspección'!O376</f>
        <v>0</v>
      </c>
      <c r="U259" s="66" t="str">
        <f>+'Formulario de Inspección'!$C$498</f>
        <v>FAVORABLE</v>
      </c>
      <c r="V259" s="66" t="str">
        <f>+'Formulario de Inspección'!$P$499</f>
        <v>N/A</v>
      </c>
      <c r="W259" s="66" t="str">
        <f>+'Formulario de Inspección'!$R$499</f>
        <v>N/A</v>
      </c>
      <c r="X259" s="66" t="str">
        <f>+'Formulario de Inspección'!$S$499</f>
        <v>N/A</v>
      </c>
      <c r="Y259" s="66">
        <f>+'Formulario de Inspección'!$H$514</f>
        <v>0</v>
      </c>
    </row>
    <row r="260" spans="1:25">
      <c r="A260" s="66">
        <f>+'Formulario de Inspección'!$R$5</f>
        <v>0</v>
      </c>
      <c r="B260" s="66">
        <f>'Formulario de Inspección'!$A$5</f>
        <v>0</v>
      </c>
      <c r="C260" s="66" t="str">
        <f>+'Formulario de Inspección'!$D$5</f>
        <v>Aire acondicionado</v>
      </c>
      <c r="D260" s="66">
        <f>+'Formulario de Inspección'!$H$5</f>
        <v>0</v>
      </c>
      <c r="E260" s="66" t="str">
        <f>+'Formulario de Inspección'!$A$7</f>
        <v>Desconocida</v>
      </c>
      <c r="F260" s="66" t="str">
        <f>+'Formulario de Inspección'!$D$7</f>
        <v>Desconocido</v>
      </c>
      <c r="G260" s="66" t="str">
        <f>+'Formulario de Inspección'!$H$7</f>
        <v>Desconocido</v>
      </c>
      <c r="H260" s="66" t="str">
        <f>+'Formulario de Inspección'!$P$7</f>
        <v>Desconocido</v>
      </c>
      <c r="I260" s="66">
        <f>+'Formulario de Inspección'!$R$7</f>
        <v>0</v>
      </c>
      <c r="J260" s="67">
        <f>+'Formulario de Inspección'!$A$9</f>
        <v>0</v>
      </c>
      <c r="K260" s="66" t="str">
        <f>+'Formulario de Inspección'!$D$9</f>
        <v>INSPECCION ANUAL</v>
      </c>
      <c r="L260" s="67" t="str">
        <f>+'Formulario de Inspección'!$H$9</f>
        <v>N/A</v>
      </c>
      <c r="M260" s="66" t="str">
        <f>+'Formulario de Inspección'!$P$9</f>
        <v>N/A</v>
      </c>
      <c r="N260" s="67">
        <f>+'Formulario de Inspección'!$R$9</f>
        <v>0</v>
      </c>
      <c r="O260" s="66" t="s">
        <v>411</v>
      </c>
      <c r="P260" s="71" t="str">
        <f>+'Lista de defectos'!D260</f>
        <v>h</v>
      </c>
      <c r="Q260" s="33" t="str">
        <f>+'Lista de defectos'!G260</f>
        <v>Defecto de estado en el acumulador eléctrico que comprometan la seguridad del vehículo</v>
      </c>
      <c r="R260" s="66" t="str">
        <f>+'Lista de defectos'!F260</f>
        <v>DL</v>
      </c>
      <c r="S260" s="68" t="str">
        <f>+'Formulario de Inspección'!N377</f>
        <v>P</v>
      </c>
      <c r="T260" s="33">
        <f>+'Formulario de Inspección'!O377</f>
        <v>0</v>
      </c>
      <c r="U260" s="66" t="str">
        <f>+'Formulario de Inspección'!$C$498</f>
        <v>FAVORABLE</v>
      </c>
      <c r="V260" s="66" t="str">
        <f>+'Formulario de Inspección'!$P$499</f>
        <v>N/A</v>
      </c>
      <c r="W260" s="66" t="str">
        <f>+'Formulario de Inspección'!$R$499</f>
        <v>N/A</v>
      </c>
      <c r="X260" s="66" t="str">
        <f>+'Formulario de Inspección'!$S$499</f>
        <v>N/A</v>
      </c>
      <c r="Y260" s="66">
        <f>+'Formulario de Inspección'!$H$514</f>
        <v>0</v>
      </c>
    </row>
    <row r="261" spans="1:25" ht="28.9">
      <c r="A261" s="66">
        <f>+'Formulario de Inspección'!$R$5</f>
        <v>0</v>
      </c>
      <c r="B261" s="66">
        <f>'Formulario de Inspección'!$A$5</f>
        <v>0</v>
      </c>
      <c r="C261" s="66" t="str">
        <f>+'Formulario de Inspección'!$D$5</f>
        <v>Aire acondicionado</v>
      </c>
      <c r="D261" s="66">
        <f>+'Formulario de Inspección'!$H$5</f>
        <v>0</v>
      </c>
      <c r="E261" s="66" t="str">
        <f>+'Formulario de Inspección'!$A$7</f>
        <v>Desconocida</v>
      </c>
      <c r="F261" s="66" t="str">
        <f>+'Formulario de Inspección'!$D$7</f>
        <v>Desconocido</v>
      </c>
      <c r="G261" s="66" t="str">
        <f>+'Formulario de Inspección'!$H$7</f>
        <v>Desconocido</v>
      </c>
      <c r="H261" s="66" t="str">
        <f>+'Formulario de Inspección'!$P$7</f>
        <v>Desconocido</v>
      </c>
      <c r="I261" s="66">
        <f>+'Formulario de Inspección'!$R$7</f>
        <v>0</v>
      </c>
      <c r="J261" s="67">
        <f>+'Formulario de Inspección'!$A$9</f>
        <v>0</v>
      </c>
      <c r="K261" s="66" t="str">
        <f>+'Formulario de Inspección'!$D$9</f>
        <v>INSPECCION ANUAL</v>
      </c>
      <c r="L261" s="67" t="str">
        <f>+'Formulario de Inspección'!$H$9</f>
        <v>N/A</v>
      </c>
      <c r="M261" s="66" t="str">
        <f>+'Formulario de Inspección'!$P$9</f>
        <v>N/A</v>
      </c>
      <c r="N261" s="67">
        <f>+'Formulario de Inspección'!$R$9</f>
        <v>0</v>
      </c>
      <c r="O261" s="66" t="s">
        <v>411</v>
      </c>
      <c r="P261" s="71" t="str">
        <f>+'Lista de defectos'!D263</f>
        <v>k</v>
      </c>
      <c r="Q261" s="33" t="str">
        <f>+'Lista de defectos'!G263</f>
        <v>Fugas de líquido refrigerante o defectos importantes del estado de sujeción o de la estructura de los intercambiadores de calor (radiadores) y mangueras</v>
      </c>
      <c r="R261" s="66" t="str">
        <f>+'Lista de defectos'!F263</f>
        <v>DG</v>
      </c>
      <c r="S261" s="68" t="str">
        <f>+'Formulario de Inspección'!N378</f>
        <v>P</v>
      </c>
      <c r="T261" s="33">
        <f>+'Formulario de Inspección'!O378</f>
        <v>0</v>
      </c>
      <c r="U261" s="66" t="str">
        <f>+'Formulario de Inspección'!$C$498</f>
        <v>FAVORABLE</v>
      </c>
      <c r="V261" s="66" t="str">
        <f>+'Formulario de Inspección'!$P$499</f>
        <v>N/A</v>
      </c>
      <c r="W261" s="66" t="str">
        <f>+'Formulario de Inspección'!$R$499</f>
        <v>N/A</v>
      </c>
      <c r="X261" s="66" t="str">
        <f>+'Formulario de Inspección'!$S$499</f>
        <v>N/A</v>
      </c>
      <c r="Y261" s="66">
        <f>+'Formulario de Inspección'!$H$514</f>
        <v>0</v>
      </c>
    </row>
    <row r="262" spans="1:25">
      <c r="A262" s="66">
        <f>+'Formulario de Inspección'!$R$5</f>
        <v>0</v>
      </c>
      <c r="B262" s="66">
        <f>'Formulario de Inspección'!$A$5</f>
        <v>0</v>
      </c>
      <c r="C262" s="66" t="str">
        <f>+'Formulario de Inspección'!$D$5</f>
        <v>Aire acondicionado</v>
      </c>
      <c r="D262" s="66">
        <f>+'Formulario de Inspección'!$H$5</f>
        <v>0</v>
      </c>
      <c r="E262" s="66" t="str">
        <f>+'Formulario de Inspección'!$A$7</f>
        <v>Desconocida</v>
      </c>
      <c r="F262" s="66" t="str">
        <f>+'Formulario de Inspección'!$D$7</f>
        <v>Desconocido</v>
      </c>
      <c r="G262" s="66" t="str">
        <f>+'Formulario de Inspección'!$H$7</f>
        <v>Desconocido</v>
      </c>
      <c r="H262" s="66" t="str">
        <f>+'Formulario de Inspección'!$P$7</f>
        <v>Desconocido</v>
      </c>
      <c r="I262" s="66">
        <f>+'Formulario de Inspección'!$R$7</f>
        <v>0</v>
      </c>
      <c r="J262" s="67">
        <f>+'Formulario de Inspección'!$A$9</f>
        <v>0</v>
      </c>
      <c r="K262" s="66" t="str">
        <f>+'Formulario de Inspección'!$D$9</f>
        <v>INSPECCION ANUAL</v>
      </c>
      <c r="L262" s="67" t="str">
        <f>+'Formulario de Inspección'!$H$9</f>
        <v>N/A</v>
      </c>
      <c r="M262" s="66" t="str">
        <f>+'Formulario de Inspección'!$P$9</f>
        <v>N/A</v>
      </c>
      <c r="N262" s="67">
        <f>+'Formulario de Inspección'!$R$9</f>
        <v>0</v>
      </c>
      <c r="O262" s="66" t="s">
        <v>425</v>
      </c>
      <c r="P262" s="71" t="str">
        <f>+'Lista de defectos'!D264</f>
        <v>a</v>
      </c>
      <c r="Q262" s="33" t="str">
        <f>+'Lista de defectos'!G264</f>
        <v>Defectos de estado del depósito (tanque) de combustible</v>
      </c>
      <c r="R262" s="66" t="str">
        <f>+'Lista de defectos'!F264</f>
        <v>DG</v>
      </c>
      <c r="S262" s="68" t="str">
        <f>+'Formulario de Inspección'!N381</f>
        <v>P</v>
      </c>
      <c r="T262" s="33">
        <f>+'Formulario de Inspección'!O381</f>
        <v>0</v>
      </c>
      <c r="U262" s="66" t="str">
        <f>+'Formulario de Inspección'!$C$498</f>
        <v>FAVORABLE</v>
      </c>
      <c r="V262" s="66" t="str">
        <f>+'Formulario de Inspección'!$P$499</f>
        <v>N/A</v>
      </c>
      <c r="W262" s="66" t="str">
        <f>+'Formulario de Inspección'!$R$499</f>
        <v>N/A</v>
      </c>
      <c r="X262" s="66" t="str">
        <f>+'Formulario de Inspección'!$S$499</f>
        <v>N/A</v>
      </c>
      <c r="Y262" s="66">
        <f>+'Formulario de Inspección'!$H$514</f>
        <v>0</v>
      </c>
    </row>
    <row r="263" spans="1:25" ht="28.9">
      <c r="A263" s="66">
        <f>+'Formulario de Inspección'!$R$5</f>
        <v>0</v>
      </c>
      <c r="B263" s="66">
        <f>'Formulario de Inspección'!$A$5</f>
        <v>0</v>
      </c>
      <c r="C263" s="66" t="str">
        <f>+'Formulario de Inspección'!$D$5</f>
        <v>Aire acondicionado</v>
      </c>
      <c r="D263" s="66">
        <f>+'Formulario de Inspección'!$H$5</f>
        <v>0</v>
      </c>
      <c r="E263" s="66" t="str">
        <f>+'Formulario de Inspección'!$A$7</f>
        <v>Desconocida</v>
      </c>
      <c r="F263" s="66" t="str">
        <f>+'Formulario de Inspección'!$D$7</f>
        <v>Desconocido</v>
      </c>
      <c r="G263" s="66" t="str">
        <f>+'Formulario de Inspección'!$H$7</f>
        <v>Desconocido</v>
      </c>
      <c r="H263" s="66" t="str">
        <f>+'Formulario de Inspección'!$P$7</f>
        <v>Desconocido</v>
      </c>
      <c r="I263" s="66">
        <f>+'Formulario de Inspección'!$R$7</f>
        <v>0</v>
      </c>
      <c r="J263" s="67">
        <f>+'Formulario de Inspección'!$A$9</f>
        <v>0</v>
      </c>
      <c r="K263" s="66" t="str">
        <f>+'Formulario de Inspección'!$D$9</f>
        <v>INSPECCION ANUAL</v>
      </c>
      <c r="L263" s="67" t="str">
        <f>+'Formulario de Inspección'!$H$9</f>
        <v>N/A</v>
      </c>
      <c r="M263" s="66" t="str">
        <f>+'Formulario de Inspección'!$P$9</f>
        <v>N/A</v>
      </c>
      <c r="N263" s="67">
        <f>+'Formulario de Inspección'!$R$9</f>
        <v>0</v>
      </c>
      <c r="O263" s="66" t="s">
        <v>425</v>
      </c>
      <c r="P263" s="71" t="str">
        <f>+'Lista de defectos'!D265</f>
        <v>b</v>
      </c>
      <c r="Q263" s="33" t="str">
        <f>+'Lista de defectos'!G265</f>
        <v>Defectos en la fijación del depósito o de las conducciones del
combustible a la carrocería o al chasis</v>
      </c>
      <c r="R263" s="66" t="str">
        <f>+'Lista de defectos'!F265</f>
        <v>DG</v>
      </c>
      <c r="S263" s="68" t="str">
        <f>+'Formulario de Inspección'!N382</f>
        <v>P</v>
      </c>
      <c r="T263" s="33">
        <f>+'Formulario de Inspección'!O382</f>
        <v>0</v>
      </c>
      <c r="U263" s="66" t="str">
        <f>+'Formulario de Inspección'!$C$498</f>
        <v>FAVORABLE</v>
      </c>
      <c r="V263" s="66" t="str">
        <f>+'Formulario de Inspección'!$P$499</f>
        <v>N/A</v>
      </c>
      <c r="W263" s="66" t="str">
        <f>+'Formulario de Inspección'!$R$499</f>
        <v>N/A</v>
      </c>
      <c r="X263" s="66" t="str">
        <f>+'Formulario de Inspección'!$S$499</f>
        <v>N/A</v>
      </c>
      <c r="Y263" s="66">
        <f>+'Formulario de Inspección'!$H$514</f>
        <v>0</v>
      </c>
    </row>
    <row r="264" spans="1:25">
      <c r="A264" s="66">
        <f>+'Formulario de Inspección'!$R$5</f>
        <v>0</v>
      </c>
      <c r="B264" s="66">
        <f>'Formulario de Inspección'!$A$5</f>
        <v>0</v>
      </c>
      <c r="C264" s="66" t="str">
        <f>+'Formulario de Inspección'!$D$5</f>
        <v>Aire acondicionado</v>
      </c>
      <c r="D264" s="66">
        <f>+'Formulario de Inspección'!$H$5</f>
        <v>0</v>
      </c>
      <c r="E264" s="66" t="str">
        <f>+'Formulario de Inspección'!$A$7</f>
        <v>Desconocida</v>
      </c>
      <c r="F264" s="66" t="str">
        <f>+'Formulario de Inspección'!$D$7</f>
        <v>Desconocido</v>
      </c>
      <c r="G264" s="66" t="str">
        <f>+'Formulario de Inspección'!$H$7</f>
        <v>Desconocido</v>
      </c>
      <c r="H264" s="66" t="str">
        <f>+'Formulario de Inspección'!$P$7</f>
        <v>Desconocido</v>
      </c>
      <c r="I264" s="66">
        <f>+'Formulario de Inspección'!$R$7</f>
        <v>0</v>
      </c>
      <c r="J264" s="67">
        <f>+'Formulario de Inspección'!$A$9</f>
        <v>0</v>
      </c>
      <c r="K264" s="66" t="str">
        <f>+'Formulario de Inspección'!$D$9</f>
        <v>INSPECCION ANUAL</v>
      </c>
      <c r="L264" s="67" t="str">
        <f>+'Formulario de Inspección'!$H$9</f>
        <v>N/A</v>
      </c>
      <c r="M264" s="66" t="str">
        <f>+'Formulario de Inspección'!$P$9</f>
        <v>N/A</v>
      </c>
      <c r="N264" s="67">
        <f>+'Formulario de Inspección'!$R$9</f>
        <v>0</v>
      </c>
      <c r="O264" s="66" t="s">
        <v>425</v>
      </c>
      <c r="P264" s="71" t="str">
        <f>+'Lista de defectos'!D266</f>
        <v>c</v>
      </c>
      <c r="Q264" s="33" t="str">
        <f>+'Lista de defectos'!G266</f>
        <v>Defectos en el estado de la toma del respiradero</v>
      </c>
      <c r="R264" s="66" t="str">
        <f>+'Lista de defectos'!F266</f>
        <v>DL</v>
      </c>
      <c r="S264" s="68" t="str">
        <f>+'Formulario de Inspección'!N383</f>
        <v>P</v>
      </c>
      <c r="T264" s="33">
        <f>+'Formulario de Inspección'!O383</f>
        <v>0</v>
      </c>
      <c r="U264" s="66" t="str">
        <f>+'Formulario de Inspección'!$C$498</f>
        <v>FAVORABLE</v>
      </c>
      <c r="V264" s="66" t="str">
        <f>+'Formulario de Inspección'!$P$499</f>
        <v>N/A</v>
      </c>
      <c r="W264" s="66" t="str">
        <f>+'Formulario de Inspección'!$R$499</f>
        <v>N/A</v>
      </c>
      <c r="X264" s="66" t="str">
        <f>+'Formulario de Inspección'!$S$499</f>
        <v>N/A</v>
      </c>
      <c r="Y264" s="66">
        <f>+'Formulario de Inspección'!$H$514</f>
        <v>0</v>
      </c>
    </row>
    <row r="265" spans="1:25">
      <c r="A265" s="66">
        <f>+'Formulario de Inspección'!$R$5</f>
        <v>0</v>
      </c>
      <c r="B265" s="66">
        <f>'Formulario de Inspección'!$A$5</f>
        <v>0</v>
      </c>
      <c r="C265" s="66" t="str">
        <f>+'Formulario de Inspección'!$D$5</f>
        <v>Aire acondicionado</v>
      </c>
      <c r="D265" s="66">
        <f>+'Formulario de Inspección'!$H$5</f>
        <v>0</v>
      </c>
      <c r="E265" s="66" t="str">
        <f>+'Formulario de Inspección'!$A$7</f>
        <v>Desconocida</v>
      </c>
      <c r="F265" s="66" t="str">
        <f>+'Formulario de Inspección'!$D$7</f>
        <v>Desconocido</v>
      </c>
      <c r="G265" s="66" t="str">
        <f>+'Formulario de Inspección'!$H$7</f>
        <v>Desconocido</v>
      </c>
      <c r="H265" s="66" t="str">
        <f>+'Formulario de Inspección'!$P$7</f>
        <v>Desconocido</v>
      </c>
      <c r="I265" s="66">
        <f>+'Formulario de Inspección'!$R$7</f>
        <v>0</v>
      </c>
      <c r="J265" s="67">
        <f>+'Formulario de Inspección'!$A$9</f>
        <v>0</v>
      </c>
      <c r="K265" s="66" t="str">
        <f>+'Formulario de Inspección'!$D$9</f>
        <v>INSPECCION ANUAL</v>
      </c>
      <c r="L265" s="67" t="str">
        <f>+'Formulario de Inspección'!$H$9</f>
        <v>N/A</v>
      </c>
      <c r="M265" s="66" t="str">
        <f>+'Formulario de Inspección'!$P$9</f>
        <v>N/A</v>
      </c>
      <c r="N265" s="67">
        <f>+'Formulario de Inspección'!$R$9</f>
        <v>0</v>
      </c>
      <c r="O265" s="66" t="s">
        <v>425</v>
      </c>
      <c r="P265" s="71" t="str">
        <f>+'Lista de defectos'!D267</f>
        <v>d</v>
      </c>
      <c r="Q265" s="33" t="str">
        <f>+'Lista de defectos'!G267</f>
        <v>Tapón de inadecuado</v>
      </c>
      <c r="R265" s="66" t="str">
        <f>+'Lista de defectos'!F267</f>
        <v>DG</v>
      </c>
      <c r="S265" s="68" t="str">
        <f>+'Formulario de Inspección'!N384</f>
        <v>P</v>
      </c>
      <c r="T265" s="33">
        <f>+'Formulario de Inspección'!O384</f>
        <v>0</v>
      </c>
      <c r="U265" s="66" t="str">
        <f>+'Formulario de Inspección'!$C$498</f>
        <v>FAVORABLE</v>
      </c>
      <c r="V265" s="66" t="str">
        <f>+'Formulario de Inspección'!$P$499</f>
        <v>N/A</v>
      </c>
      <c r="W265" s="66" t="str">
        <f>+'Formulario de Inspección'!$R$499</f>
        <v>N/A</v>
      </c>
      <c r="X265" s="66" t="str">
        <f>+'Formulario de Inspección'!$S$499</f>
        <v>N/A</v>
      </c>
      <c r="Y265" s="66">
        <f>+'Formulario de Inspección'!$H$514</f>
        <v>0</v>
      </c>
    </row>
    <row r="266" spans="1:25" ht="28.9">
      <c r="A266" s="66">
        <f>+'Formulario de Inspección'!$R$5</f>
        <v>0</v>
      </c>
      <c r="B266" s="66">
        <f>'Formulario de Inspección'!$A$5</f>
        <v>0</v>
      </c>
      <c r="C266" s="66" t="str">
        <f>+'Formulario de Inspección'!$D$5</f>
        <v>Aire acondicionado</v>
      </c>
      <c r="D266" s="66">
        <f>+'Formulario de Inspección'!$H$5</f>
        <v>0</v>
      </c>
      <c r="E266" s="66" t="str">
        <f>+'Formulario de Inspección'!$A$7</f>
        <v>Desconocida</v>
      </c>
      <c r="F266" s="66" t="str">
        <f>+'Formulario de Inspección'!$D$7</f>
        <v>Desconocido</v>
      </c>
      <c r="G266" s="66" t="str">
        <f>+'Formulario de Inspección'!$H$7</f>
        <v>Desconocido</v>
      </c>
      <c r="H266" s="66" t="str">
        <f>+'Formulario de Inspección'!$P$7</f>
        <v>Desconocido</v>
      </c>
      <c r="I266" s="66">
        <f>+'Formulario de Inspección'!$R$7</f>
        <v>0</v>
      </c>
      <c r="J266" s="67">
        <f>+'Formulario de Inspección'!$A$9</f>
        <v>0</v>
      </c>
      <c r="K266" s="66" t="str">
        <f>+'Formulario de Inspección'!$D$9</f>
        <v>INSPECCION ANUAL</v>
      </c>
      <c r="L266" s="67" t="str">
        <f>+'Formulario de Inspección'!$H$9</f>
        <v>N/A</v>
      </c>
      <c r="M266" s="66" t="str">
        <f>+'Formulario de Inspección'!$P$9</f>
        <v>N/A</v>
      </c>
      <c r="N266" s="67">
        <f>+'Formulario de Inspección'!$R$9</f>
        <v>0</v>
      </c>
      <c r="O266" s="66" t="s">
        <v>425</v>
      </c>
      <c r="P266" s="71" t="str">
        <f>+'Lista de defectos'!D268</f>
        <v>e</v>
      </c>
      <c r="Q266" s="33" t="str">
        <f>+'Lista de defectos'!G268</f>
        <v>Proximidad excesiva entre los elementos que contienen combustible y las zonas calientes del vehículo o las conexiones eléctricas</v>
      </c>
      <c r="R266" s="66" t="str">
        <f>+'Lista de defectos'!F268</f>
        <v>DG</v>
      </c>
      <c r="S266" s="68" t="str">
        <f>+'Formulario de Inspección'!N385</f>
        <v>P</v>
      </c>
      <c r="T266" s="33">
        <f>+'Formulario de Inspección'!O385</f>
        <v>0</v>
      </c>
      <c r="U266" s="66" t="str">
        <f>+'Formulario de Inspección'!$C$498</f>
        <v>FAVORABLE</v>
      </c>
      <c r="V266" s="66" t="str">
        <f>+'Formulario de Inspección'!$P$499</f>
        <v>N/A</v>
      </c>
      <c r="W266" s="66" t="str">
        <f>+'Formulario de Inspección'!$R$499</f>
        <v>N/A</v>
      </c>
      <c r="X266" s="66" t="str">
        <f>+'Formulario de Inspección'!$S$499</f>
        <v>N/A</v>
      </c>
      <c r="Y266" s="66">
        <f>+'Formulario de Inspección'!$H$514</f>
        <v>0</v>
      </c>
    </row>
    <row r="267" spans="1:25">
      <c r="A267" s="66">
        <f>+'Formulario de Inspección'!$R$5</f>
        <v>0</v>
      </c>
      <c r="B267" s="66">
        <f>'Formulario de Inspección'!$A$5</f>
        <v>0</v>
      </c>
      <c r="C267" s="66" t="str">
        <f>+'Formulario de Inspección'!$D$5</f>
        <v>Aire acondicionado</v>
      </c>
      <c r="D267" s="66">
        <f>+'Formulario de Inspección'!$H$5</f>
        <v>0</v>
      </c>
      <c r="E267" s="66" t="str">
        <f>+'Formulario de Inspección'!$A$7</f>
        <v>Desconocida</v>
      </c>
      <c r="F267" s="66" t="str">
        <f>+'Formulario de Inspección'!$D$7</f>
        <v>Desconocido</v>
      </c>
      <c r="G267" s="66" t="str">
        <f>+'Formulario de Inspección'!$H$7</f>
        <v>Desconocido</v>
      </c>
      <c r="H267" s="66" t="str">
        <f>+'Formulario de Inspección'!$P$7</f>
        <v>Desconocido</v>
      </c>
      <c r="I267" s="66">
        <f>+'Formulario de Inspección'!$R$7</f>
        <v>0</v>
      </c>
      <c r="J267" s="67">
        <f>+'Formulario de Inspección'!$A$9</f>
        <v>0</v>
      </c>
      <c r="K267" s="66" t="str">
        <f>+'Formulario de Inspección'!$D$9</f>
        <v>INSPECCION ANUAL</v>
      </c>
      <c r="L267" s="67" t="str">
        <f>+'Formulario de Inspección'!$H$9</f>
        <v>N/A</v>
      </c>
      <c r="M267" s="66" t="str">
        <f>+'Formulario de Inspección'!$P$9</f>
        <v>N/A</v>
      </c>
      <c r="N267" s="67">
        <f>+'Formulario de Inspección'!$R$9</f>
        <v>0</v>
      </c>
      <c r="O267" s="66" t="s">
        <v>425</v>
      </c>
      <c r="P267" s="71" t="str">
        <f>+'Lista de defectos'!D269</f>
        <v>f</v>
      </c>
      <c r="Q267" s="33" t="str">
        <f>+'Lista de defectos'!G269</f>
        <v>Estado defectuoso, o roces y cortes con peligro de fuga en las tuberías, mangueras y/o filtros.</v>
      </c>
      <c r="R267" s="66" t="str">
        <f>+'Lista de defectos'!F269</f>
        <v>DG</v>
      </c>
      <c r="S267" s="68" t="str">
        <f>+'Formulario de Inspección'!N386</f>
        <v>P</v>
      </c>
      <c r="T267" s="33">
        <f>+'Formulario de Inspección'!O386</f>
        <v>0</v>
      </c>
      <c r="U267" s="66" t="str">
        <f>+'Formulario de Inspección'!$C$498</f>
        <v>FAVORABLE</v>
      </c>
      <c r="V267" s="66" t="str">
        <f>+'Formulario de Inspección'!$P$499</f>
        <v>N/A</v>
      </c>
      <c r="W267" s="66" t="str">
        <f>+'Formulario de Inspección'!$R$499</f>
        <v>N/A</v>
      </c>
      <c r="X267" s="66" t="str">
        <f>+'Formulario de Inspección'!$S$499</f>
        <v>N/A</v>
      </c>
      <c r="Y267" s="66">
        <f>+'Formulario de Inspección'!$H$514</f>
        <v>0</v>
      </c>
    </row>
    <row r="268" spans="1:25">
      <c r="A268" s="66">
        <f>+'Formulario de Inspección'!$R$5</f>
        <v>0</v>
      </c>
      <c r="B268" s="66">
        <f>'Formulario de Inspección'!$A$5</f>
        <v>0</v>
      </c>
      <c r="C268" s="66" t="str">
        <f>+'Formulario de Inspección'!$D$5</f>
        <v>Aire acondicionado</v>
      </c>
      <c r="D268" s="66">
        <f>+'Formulario de Inspección'!$H$5</f>
        <v>0</v>
      </c>
      <c r="E268" s="66" t="str">
        <f>+'Formulario de Inspección'!$A$7</f>
        <v>Desconocida</v>
      </c>
      <c r="F268" s="66" t="str">
        <f>+'Formulario de Inspección'!$D$7</f>
        <v>Desconocido</v>
      </c>
      <c r="G268" s="66" t="str">
        <f>+'Formulario de Inspección'!$H$7</f>
        <v>Desconocido</v>
      </c>
      <c r="H268" s="66" t="str">
        <f>+'Formulario de Inspección'!$P$7</f>
        <v>Desconocido</v>
      </c>
      <c r="I268" s="66">
        <f>+'Formulario de Inspección'!$R$7</f>
        <v>0</v>
      </c>
      <c r="J268" s="67">
        <f>+'Formulario de Inspección'!$A$9</f>
        <v>0</v>
      </c>
      <c r="K268" s="66" t="str">
        <f>+'Formulario de Inspección'!$D$9</f>
        <v>INSPECCION ANUAL</v>
      </c>
      <c r="L268" s="67" t="str">
        <f>+'Formulario de Inspección'!$H$9</f>
        <v>N/A</v>
      </c>
      <c r="M268" s="66" t="str">
        <f>+'Formulario de Inspección'!$P$9</f>
        <v>N/A</v>
      </c>
      <c r="N268" s="67">
        <f>+'Formulario de Inspección'!$R$9</f>
        <v>0</v>
      </c>
      <c r="O268" s="66" t="s">
        <v>425</v>
      </c>
      <c r="P268" s="71" t="str">
        <f>+'Lista de defectos'!D270</f>
        <v>g</v>
      </c>
      <c r="Q268" s="33" t="str">
        <f>+'Lista de defectos'!G270</f>
        <v>Pérdida de combustible por cualquiera de sus sistemas de almacenamiento o transferencia</v>
      </c>
      <c r="R268" s="66" t="str">
        <f>+'Lista de defectos'!F270</f>
        <v>DG</v>
      </c>
      <c r="S268" s="68" t="str">
        <f>+'Formulario de Inspección'!N387</f>
        <v>P</v>
      </c>
      <c r="T268" s="33">
        <f>+'Formulario de Inspección'!O387</f>
        <v>0</v>
      </c>
      <c r="U268" s="66" t="str">
        <f>+'Formulario de Inspección'!$C$498</f>
        <v>FAVORABLE</v>
      </c>
      <c r="V268" s="66" t="str">
        <f>+'Formulario de Inspección'!$P$499</f>
        <v>N/A</v>
      </c>
      <c r="W268" s="66" t="str">
        <f>+'Formulario de Inspección'!$R$499</f>
        <v>N/A</v>
      </c>
      <c r="X268" s="66" t="str">
        <f>+'Formulario de Inspección'!$S$499</f>
        <v>N/A</v>
      </c>
      <c r="Y268" s="66">
        <f>+'Formulario de Inspección'!$H$514</f>
        <v>0</v>
      </c>
    </row>
    <row r="269" spans="1:25">
      <c r="A269" s="66">
        <f>+'Formulario de Inspección'!$R$5</f>
        <v>0</v>
      </c>
      <c r="B269" s="66">
        <f>'Formulario de Inspección'!$A$5</f>
        <v>0</v>
      </c>
      <c r="C269" s="66" t="str">
        <f>+'Formulario de Inspección'!$D$5</f>
        <v>Aire acondicionado</v>
      </c>
      <c r="D269" s="66">
        <f>+'Formulario de Inspección'!$H$5</f>
        <v>0</v>
      </c>
      <c r="E269" s="66" t="str">
        <f>+'Formulario de Inspección'!$A$7</f>
        <v>Desconocida</v>
      </c>
      <c r="F269" s="66" t="str">
        <f>+'Formulario de Inspección'!$D$7</f>
        <v>Desconocido</v>
      </c>
      <c r="G269" s="66" t="str">
        <f>+'Formulario de Inspección'!$H$7</f>
        <v>Desconocido</v>
      </c>
      <c r="H269" s="66" t="str">
        <f>+'Formulario de Inspección'!$P$7</f>
        <v>Desconocido</v>
      </c>
      <c r="I269" s="66">
        <f>+'Formulario de Inspección'!$R$7</f>
        <v>0</v>
      </c>
      <c r="J269" s="67">
        <f>+'Formulario de Inspección'!$A$9</f>
        <v>0</v>
      </c>
      <c r="K269" s="66" t="str">
        <f>+'Formulario de Inspección'!$D$9</f>
        <v>INSPECCION ANUAL</v>
      </c>
      <c r="L269" s="67" t="str">
        <f>+'Formulario de Inspección'!$H$9</f>
        <v>N/A</v>
      </c>
      <c r="M269" s="66" t="str">
        <f>+'Formulario de Inspección'!$P$9</f>
        <v>N/A</v>
      </c>
      <c r="N269" s="67">
        <f>+'Formulario de Inspección'!$R$9</f>
        <v>0</v>
      </c>
      <c r="O269" s="66" t="s">
        <v>435</v>
      </c>
      <c r="P269" s="71" t="str">
        <f>+'Lista de defectos'!D271</f>
        <v>a</v>
      </c>
      <c r="Q269" s="33" t="str">
        <f>+'Lista de defectos'!G271</f>
        <v>Defectos leves en el estado del sistema de escape</v>
      </c>
      <c r="R269" s="66" t="str">
        <f>+'Lista de defectos'!F271</f>
        <v>DL</v>
      </c>
      <c r="S269" s="68" t="str">
        <f>+'Formulario de Inspección'!N396</f>
        <v>P</v>
      </c>
      <c r="T269" s="33">
        <f>+'Formulario de Inspección'!O396</f>
        <v>0</v>
      </c>
      <c r="U269" s="66" t="str">
        <f>+'Formulario de Inspección'!$C$498</f>
        <v>FAVORABLE</v>
      </c>
      <c r="V269" s="66" t="str">
        <f>+'Formulario de Inspección'!$P$499</f>
        <v>N/A</v>
      </c>
      <c r="W269" s="66" t="str">
        <f>+'Formulario de Inspección'!$R$499</f>
        <v>N/A</v>
      </c>
      <c r="X269" s="66" t="str">
        <f>+'Formulario de Inspección'!$S$499</f>
        <v>N/A</v>
      </c>
      <c r="Y269" s="66">
        <f>+'Formulario de Inspección'!$H$514</f>
        <v>0</v>
      </c>
    </row>
    <row r="270" spans="1:25">
      <c r="A270" s="66">
        <f>+'Formulario de Inspección'!$R$5</f>
        <v>0</v>
      </c>
      <c r="B270" s="66">
        <f>'Formulario de Inspección'!$A$5</f>
        <v>0</v>
      </c>
      <c r="C270" s="66" t="str">
        <f>+'Formulario de Inspección'!$D$5</f>
        <v>Aire acondicionado</v>
      </c>
      <c r="D270" s="66">
        <f>+'Formulario de Inspección'!$H$5</f>
        <v>0</v>
      </c>
      <c r="E270" s="66" t="str">
        <f>+'Formulario de Inspección'!$A$7</f>
        <v>Desconocida</v>
      </c>
      <c r="F270" s="66" t="str">
        <f>+'Formulario de Inspección'!$D$7</f>
        <v>Desconocido</v>
      </c>
      <c r="G270" s="66" t="str">
        <f>+'Formulario de Inspección'!$H$7</f>
        <v>Desconocido</v>
      </c>
      <c r="H270" s="66" t="str">
        <f>+'Formulario de Inspección'!$P$7</f>
        <v>Desconocido</v>
      </c>
      <c r="I270" s="66">
        <f>+'Formulario de Inspección'!$R$7</f>
        <v>0</v>
      </c>
      <c r="J270" s="67">
        <f>+'Formulario de Inspección'!$A$9</f>
        <v>0</v>
      </c>
      <c r="K270" s="66" t="str">
        <f>+'Formulario de Inspección'!$D$9</f>
        <v>INSPECCION ANUAL</v>
      </c>
      <c r="L270" s="67" t="str">
        <f>+'Formulario de Inspección'!$H$9</f>
        <v>N/A</v>
      </c>
      <c r="M270" s="66" t="str">
        <f>+'Formulario de Inspección'!$P$9</f>
        <v>N/A</v>
      </c>
      <c r="N270" s="67">
        <f>+'Formulario de Inspección'!$R$9</f>
        <v>0</v>
      </c>
      <c r="O270" s="66" t="s">
        <v>435</v>
      </c>
      <c r="P270" s="71" t="str">
        <f>+'Lista de defectos'!D272</f>
        <v>b</v>
      </c>
      <c r="Q270" s="33" t="str">
        <f>+'Lista de defectos'!G272</f>
        <v xml:space="preserve">Defectos graves en el estado del sistema de escape o presenta fuga </v>
      </c>
      <c r="R270" s="66" t="str">
        <f>+'Lista de defectos'!F272</f>
        <v>DG</v>
      </c>
      <c r="S270" s="68" t="str">
        <f>+'Formulario de Inspección'!N397</f>
        <v>P</v>
      </c>
      <c r="T270" s="33">
        <f>+'Formulario de Inspección'!O397</f>
        <v>0</v>
      </c>
      <c r="U270" s="66" t="str">
        <f>+'Formulario de Inspección'!$C$498</f>
        <v>FAVORABLE</v>
      </c>
      <c r="V270" s="66" t="str">
        <f>+'Formulario de Inspección'!$P$499</f>
        <v>N/A</v>
      </c>
      <c r="W270" s="66" t="str">
        <f>+'Formulario de Inspección'!$R$499</f>
        <v>N/A</v>
      </c>
      <c r="X270" s="66" t="str">
        <f>+'Formulario de Inspección'!$S$499</f>
        <v>N/A</v>
      </c>
      <c r="Y270" s="66">
        <f>+'Formulario de Inspección'!$H$514</f>
        <v>0</v>
      </c>
    </row>
    <row r="271" spans="1:25">
      <c r="A271" s="66">
        <f>+'Formulario de Inspección'!$R$5</f>
        <v>0</v>
      </c>
      <c r="B271" s="66">
        <f>'Formulario de Inspección'!$A$5</f>
        <v>0</v>
      </c>
      <c r="C271" s="66" t="str">
        <f>+'Formulario de Inspección'!$D$5</f>
        <v>Aire acondicionado</v>
      </c>
      <c r="D271" s="66">
        <f>+'Formulario de Inspección'!$H$5</f>
        <v>0</v>
      </c>
      <c r="E271" s="66" t="str">
        <f>+'Formulario de Inspección'!$A$7</f>
        <v>Desconocida</v>
      </c>
      <c r="F271" s="66" t="str">
        <f>+'Formulario de Inspección'!$D$7</f>
        <v>Desconocido</v>
      </c>
      <c r="G271" s="66" t="str">
        <f>+'Formulario de Inspección'!$H$7</f>
        <v>Desconocido</v>
      </c>
      <c r="H271" s="66" t="str">
        <f>+'Formulario de Inspección'!$P$7</f>
        <v>Desconocido</v>
      </c>
      <c r="I271" s="66">
        <f>+'Formulario de Inspección'!$R$7</f>
        <v>0</v>
      </c>
      <c r="J271" s="67">
        <f>+'Formulario de Inspección'!$A$9</f>
        <v>0</v>
      </c>
      <c r="K271" s="66" t="str">
        <f>+'Formulario de Inspección'!$D$9</f>
        <v>INSPECCION ANUAL</v>
      </c>
      <c r="L271" s="67" t="str">
        <f>+'Formulario de Inspección'!$H$9</f>
        <v>N/A</v>
      </c>
      <c r="M271" s="66" t="str">
        <f>+'Formulario de Inspección'!$P$9</f>
        <v>N/A</v>
      </c>
      <c r="N271" s="67">
        <f>+'Formulario de Inspección'!$R$9</f>
        <v>0</v>
      </c>
      <c r="O271" s="66" t="s">
        <v>435</v>
      </c>
      <c r="P271" s="71" t="str">
        <f>+'Lista de defectos'!D273</f>
        <v>c</v>
      </c>
      <c r="Q271" s="33" t="str">
        <f>+'Lista de defectos'!G273</f>
        <v xml:space="preserve">Defectos en la sujeción del sistema de escape </v>
      </c>
      <c r="R271" s="66" t="str">
        <f>+'Lista de defectos'!F273</f>
        <v>DL</v>
      </c>
      <c r="S271" s="68" t="str">
        <f>+'Formulario de Inspección'!N398</f>
        <v>P</v>
      </c>
      <c r="T271" s="33">
        <f>+'Formulario de Inspección'!O398</f>
        <v>0</v>
      </c>
      <c r="U271" s="66" t="str">
        <f>+'Formulario de Inspección'!$C$498</f>
        <v>FAVORABLE</v>
      </c>
      <c r="V271" s="66" t="str">
        <f>+'Formulario de Inspección'!$P$499</f>
        <v>N/A</v>
      </c>
      <c r="W271" s="66" t="str">
        <f>+'Formulario de Inspección'!$R$499</f>
        <v>N/A</v>
      </c>
      <c r="X271" s="66" t="str">
        <f>+'Formulario de Inspección'!$S$499</f>
        <v>N/A</v>
      </c>
      <c r="Y271" s="66">
        <f>+'Formulario de Inspección'!$H$514</f>
        <v>0</v>
      </c>
    </row>
    <row r="272" spans="1:25">
      <c r="A272" s="66">
        <f>+'Formulario de Inspección'!$R$5</f>
        <v>0</v>
      </c>
      <c r="B272" s="66">
        <f>'Formulario de Inspección'!$A$5</f>
        <v>0</v>
      </c>
      <c r="C272" s="66" t="str">
        <f>+'Formulario de Inspección'!$D$5</f>
        <v>Aire acondicionado</v>
      </c>
      <c r="D272" s="66">
        <f>+'Formulario de Inspección'!$H$5</f>
        <v>0</v>
      </c>
      <c r="E272" s="66" t="str">
        <f>+'Formulario de Inspección'!$A$7</f>
        <v>Desconocida</v>
      </c>
      <c r="F272" s="66" t="str">
        <f>+'Formulario de Inspección'!$D$7</f>
        <v>Desconocido</v>
      </c>
      <c r="G272" s="66" t="str">
        <f>+'Formulario de Inspección'!$H$7</f>
        <v>Desconocido</v>
      </c>
      <c r="H272" s="66" t="str">
        <f>+'Formulario de Inspección'!$P$7</f>
        <v>Desconocido</v>
      </c>
      <c r="I272" s="66">
        <f>+'Formulario de Inspección'!$R$7</f>
        <v>0</v>
      </c>
      <c r="J272" s="67">
        <f>+'Formulario de Inspección'!$A$9</f>
        <v>0</v>
      </c>
      <c r="K272" s="66" t="str">
        <f>+'Formulario de Inspección'!$D$9</f>
        <v>INSPECCION ANUAL</v>
      </c>
      <c r="L272" s="67" t="str">
        <f>+'Formulario de Inspección'!$H$9</f>
        <v>N/A</v>
      </c>
      <c r="M272" s="66" t="str">
        <f>+'Formulario de Inspección'!$P$9</f>
        <v>N/A</v>
      </c>
      <c r="N272" s="67">
        <f>+'Formulario de Inspección'!$R$9</f>
        <v>0</v>
      </c>
      <c r="O272" s="66" t="s">
        <v>435</v>
      </c>
      <c r="P272" s="71" t="str">
        <f>+'Lista de defectos'!D274</f>
        <v>d</v>
      </c>
      <c r="Q272" s="33" t="str">
        <f>+'Lista de defectos'!G274</f>
        <v>Inexistencia del silenciador o de la rejilla de protección u otro dispositivo equivalente</v>
      </c>
      <c r="R272" s="66" t="str">
        <f>+'Lista de defectos'!F274</f>
        <v>DG</v>
      </c>
      <c r="S272" s="68" t="str">
        <f>+'Formulario de Inspección'!N399</f>
        <v>P</v>
      </c>
      <c r="T272" s="33">
        <f>+'Formulario de Inspección'!O399</f>
        <v>0</v>
      </c>
      <c r="U272" s="66" t="str">
        <f>+'Formulario de Inspección'!$C$498</f>
        <v>FAVORABLE</v>
      </c>
      <c r="V272" s="66" t="str">
        <f>+'Formulario de Inspección'!$P$499</f>
        <v>N/A</v>
      </c>
      <c r="W272" s="66" t="str">
        <f>+'Formulario de Inspección'!$R$499</f>
        <v>N/A</v>
      </c>
      <c r="X272" s="66" t="str">
        <f>+'Formulario de Inspección'!$S$499</f>
        <v>N/A</v>
      </c>
      <c r="Y272" s="66">
        <f>+'Formulario de Inspección'!$H$514</f>
        <v>0</v>
      </c>
    </row>
    <row r="273" spans="1:25">
      <c r="A273" s="66">
        <f>+'Formulario de Inspección'!$R$5</f>
        <v>0</v>
      </c>
      <c r="B273" s="66">
        <f>'Formulario de Inspección'!$A$5</f>
        <v>0</v>
      </c>
      <c r="C273" s="66" t="str">
        <f>+'Formulario de Inspección'!$D$5</f>
        <v>Aire acondicionado</v>
      </c>
      <c r="D273" s="66">
        <f>+'Formulario de Inspección'!$H$5</f>
        <v>0</v>
      </c>
      <c r="E273" s="66" t="str">
        <f>+'Formulario de Inspección'!$A$7</f>
        <v>Desconocida</v>
      </c>
      <c r="F273" s="66" t="str">
        <f>+'Formulario de Inspección'!$D$7</f>
        <v>Desconocido</v>
      </c>
      <c r="G273" s="66" t="str">
        <f>+'Formulario de Inspección'!$H$7</f>
        <v>Desconocido</v>
      </c>
      <c r="H273" s="66" t="str">
        <f>+'Formulario de Inspección'!$P$7</f>
        <v>Desconocido</v>
      </c>
      <c r="I273" s="66">
        <f>+'Formulario de Inspección'!$R$7</f>
        <v>0</v>
      </c>
      <c r="J273" s="67">
        <f>+'Formulario de Inspección'!$A$9</f>
        <v>0</v>
      </c>
      <c r="K273" s="66" t="str">
        <f>+'Formulario de Inspección'!$D$9</f>
        <v>INSPECCION ANUAL</v>
      </c>
      <c r="L273" s="67" t="str">
        <f>+'Formulario de Inspección'!$H$9</f>
        <v>N/A</v>
      </c>
      <c r="M273" s="66" t="str">
        <f>+'Formulario de Inspección'!$P$9</f>
        <v>N/A</v>
      </c>
      <c r="N273" s="67">
        <f>+'Formulario de Inspección'!$R$9</f>
        <v>0</v>
      </c>
      <c r="O273" s="66" t="s">
        <v>447</v>
      </c>
      <c r="P273" s="71" t="str">
        <f>+'Lista de defectos'!D275</f>
        <v>a</v>
      </c>
      <c r="Q273" s="33" t="str">
        <f>+'Lista de defectos'!G275</f>
        <v>Humedecimiento en elementos de la transmisión (caja de cambios y/o diferencial) sin goteo</v>
      </c>
      <c r="R273" s="66" t="str">
        <f>+'Lista de defectos'!F275</f>
        <v>DL</v>
      </c>
      <c r="S273" s="68" t="str">
        <f>+'Formulario de Inspección'!N403</f>
        <v>¡</v>
      </c>
      <c r="T273" s="33">
        <f>+'Formulario de Inspección'!O403</f>
        <v>0</v>
      </c>
      <c r="U273" s="66" t="str">
        <f>+'Formulario de Inspección'!$C$498</f>
        <v>FAVORABLE</v>
      </c>
      <c r="V273" s="66" t="str">
        <f>+'Formulario de Inspección'!$P$499</f>
        <v>N/A</v>
      </c>
      <c r="W273" s="66" t="str">
        <f>+'Formulario de Inspección'!$R$499</f>
        <v>N/A</v>
      </c>
      <c r="X273" s="66" t="str">
        <f>+'Formulario de Inspección'!$S$499</f>
        <v>N/A</v>
      </c>
      <c r="Y273" s="66">
        <f>+'Formulario de Inspección'!$H$514</f>
        <v>0</v>
      </c>
    </row>
    <row r="274" spans="1:25">
      <c r="A274" s="66">
        <f>+'Formulario de Inspección'!$R$5</f>
        <v>0</v>
      </c>
      <c r="B274" s="66">
        <f>'Formulario de Inspección'!$A$5</f>
        <v>0</v>
      </c>
      <c r="C274" s="66" t="str">
        <f>+'Formulario de Inspección'!$D$5</f>
        <v>Aire acondicionado</v>
      </c>
      <c r="D274" s="66">
        <f>+'Formulario de Inspección'!$H$5</f>
        <v>0</v>
      </c>
      <c r="E274" s="66" t="str">
        <f>+'Formulario de Inspección'!$A$7</f>
        <v>Desconocida</v>
      </c>
      <c r="F274" s="66" t="str">
        <f>+'Formulario de Inspección'!$D$7</f>
        <v>Desconocido</v>
      </c>
      <c r="G274" s="66" t="str">
        <f>+'Formulario de Inspección'!$H$7</f>
        <v>Desconocido</v>
      </c>
      <c r="H274" s="66" t="str">
        <f>+'Formulario de Inspección'!$P$7</f>
        <v>Desconocido</v>
      </c>
      <c r="I274" s="66">
        <f>+'Formulario de Inspección'!$R$7</f>
        <v>0</v>
      </c>
      <c r="J274" s="67">
        <f>+'Formulario de Inspección'!$A$9</f>
        <v>0</v>
      </c>
      <c r="K274" s="66" t="str">
        <f>+'Formulario de Inspección'!$D$9</f>
        <v>INSPECCION ANUAL</v>
      </c>
      <c r="L274" s="67" t="str">
        <f>+'Formulario de Inspección'!$H$9</f>
        <v>N/A</v>
      </c>
      <c r="M274" s="66" t="str">
        <f>+'Formulario de Inspección'!$P$9</f>
        <v>N/A</v>
      </c>
      <c r="N274" s="67">
        <f>+'Formulario de Inspección'!$R$9</f>
        <v>0</v>
      </c>
      <c r="O274" s="66" t="s">
        <v>447</v>
      </c>
      <c r="P274" s="71" t="str">
        <f>+'Lista de defectos'!D276</f>
        <v>b</v>
      </c>
      <c r="Q274" s="33" t="str">
        <f>+'Lista de defectos'!G276</f>
        <v>Fugas en los elementos de transmisión (caja de cambios y/o diferencial)</v>
      </c>
      <c r="R274" s="66" t="str">
        <f>+'Lista de defectos'!F276</f>
        <v>DG</v>
      </c>
      <c r="S274" s="68" t="str">
        <f>+'Formulario de Inspección'!N404</f>
        <v>¡</v>
      </c>
      <c r="T274" s="33">
        <f>+'Formulario de Inspección'!O404</f>
        <v>0</v>
      </c>
      <c r="U274" s="66" t="str">
        <f>+'Formulario de Inspección'!$C$498</f>
        <v>FAVORABLE</v>
      </c>
      <c r="V274" s="66" t="str">
        <f>+'Formulario de Inspección'!$P$499</f>
        <v>N/A</v>
      </c>
      <c r="W274" s="66" t="str">
        <f>+'Formulario de Inspección'!$R$499</f>
        <v>N/A</v>
      </c>
      <c r="X274" s="66" t="str">
        <f>+'Formulario de Inspección'!$S$499</f>
        <v>N/A</v>
      </c>
      <c r="Y274" s="66">
        <f>+'Formulario de Inspección'!$H$514</f>
        <v>0</v>
      </c>
    </row>
    <row r="275" spans="1:25">
      <c r="A275" s="66">
        <f>+'Formulario de Inspección'!$R$5</f>
        <v>0</v>
      </c>
      <c r="B275" s="66">
        <f>'Formulario de Inspección'!$A$5</f>
        <v>0</v>
      </c>
      <c r="C275" s="66" t="str">
        <f>+'Formulario de Inspección'!$D$5</f>
        <v>Aire acondicionado</v>
      </c>
      <c r="D275" s="66">
        <f>+'Formulario de Inspección'!$H$5</f>
        <v>0</v>
      </c>
      <c r="E275" s="66" t="str">
        <f>+'Formulario de Inspección'!$A$7</f>
        <v>Desconocida</v>
      </c>
      <c r="F275" s="66" t="str">
        <f>+'Formulario de Inspección'!$D$7</f>
        <v>Desconocido</v>
      </c>
      <c r="G275" s="66" t="str">
        <f>+'Formulario de Inspección'!$H$7</f>
        <v>Desconocido</v>
      </c>
      <c r="H275" s="66" t="str">
        <f>+'Formulario de Inspección'!$P$7</f>
        <v>Desconocido</v>
      </c>
      <c r="I275" s="66">
        <f>+'Formulario de Inspección'!$R$7</f>
        <v>0</v>
      </c>
      <c r="J275" s="67">
        <f>+'Formulario de Inspección'!$A$9</f>
        <v>0</v>
      </c>
      <c r="K275" s="66" t="str">
        <f>+'Formulario de Inspección'!$D$9</f>
        <v>INSPECCION ANUAL</v>
      </c>
      <c r="L275" s="67" t="str">
        <f>+'Formulario de Inspección'!$H$9</f>
        <v>N/A</v>
      </c>
      <c r="M275" s="66" t="str">
        <f>+'Formulario de Inspección'!$P$9</f>
        <v>N/A</v>
      </c>
      <c r="N275" s="67">
        <f>+'Formulario de Inspección'!$R$9</f>
        <v>0</v>
      </c>
      <c r="O275" s="66" t="s">
        <v>447</v>
      </c>
      <c r="P275" s="71" t="str">
        <f>+'Lista de defectos'!D277</f>
        <v>c</v>
      </c>
      <c r="Q275" s="33" t="str">
        <f>+'Lista de defectos'!G277</f>
        <v>Defectos de estado o inexistencia de los guardapolvos de los ejes o semiejes</v>
      </c>
      <c r="R275" s="66" t="str">
        <f>+'Lista de defectos'!F277</f>
        <v>DL</v>
      </c>
      <c r="S275" s="68" t="str">
        <f>+'Formulario de Inspección'!N405</f>
        <v>¡</v>
      </c>
      <c r="T275" s="33">
        <f>+'Formulario de Inspección'!O405</f>
        <v>0</v>
      </c>
      <c r="U275" s="66" t="str">
        <f>+'Formulario de Inspección'!$C$498</f>
        <v>FAVORABLE</v>
      </c>
      <c r="V275" s="66" t="str">
        <f>+'Formulario de Inspección'!$P$499</f>
        <v>N/A</v>
      </c>
      <c r="W275" s="66" t="str">
        <f>+'Formulario de Inspección'!$R$499</f>
        <v>N/A</v>
      </c>
      <c r="X275" s="66" t="str">
        <f>+'Formulario de Inspección'!$S$499</f>
        <v>N/A</v>
      </c>
      <c r="Y275" s="66">
        <f>+'Formulario de Inspección'!$H$514</f>
        <v>0</v>
      </c>
    </row>
    <row r="276" spans="1:25" ht="28.9">
      <c r="A276" s="66">
        <f>+'Formulario de Inspección'!$R$5</f>
        <v>0</v>
      </c>
      <c r="B276" s="66">
        <f>'Formulario de Inspección'!$A$5</f>
        <v>0</v>
      </c>
      <c r="C276" s="66" t="str">
        <f>+'Formulario de Inspección'!$D$5</f>
        <v>Aire acondicionado</v>
      </c>
      <c r="D276" s="66">
        <f>+'Formulario de Inspección'!$H$5</f>
        <v>0</v>
      </c>
      <c r="E276" s="66" t="str">
        <f>+'Formulario de Inspección'!$A$7</f>
        <v>Desconocida</v>
      </c>
      <c r="F276" s="66" t="str">
        <f>+'Formulario de Inspección'!$D$7</f>
        <v>Desconocido</v>
      </c>
      <c r="G276" s="66" t="str">
        <f>+'Formulario de Inspección'!$H$7</f>
        <v>Desconocido</v>
      </c>
      <c r="H276" s="66" t="str">
        <f>+'Formulario de Inspección'!$P$7</f>
        <v>Desconocido</v>
      </c>
      <c r="I276" s="66">
        <f>+'Formulario de Inspección'!$R$7</f>
        <v>0</v>
      </c>
      <c r="J276" s="67">
        <f>+'Formulario de Inspección'!$A$9</f>
        <v>0</v>
      </c>
      <c r="K276" s="66" t="str">
        <f>+'Formulario de Inspección'!$D$9</f>
        <v>INSPECCION ANUAL</v>
      </c>
      <c r="L276" s="67" t="str">
        <f>+'Formulario de Inspección'!$H$9</f>
        <v>N/A</v>
      </c>
      <c r="M276" s="66" t="str">
        <f>+'Formulario de Inspección'!$P$9</f>
        <v>N/A</v>
      </c>
      <c r="N276" s="67">
        <f>+'Formulario de Inspección'!$R$9</f>
        <v>0</v>
      </c>
      <c r="O276" s="66" t="s">
        <v>447</v>
      </c>
      <c r="P276" s="71" t="str">
        <f>+'Lista de defectos'!D278</f>
        <v>d</v>
      </c>
      <c r="Q276" s="33" t="str">
        <f>+'Lista de defectos'!G278</f>
        <v>Existencia de holguras leves en los elementos de la transmisión (crucetas de la barra de transmisión, soportes de la barra, ejes y semiejes)</v>
      </c>
      <c r="R276" s="66" t="str">
        <f>+'Lista de defectos'!F278</f>
        <v>DL</v>
      </c>
      <c r="S276" s="68" t="str">
        <f>+'Formulario de Inspección'!N406</f>
        <v>¡</v>
      </c>
      <c r="T276" s="33">
        <f>+'Formulario de Inspección'!O406</f>
        <v>0</v>
      </c>
      <c r="U276" s="66" t="str">
        <f>+'Formulario de Inspección'!$C$498</f>
        <v>FAVORABLE</v>
      </c>
      <c r="V276" s="66" t="str">
        <f>+'Formulario de Inspección'!$P$499</f>
        <v>N/A</v>
      </c>
      <c r="W276" s="66" t="str">
        <f>+'Formulario de Inspección'!$R$499</f>
        <v>N/A</v>
      </c>
      <c r="X276" s="66" t="str">
        <f>+'Formulario de Inspección'!$S$499</f>
        <v>N/A</v>
      </c>
      <c r="Y276" s="66">
        <f>+'Formulario de Inspección'!$H$514</f>
        <v>0</v>
      </c>
    </row>
    <row r="277" spans="1:25" ht="28.9">
      <c r="A277" s="66">
        <f>+'Formulario de Inspección'!$R$5</f>
        <v>0</v>
      </c>
      <c r="B277" s="66">
        <f>'Formulario de Inspección'!$A$5</f>
        <v>0</v>
      </c>
      <c r="C277" s="66" t="str">
        <f>+'Formulario de Inspección'!$D$5</f>
        <v>Aire acondicionado</v>
      </c>
      <c r="D277" s="66">
        <f>+'Formulario de Inspección'!$H$5</f>
        <v>0</v>
      </c>
      <c r="E277" s="66" t="str">
        <f>+'Formulario de Inspección'!$A$7</f>
        <v>Desconocida</v>
      </c>
      <c r="F277" s="66" t="str">
        <f>+'Formulario de Inspección'!$D$7</f>
        <v>Desconocido</v>
      </c>
      <c r="G277" s="66" t="str">
        <f>+'Formulario de Inspección'!$H$7</f>
        <v>Desconocido</v>
      </c>
      <c r="H277" s="66" t="str">
        <f>+'Formulario de Inspección'!$P$7</f>
        <v>Desconocido</v>
      </c>
      <c r="I277" s="66">
        <f>+'Formulario de Inspección'!$R$7</f>
        <v>0</v>
      </c>
      <c r="J277" s="67">
        <f>+'Formulario de Inspección'!$A$9</f>
        <v>0</v>
      </c>
      <c r="K277" s="66" t="str">
        <f>+'Formulario de Inspección'!$D$9</f>
        <v>INSPECCION ANUAL</v>
      </c>
      <c r="L277" s="67" t="str">
        <f>+'Formulario de Inspección'!$H$9</f>
        <v>N/A</v>
      </c>
      <c r="M277" s="66" t="str">
        <f>+'Formulario de Inspección'!$P$9</f>
        <v>N/A</v>
      </c>
      <c r="N277" s="67">
        <f>+'Formulario de Inspección'!$R$9</f>
        <v>0</v>
      </c>
      <c r="O277" s="66" t="s">
        <v>447</v>
      </c>
      <c r="P277" s="71" t="str">
        <f>+'Lista de defectos'!D279</f>
        <v>e</v>
      </c>
      <c r="Q277" s="33" t="str">
        <f>+'Lista de defectos'!G279</f>
        <v>Existencia de holguras excesivas en los elementos de la transmisión (crucetas de la barra de transmisión, soportes de la barra, ejes y semiejes)</v>
      </c>
      <c r="R277" s="66" t="str">
        <f>+'Lista de defectos'!F279</f>
        <v>DG</v>
      </c>
      <c r="S277" s="68" t="str">
        <f>+'Formulario de Inspección'!N407</f>
        <v>¡</v>
      </c>
      <c r="T277" s="33">
        <f>+'Formulario de Inspección'!O407</f>
        <v>0</v>
      </c>
      <c r="U277" s="66" t="str">
        <f>+'Formulario de Inspección'!$C$498</f>
        <v>FAVORABLE</v>
      </c>
      <c r="V277" s="66" t="str">
        <f>+'Formulario de Inspección'!$P$499</f>
        <v>N/A</v>
      </c>
      <c r="W277" s="66" t="str">
        <f>+'Formulario de Inspección'!$R$499</f>
        <v>N/A</v>
      </c>
      <c r="X277" s="66" t="str">
        <f>+'Formulario de Inspección'!$S$499</f>
        <v>N/A</v>
      </c>
      <c r="Y277" s="66">
        <f>+'Formulario de Inspección'!$H$514</f>
        <v>0</v>
      </c>
    </row>
    <row r="278" spans="1:25">
      <c r="A278" s="66">
        <f>+'Formulario de Inspección'!$R$5</f>
        <v>0</v>
      </c>
      <c r="B278" s="66">
        <f>'Formulario de Inspección'!$A$5</f>
        <v>0</v>
      </c>
      <c r="C278" s="66" t="str">
        <f>+'Formulario de Inspección'!$D$5</f>
        <v>Aire acondicionado</v>
      </c>
      <c r="D278" s="66">
        <f>+'Formulario de Inspección'!$H$5</f>
        <v>0</v>
      </c>
      <c r="E278" s="66" t="str">
        <f>+'Formulario de Inspección'!$A$7</f>
        <v>Desconocida</v>
      </c>
      <c r="F278" s="66" t="str">
        <f>+'Formulario de Inspección'!$D$7</f>
        <v>Desconocido</v>
      </c>
      <c r="G278" s="66" t="str">
        <f>+'Formulario de Inspección'!$H$7</f>
        <v>Desconocido</v>
      </c>
      <c r="H278" s="66" t="str">
        <f>+'Formulario de Inspección'!$P$7</f>
        <v>Desconocido</v>
      </c>
      <c r="I278" s="66">
        <f>+'Formulario de Inspección'!$R$7</f>
        <v>0</v>
      </c>
      <c r="J278" s="67">
        <f>+'Formulario de Inspección'!$A$9</f>
        <v>0</v>
      </c>
      <c r="K278" s="66" t="str">
        <f>+'Formulario de Inspección'!$D$9</f>
        <v>INSPECCION ANUAL</v>
      </c>
      <c r="L278" s="67" t="str">
        <f>+'Formulario de Inspección'!$H$9</f>
        <v>N/A</v>
      </c>
      <c r="M278" s="66" t="str">
        <f>+'Formulario de Inspección'!$P$9</f>
        <v>N/A</v>
      </c>
      <c r="N278" s="67">
        <f>+'Formulario de Inspección'!$R$9</f>
        <v>0</v>
      </c>
      <c r="O278" s="66" t="s">
        <v>447</v>
      </c>
      <c r="P278" s="71" t="str">
        <f>+'Lista de defectos'!D280</f>
        <v>h</v>
      </c>
      <c r="Q278" s="33" t="str">
        <f>+'Lista de defectos'!G280</f>
        <v>Defectos en los soportes de la transmisión con riesgo de desprendimiento</v>
      </c>
      <c r="R278" s="66" t="str">
        <f>+'Lista de defectos'!F280</f>
        <v>DG</v>
      </c>
      <c r="S278" s="68" t="str">
        <f>+'Formulario de Inspección'!N410</f>
        <v>¡</v>
      </c>
      <c r="T278" s="33">
        <f>+'Formulario de Inspección'!O410</f>
        <v>0</v>
      </c>
      <c r="U278" s="66" t="str">
        <f>+'Formulario de Inspección'!$C$498</f>
        <v>FAVORABLE</v>
      </c>
      <c r="V278" s="66" t="str">
        <f>+'Formulario de Inspección'!$P$499</f>
        <v>N/A</v>
      </c>
      <c r="W278" s="66" t="str">
        <f>+'Formulario de Inspección'!$R$499</f>
        <v>N/A</v>
      </c>
      <c r="X278" s="66" t="str">
        <f>+'Formulario de Inspección'!$S$499</f>
        <v>N/A</v>
      </c>
      <c r="Y278" s="66">
        <f>+'Formulario de Inspección'!$H$514</f>
        <v>0</v>
      </c>
    </row>
    <row r="279" spans="1:25">
      <c r="A279" s="66">
        <f>+'Formulario de Inspección'!$R$5</f>
        <v>0</v>
      </c>
      <c r="B279" s="66">
        <f>'Formulario de Inspección'!$A$5</f>
        <v>0</v>
      </c>
      <c r="C279" s="66" t="str">
        <f>+'Formulario de Inspección'!$D$5</f>
        <v>Aire acondicionado</v>
      </c>
      <c r="D279" s="66">
        <f>+'Formulario de Inspección'!$H$5</f>
        <v>0</v>
      </c>
      <c r="E279" s="66" t="str">
        <f>+'Formulario de Inspección'!$A$7</f>
        <v>Desconocida</v>
      </c>
      <c r="F279" s="66" t="str">
        <f>+'Formulario de Inspección'!$D$7</f>
        <v>Desconocido</v>
      </c>
      <c r="G279" s="66" t="str">
        <f>+'Formulario de Inspección'!$H$7</f>
        <v>Desconocido</v>
      </c>
      <c r="H279" s="66" t="str">
        <f>+'Formulario de Inspección'!$P$7</f>
        <v>Desconocido</v>
      </c>
      <c r="I279" s="66">
        <f>+'Formulario de Inspección'!$R$7</f>
        <v>0</v>
      </c>
      <c r="J279" s="67">
        <f>+'Formulario de Inspección'!$A$9</f>
        <v>0</v>
      </c>
      <c r="K279" s="66" t="str">
        <f>+'Formulario de Inspección'!$D$9</f>
        <v>INSPECCION ANUAL</v>
      </c>
      <c r="L279" s="67" t="str">
        <f>+'Formulario de Inspección'!$H$9</f>
        <v>N/A</v>
      </c>
      <c r="M279" s="66" t="str">
        <f>+'Formulario de Inspección'!$P$9</f>
        <v>N/A</v>
      </c>
      <c r="N279" s="67">
        <f>+'Formulario de Inspección'!$R$9</f>
        <v>0</v>
      </c>
      <c r="O279" s="66" t="s">
        <v>447</v>
      </c>
      <c r="P279" s="71" t="str">
        <f>+'Lista de defectos'!D281</f>
        <v>i</v>
      </c>
      <c r="Q279" s="33" t="str">
        <f>+'Lista de defectos'!G281</f>
        <v>Defectos en los soportes de la transmisión</v>
      </c>
      <c r="R279" s="66" t="str">
        <f>+'Lista de defectos'!F281</f>
        <v>DL</v>
      </c>
      <c r="S279" s="68" t="str">
        <f>+'Formulario de Inspección'!N411</f>
        <v>¡</v>
      </c>
      <c r="T279" s="33">
        <f>+'Formulario de Inspección'!O411</f>
        <v>0</v>
      </c>
      <c r="U279" s="66" t="str">
        <f>+'Formulario de Inspección'!$C$498</f>
        <v>FAVORABLE</v>
      </c>
      <c r="V279" s="66" t="str">
        <f>+'Formulario de Inspección'!$P$499</f>
        <v>N/A</v>
      </c>
      <c r="W279" s="66" t="str">
        <f>+'Formulario de Inspección'!$R$499</f>
        <v>N/A</v>
      </c>
      <c r="X279" s="66" t="str">
        <f>+'Formulario de Inspección'!$S$499</f>
        <v>N/A</v>
      </c>
      <c r="Y279" s="66">
        <f>+'Formulario de Inspección'!$H$514</f>
        <v>0</v>
      </c>
    </row>
    <row r="280" spans="1:25">
      <c r="A280" s="66">
        <f>+'Formulario de Inspección'!$R$5</f>
        <v>0</v>
      </c>
      <c r="B280" s="66">
        <f>'Formulario de Inspección'!$A$5</f>
        <v>0</v>
      </c>
      <c r="C280" s="66" t="str">
        <f>+'Formulario de Inspección'!$D$5</f>
        <v>Aire acondicionado</v>
      </c>
      <c r="D280" s="66">
        <f>+'Formulario de Inspección'!$H$5</f>
        <v>0</v>
      </c>
      <c r="E280" s="66" t="str">
        <f>+'Formulario de Inspección'!$A$7</f>
        <v>Desconocida</v>
      </c>
      <c r="F280" s="66" t="str">
        <f>+'Formulario de Inspección'!$D$7</f>
        <v>Desconocido</v>
      </c>
      <c r="G280" s="66" t="str">
        <f>+'Formulario de Inspección'!$H$7</f>
        <v>Desconocido</v>
      </c>
      <c r="H280" s="66" t="str">
        <f>+'Formulario de Inspección'!$P$7</f>
        <v>Desconocido</v>
      </c>
      <c r="I280" s="66">
        <f>+'Formulario de Inspección'!$R$7</f>
        <v>0</v>
      </c>
      <c r="J280" s="67">
        <f>+'Formulario de Inspección'!$A$9</f>
        <v>0</v>
      </c>
      <c r="K280" s="66" t="str">
        <f>+'Formulario de Inspección'!$D$9</f>
        <v>INSPECCION ANUAL</v>
      </c>
      <c r="L280" s="67" t="str">
        <f>+'Formulario de Inspección'!$H$9</f>
        <v>N/A</v>
      </c>
      <c r="M280" s="66" t="str">
        <f>+'Formulario de Inspección'!$P$9</f>
        <v>N/A</v>
      </c>
      <c r="N280" s="67">
        <f>+'Formulario de Inspección'!$R$9</f>
        <v>0</v>
      </c>
      <c r="O280" s="66" t="s">
        <v>447</v>
      </c>
      <c r="P280" s="71" t="str">
        <f>+'Lista de defectos'!D282</f>
        <v>j</v>
      </c>
      <c r="Q280" s="33" t="str">
        <f>+'Lista de defectos'!G282</f>
        <v>Defectos en carcasas (caja de cambios y/o diferencial) húmedas y/o secas</v>
      </c>
      <c r="R280" s="66" t="str">
        <f>+'Lista de defectos'!F282</f>
        <v>DG</v>
      </c>
      <c r="S280" s="68" t="str">
        <f>+'Formulario de Inspección'!N412</f>
        <v>¡</v>
      </c>
      <c r="T280" s="33">
        <f>+'Formulario de Inspección'!O412</f>
        <v>0</v>
      </c>
      <c r="U280" s="66" t="str">
        <f>+'Formulario de Inspección'!$C$498</f>
        <v>FAVORABLE</v>
      </c>
      <c r="V280" s="66" t="str">
        <f>+'Formulario de Inspección'!$P$499</f>
        <v>N/A</v>
      </c>
      <c r="W280" s="66" t="str">
        <f>+'Formulario de Inspección'!$R$499</f>
        <v>N/A</v>
      </c>
      <c r="X280" s="66" t="str">
        <f>+'Formulario de Inspección'!$S$499</f>
        <v>N/A</v>
      </c>
      <c r="Y280" s="66">
        <f>+'Formulario de Inspección'!$H$514</f>
        <v>0</v>
      </c>
    </row>
    <row r="281" spans="1:25">
      <c r="A281" s="66">
        <f>+'Formulario de Inspección'!$R$5</f>
        <v>0</v>
      </c>
      <c r="B281" s="66">
        <f>'Formulario de Inspección'!$A$5</f>
        <v>0</v>
      </c>
      <c r="C281" s="66" t="str">
        <f>+'Formulario de Inspección'!$D$5</f>
        <v>Aire acondicionado</v>
      </c>
      <c r="D281" s="66">
        <f>+'Formulario de Inspección'!$H$5</f>
        <v>0</v>
      </c>
      <c r="E281" s="66" t="str">
        <f>+'Formulario de Inspección'!$A$7</f>
        <v>Desconocida</v>
      </c>
      <c r="F281" s="66" t="str">
        <f>+'Formulario de Inspección'!$D$7</f>
        <v>Desconocido</v>
      </c>
      <c r="G281" s="66" t="str">
        <f>+'Formulario de Inspección'!$H$7</f>
        <v>Desconocido</v>
      </c>
      <c r="H281" s="66" t="str">
        <f>+'Formulario de Inspección'!$P$7</f>
        <v>Desconocido</v>
      </c>
      <c r="I281" s="66">
        <f>+'Formulario de Inspección'!$R$7</f>
        <v>0</v>
      </c>
      <c r="J281" s="67">
        <f>+'Formulario de Inspección'!$A$9</f>
        <v>0</v>
      </c>
      <c r="K281" s="66" t="str">
        <f>+'Formulario de Inspección'!$D$9</f>
        <v>INSPECCION ANUAL</v>
      </c>
      <c r="L281" s="67" t="str">
        <f>+'Formulario de Inspección'!$H$9</f>
        <v>N/A</v>
      </c>
      <c r="M281" s="66" t="str">
        <f>+'Formulario de Inspección'!$P$9</f>
        <v>N/A</v>
      </c>
      <c r="N281" s="67">
        <f>+'Formulario de Inspección'!$R$9</f>
        <v>0</v>
      </c>
      <c r="O281" s="66" t="s">
        <v>463</v>
      </c>
      <c r="P281" s="71" t="str">
        <f>+'Lista de defectos'!D283</f>
        <v>a</v>
      </c>
      <c r="Q281" s="33" t="str">
        <f>+'Lista de defectos'!G283</f>
        <v>Defectos de estado del depósito, tuberías, uniones y/o componentes del equipo de gasificación</v>
      </c>
      <c r="R281" s="66" t="str">
        <f>+'Lista de defectos'!F283</f>
        <v>DG</v>
      </c>
      <c r="S281" s="68" t="str">
        <f>+'Formulario de Inspección'!N421</f>
        <v>¡</v>
      </c>
      <c r="T281" s="33">
        <f>+'Formulario de Inspección'!O421</f>
        <v>0</v>
      </c>
      <c r="U281" s="66" t="str">
        <f>+'Formulario de Inspección'!$C$498</f>
        <v>FAVORABLE</v>
      </c>
      <c r="V281" s="66" t="str">
        <f>+'Formulario de Inspección'!$P$499</f>
        <v>N/A</v>
      </c>
      <c r="W281" s="66" t="str">
        <f>+'Formulario de Inspección'!$R$499</f>
        <v>N/A</v>
      </c>
      <c r="X281" s="66" t="str">
        <f>+'Formulario de Inspección'!$S$499</f>
        <v>N/A</v>
      </c>
      <c r="Y281" s="66">
        <f>+'Formulario de Inspección'!$H$514</f>
        <v>0</v>
      </c>
    </row>
    <row r="282" spans="1:25">
      <c r="A282" s="66">
        <f>+'Formulario de Inspección'!$R$5</f>
        <v>0</v>
      </c>
      <c r="B282" s="66">
        <f>'Formulario de Inspección'!$A$5</f>
        <v>0</v>
      </c>
      <c r="C282" s="66" t="str">
        <f>+'Formulario de Inspección'!$D$5</f>
        <v>Aire acondicionado</v>
      </c>
      <c r="D282" s="66">
        <f>+'Formulario de Inspección'!$H$5</f>
        <v>0</v>
      </c>
      <c r="E282" s="66" t="str">
        <f>+'Formulario de Inspección'!$A$7</f>
        <v>Desconocida</v>
      </c>
      <c r="F282" s="66" t="str">
        <f>+'Formulario de Inspección'!$D$7</f>
        <v>Desconocido</v>
      </c>
      <c r="G282" s="66" t="str">
        <f>+'Formulario de Inspección'!$H$7</f>
        <v>Desconocido</v>
      </c>
      <c r="H282" s="66" t="str">
        <f>+'Formulario de Inspección'!$P$7</f>
        <v>Desconocido</v>
      </c>
      <c r="I282" s="66">
        <f>+'Formulario de Inspección'!$R$7</f>
        <v>0</v>
      </c>
      <c r="J282" s="67">
        <f>+'Formulario de Inspección'!$A$9</f>
        <v>0</v>
      </c>
      <c r="K282" s="66" t="str">
        <f>+'Formulario de Inspección'!$D$9</f>
        <v>INSPECCION ANUAL</v>
      </c>
      <c r="L282" s="67" t="str">
        <f>+'Formulario de Inspección'!$H$9</f>
        <v>N/A</v>
      </c>
      <c r="M282" s="66" t="str">
        <f>+'Formulario de Inspección'!$P$9</f>
        <v>N/A</v>
      </c>
      <c r="N282" s="67">
        <f>+'Formulario de Inspección'!$R$9</f>
        <v>0</v>
      </c>
      <c r="O282" s="66" t="s">
        <v>463</v>
      </c>
      <c r="P282" s="71" t="str">
        <f>+'Lista de defectos'!D284</f>
        <v>b</v>
      </c>
      <c r="Q282" s="33" t="str">
        <f>+'Lista de defectos'!G284</f>
        <v>Fugas en el depósito, tuberías, uniones y/o componentes del equipo de gasificación</v>
      </c>
      <c r="R282" s="66" t="str">
        <f>+'Lista de defectos'!F284</f>
        <v>DG</v>
      </c>
      <c r="S282" s="68" t="str">
        <f>+'Formulario de Inspección'!N422</f>
        <v>¡</v>
      </c>
      <c r="T282" s="33">
        <f>+'Formulario de Inspección'!O422</f>
        <v>0</v>
      </c>
      <c r="U282" s="66" t="str">
        <f>+'Formulario de Inspección'!$C$498</f>
        <v>FAVORABLE</v>
      </c>
      <c r="V282" s="66" t="str">
        <f>+'Formulario de Inspección'!$P$499</f>
        <v>N/A</v>
      </c>
      <c r="W282" s="66" t="str">
        <f>+'Formulario de Inspección'!$R$499</f>
        <v>N/A</v>
      </c>
      <c r="X282" s="66" t="str">
        <f>+'Formulario de Inspección'!$S$499</f>
        <v>N/A</v>
      </c>
      <c r="Y282" s="66">
        <f>+'Formulario de Inspección'!$H$514</f>
        <v>0</v>
      </c>
    </row>
    <row r="283" spans="1:25">
      <c r="A283" s="66">
        <f>+'Formulario de Inspección'!$R$5</f>
        <v>0</v>
      </c>
      <c r="B283" s="66">
        <f>'Formulario de Inspección'!$A$5</f>
        <v>0</v>
      </c>
      <c r="C283" s="66" t="str">
        <f>+'Formulario de Inspección'!$D$5</f>
        <v>Aire acondicionado</v>
      </c>
      <c r="D283" s="66">
        <f>+'Formulario de Inspección'!$H$5</f>
        <v>0</v>
      </c>
      <c r="E283" s="66" t="str">
        <f>+'Formulario de Inspección'!$A$7</f>
        <v>Desconocida</v>
      </c>
      <c r="F283" s="66" t="str">
        <f>+'Formulario de Inspección'!$D$7</f>
        <v>Desconocido</v>
      </c>
      <c r="G283" s="66" t="str">
        <f>+'Formulario de Inspección'!$H$7</f>
        <v>Desconocido</v>
      </c>
      <c r="H283" s="66" t="str">
        <f>+'Formulario de Inspección'!$P$7</f>
        <v>Desconocido</v>
      </c>
      <c r="I283" s="66">
        <f>+'Formulario de Inspección'!$R$7</f>
        <v>0</v>
      </c>
      <c r="J283" s="67">
        <f>+'Formulario de Inspección'!$A$9</f>
        <v>0</v>
      </c>
      <c r="K283" s="66" t="str">
        <f>+'Formulario de Inspección'!$D$9</f>
        <v>INSPECCION ANUAL</v>
      </c>
      <c r="L283" s="67" t="str">
        <f>+'Formulario de Inspección'!$H$9</f>
        <v>N/A</v>
      </c>
      <c r="M283" s="66" t="str">
        <f>+'Formulario de Inspección'!$P$9</f>
        <v>N/A</v>
      </c>
      <c r="N283" s="67">
        <f>+'Formulario de Inspección'!$R$9</f>
        <v>0</v>
      </c>
      <c r="O283" s="66" t="s">
        <v>463</v>
      </c>
      <c r="P283" s="71" t="str">
        <f>+'Lista de defectos'!D285</f>
        <v>c</v>
      </c>
      <c r="Q283" s="33" t="str">
        <f>+'Lista de defectos'!G285</f>
        <v>Fijación del depósito defectuosa</v>
      </c>
      <c r="R283" s="66" t="str">
        <f>+'Lista de defectos'!F285</f>
        <v>DL</v>
      </c>
      <c r="S283" s="68" t="str">
        <f>+'Formulario de Inspección'!N423</f>
        <v>¡</v>
      </c>
      <c r="T283" s="33">
        <f>+'Formulario de Inspección'!O423</f>
        <v>0</v>
      </c>
      <c r="U283" s="66" t="str">
        <f>+'Formulario de Inspección'!$C$498</f>
        <v>FAVORABLE</v>
      </c>
      <c r="V283" s="66" t="str">
        <f>+'Formulario de Inspección'!$P$499</f>
        <v>N/A</v>
      </c>
      <c r="W283" s="66" t="str">
        <f>+'Formulario de Inspección'!$R$499</f>
        <v>N/A</v>
      </c>
      <c r="X283" s="66" t="str">
        <f>+'Formulario de Inspección'!$S$499</f>
        <v>N/A</v>
      </c>
      <c r="Y283" s="66">
        <f>+'Formulario de Inspección'!$H$514</f>
        <v>0</v>
      </c>
    </row>
    <row r="284" spans="1:25">
      <c r="A284" s="66">
        <f>+'Formulario de Inspección'!$R$5</f>
        <v>0</v>
      </c>
      <c r="B284" s="66">
        <f>'Formulario de Inspección'!$A$5</f>
        <v>0</v>
      </c>
      <c r="C284" s="66" t="str">
        <f>+'Formulario de Inspección'!$D$5</f>
        <v>Aire acondicionado</v>
      </c>
      <c r="D284" s="66">
        <f>+'Formulario de Inspección'!$H$5</f>
        <v>0</v>
      </c>
      <c r="E284" s="66" t="str">
        <f>+'Formulario de Inspección'!$A$7</f>
        <v>Desconocida</v>
      </c>
      <c r="F284" s="66" t="str">
        <f>+'Formulario de Inspección'!$D$7</f>
        <v>Desconocido</v>
      </c>
      <c r="G284" s="66" t="str">
        <f>+'Formulario de Inspección'!$H$7</f>
        <v>Desconocido</v>
      </c>
      <c r="H284" s="66" t="str">
        <f>+'Formulario de Inspección'!$P$7</f>
        <v>Desconocido</v>
      </c>
      <c r="I284" s="66">
        <f>+'Formulario de Inspección'!$R$7</f>
        <v>0</v>
      </c>
      <c r="J284" s="67">
        <f>+'Formulario de Inspección'!$A$9</f>
        <v>0</v>
      </c>
      <c r="K284" s="66" t="str">
        <f>+'Formulario de Inspección'!$D$9</f>
        <v>INSPECCION ANUAL</v>
      </c>
      <c r="L284" s="67" t="str">
        <f>+'Formulario de Inspección'!$H$9</f>
        <v>N/A</v>
      </c>
      <c r="M284" s="66" t="str">
        <f>+'Formulario de Inspección'!$P$9</f>
        <v>N/A</v>
      </c>
      <c r="N284" s="67">
        <f>+'Formulario de Inspección'!$R$9</f>
        <v>0</v>
      </c>
      <c r="O284" s="66" t="s">
        <v>463</v>
      </c>
      <c r="P284" s="71" t="str">
        <f>+'Lista de defectos'!D286</f>
        <v>d</v>
      </c>
      <c r="Q284" s="33" t="str">
        <f>+'Lista de defectos'!G286</f>
        <v>Fijación del depósito defectuosa con peligro de desprendimiento</v>
      </c>
      <c r="R284" s="66" t="str">
        <f>+'Lista de defectos'!F286</f>
        <v>DG</v>
      </c>
      <c r="S284" s="68" t="str">
        <f>+'Formulario de Inspección'!N424</f>
        <v>¡</v>
      </c>
      <c r="T284" s="33">
        <f>+'Formulario de Inspección'!O424</f>
        <v>0</v>
      </c>
      <c r="U284" s="66" t="str">
        <f>+'Formulario de Inspección'!$C$498</f>
        <v>FAVORABLE</v>
      </c>
      <c r="V284" s="66" t="str">
        <f>+'Formulario de Inspección'!$P$499</f>
        <v>N/A</v>
      </c>
      <c r="W284" s="66" t="str">
        <f>+'Formulario de Inspección'!$R$499</f>
        <v>N/A</v>
      </c>
      <c r="X284" s="66" t="str">
        <f>+'Formulario de Inspección'!$S$499</f>
        <v>N/A</v>
      </c>
      <c r="Y284" s="66">
        <f>+'Formulario de Inspección'!$H$514</f>
        <v>0</v>
      </c>
    </row>
    <row r="285" spans="1:25">
      <c r="A285" s="66">
        <f>+'Formulario de Inspección'!$R$5</f>
        <v>0</v>
      </c>
      <c r="B285" s="66">
        <f>'Formulario de Inspección'!$A$5</f>
        <v>0</v>
      </c>
      <c r="C285" s="66" t="str">
        <f>+'Formulario de Inspección'!$D$5</f>
        <v>Aire acondicionado</v>
      </c>
      <c r="D285" s="66">
        <f>+'Formulario de Inspección'!$H$5</f>
        <v>0</v>
      </c>
      <c r="E285" s="66" t="str">
        <f>+'Formulario de Inspección'!$A$7</f>
        <v>Desconocida</v>
      </c>
      <c r="F285" s="66" t="str">
        <f>+'Formulario de Inspección'!$D$7</f>
        <v>Desconocido</v>
      </c>
      <c r="G285" s="66" t="str">
        <f>+'Formulario de Inspección'!$H$7</f>
        <v>Desconocido</v>
      </c>
      <c r="H285" s="66" t="str">
        <f>+'Formulario de Inspección'!$P$7</f>
        <v>Desconocido</v>
      </c>
      <c r="I285" s="66">
        <f>+'Formulario de Inspección'!$R$7</f>
        <v>0</v>
      </c>
      <c r="J285" s="67">
        <f>+'Formulario de Inspección'!$A$9</f>
        <v>0</v>
      </c>
      <c r="K285" s="66" t="str">
        <f>+'Formulario de Inspección'!$D$9</f>
        <v>INSPECCION ANUAL</v>
      </c>
      <c r="L285" s="67" t="str">
        <f>+'Formulario de Inspección'!$H$9</f>
        <v>N/A</v>
      </c>
      <c r="M285" s="66" t="str">
        <f>+'Formulario de Inspección'!$P$9</f>
        <v>N/A</v>
      </c>
      <c r="N285" s="67">
        <f>+'Formulario de Inspección'!$R$9</f>
        <v>0</v>
      </c>
      <c r="O285" s="66" t="s">
        <v>463</v>
      </c>
      <c r="P285" s="71" t="str">
        <f>+'Lista de defectos'!D287</f>
        <v>e</v>
      </c>
      <c r="Q285" s="33" t="str">
        <f>+'Lista de defectos'!G287</f>
        <v>Componentes eléctricos no aislados en las cercanías del depósito o las tuberías</v>
      </c>
      <c r="R285" s="66" t="str">
        <f>+'Lista de defectos'!F287</f>
        <v>DG</v>
      </c>
      <c r="S285" s="68" t="str">
        <f>+'Formulario de Inspección'!N425</f>
        <v>¡</v>
      </c>
      <c r="T285" s="33">
        <f>+'Formulario de Inspección'!O425</f>
        <v>0</v>
      </c>
      <c r="U285" s="66" t="str">
        <f>+'Formulario de Inspección'!$C$498</f>
        <v>FAVORABLE</v>
      </c>
      <c r="V285" s="66" t="str">
        <f>+'Formulario de Inspección'!$P$499</f>
        <v>N/A</v>
      </c>
      <c r="W285" s="66" t="str">
        <f>+'Formulario de Inspección'!$R$499</f>
        <v>N/A</v>
      </c>
      <c r="X285" s="66" t="str">
        <f>+'Formulario de Inspección'!$S$499</f>
        <v>N/A</v>
      </c>
      <c r="Y285" s="66">
        <f>+'Formulario de Inspección'!$H$514</f>
        <v>0</v>
      </c>
    </row>
    <row r="286" spans="1:25">
      <c r="A286" s="66">
        <f>+'Formulario de Inspección'!$R$5</f>
        <v>0</v>
      </c>
      <c r="B286" s="66">
        <f>'Formulario de Inspección'!$A$5</f>
        <v>0</v>
      </c>
      <c r="C286" s="66" t="str">
        <f>+'Formulario de Inspección'!$D$5</f>
        <v>Aire acondicionado</v>
      </c>
      <c r="D286" s="66">
        <f>+'Formulario de Inspección'!$H$5</f>
        <v>0</v>
      </c>
      <c r="E286" s="66" t="str">
        <f>+'Formulario de Inspección'!$A$7</f>
        <v>Desconocida</v>
      </c>
      <c r="F286" s="66" t="str">
        <f>+'Formulario de Inspección'!$D$7</f>
        <v>Desconocido</v>
      </c>
      <c r="G286" s="66" t="str">
        <f>+'Formulario de Inspección'!$H$7</f>
        <v>Desconocido</v>
      </c>
      <c r="H286" s="66" t="str">
        <f>+'Formulario de Inspección'!$P$7</f>
        <v>Desconocido</v>
      </c>
      <c r="I286" s="66">
        <f>+'Formulario de Inspección'!$R$7</f>
        <v>0</v>
      </c>
      <c r="J286" s="67">
        <f>+'Formulario de Inspección'!$A$9</f>
        <v>0</v>
      </c>
      <c r="K286" s="66" t="str">
        <f>+'Formulario de Inspección'!$D$9</f>
        <v>INSPECCION ANUAL</v>
      </c>
      <c r="L286" s="67" t="str">
        <f>+'Formulario de Inspección'!$H$9</f>
        <v>N/A</v>
      </c>
      <c r="M286" s="66" t="str">
        <f>+'Formulario de Inspección'!$P$9</f>
        <v>N/A</v>
      </c>
      <c r="N286" s="67">
        <f>+'Formulario de Inspección'!$R$9</f>
        <v>0</v>
      </c>
      <c r="O286" s="66" t="s">
        <v>463</v>
      </c>
      <c r="P286" s="71" t="str">
        <f>+'Lista de defectos'!D288</f>
        <v>f</v>
      </c>
      <c r="Q286" s="33" t="str">
        <f>+'Lista de defectos'!G288</f>
        <v>Fijación del equipo de gasificación defectuosa</v>
      </c>
      <c r="R286" s="66" t="str">
        <f>+'Lista de defectos'!F288</f>
        <v>DL</v>
      </c>
      <c r="S286" s="68" t="str">
        <f>+'Formulario de Inspección'!N426</f>
        <v>¡</v>
      </c>
      <c r="T286" s="33">
        <f>+'Formulario de Inspección'!O426</f>
        <v>0</v>
      </c>
      <c r="U286" s="66" t="str">
        <f>+'Formulario de Inspección'!$C$498</f>
        <v>FAVORABLE</v>
      </c>
      <c r="V286" s="66" t="str">
        <f>+'Formulario de Inspección'!$P$499</f>
        <v>N/A</v>
      </c>
      <c r="W286" s="66" t="str">
        <f>+'Formulario de Inspección'!$R$499</f>
        <v>N/A</v>
      </c>
      <c r="X286" s="66" t="str">
        <f>+'Formulario de Inspección'!$S$499</f>
        <v>N/A</v>
      </c>
      <c r="Y286" s="66">
        <f>+'Formulario de Inspección'!$H$514</f>
        <v>0</v>
      </c>
    </row>
    <row r="287" spans="1:25" ht="28.9">
      <c r="A287" s="66">
        <f>+'Formulario de Inspección'!$R$5</f>
        <v>0</v>
      </c>
      <c r="B287" s="66">
        <f>'Formulario de Inspección'!$A$5</f>
        <v>0</v>
      </c>
      <c r="C287" s="66" t="str">
        <f>+'Formulario de Inspección'!$D$5</f>
        <v>Aire acondicionado</v>
      </c>
      <c r="D287" s="66">
        <f>+'Formulario de Inspección'!$H$5</f>
        <v>0</v>
      </c>
      <c r="E287" s="66" t="str">
        <f>+'Formulario de Inspección'!$A$7</f>
        <v>Desconocida</v>
      </c>
      <c r="F287" s="66" t="str">
        <f>+'Formulario de Inspección'!$D$7</f>
        <v>Desconocido</v>
      </c>
      <c r="G287" s="66" t="str">
        <f>+'Formulario de Inspección'!$H$7</f>
        <v>Desconocido</v>
      </c>
      <c r="H287" s="66" t="str">
        <f>+'Formulario de Inspección'!$P$7</f>
        <v>Desconocido</v>
      </c>
      <c r="I287" s="66">
        <f>+'Formulario de Inspección'!$R$7</f>
        <v>0</v>
      </c>
      <c r="J287" s="67">
        <f>+'Formulario de Inspección'!$A$9</f>
        <v>0</v>
      </c>
      <c r="K287" s="66" t="str">
        <f>+'Formulario de Inspección'!$D$9</f>
        <v>INSPECCION ANUAL</v>
      </c>
      <c r="L287" s="67" t="str">
        <f>+'Formulario de Inspección'!$H$9</f>
        <v>N/A</v>
      </c>
      <c r="M287" s="66" t="str">
        <f>+'Formulario de Inspección'!$P$9</f>
        <v>N/A</v>
      </c>
      <c r="N287" s="67">
        <f>+'Formulario de Inspección'!$R$9</f>
        <v>0</v>
      </c>
      <c r="O287" s="66" t="s">
        <v>463</v>
      </c>
      <c r="P287" s="71" t="str">
        <f>+'Lista de defectos'!D289</f>
        <v>g</v>
      </c>
      <c r="Q287" s="33" t="str">
        <f>+'Lista de defectos'!G289</f>
        <v>Fijación del equipo de gasificación defectuosa con peligro de
desprendimiento</v>
      </c>
      <c r="R287" s="66" t="str">
        <f>+'Lista de defectos'!F289</f>
        <v>DG</v>
      </c>
      <c r="S287" s="68" t="str">
        <f>+'Formulario de Inspección'!N427</f>
        <v>¡</v>
      </c>
      <c r="T287" s="33">
        <f>+'Formulario de Inspección'!O427</f>
        <v>0</v>
      </c>
      <c r="U287" s="66" t="str">
        <f>+'Formulario de Inspección'!$C$498</f>
        <v>FAVORABLE</v>
      </c>
      <c r="V287" s="66" t="str">
        <f>+'Formulario de Inspección'!$P$499</f>
        <v>N/A</v>
      </c>
      <c r="W287" s="66" t="str">
        <f>+'Formulario de Inspección'!$R$499</f>
        <v>N/A</v>
      </c>
      <c r="X287" s="66" t="str">
        <f>+'Formulario de Inspección'!$S$499</f>
        <v>N/A</v>
      </c>
      <c r="Y287" s="66">
        <f>+'Formulario de Inspección'!$H$514</f>
        <v>0</v>
      </c>
    </row>
    <row r="288" spans="1:25">
      <c r="A288" s="66">
        <f>+'Formulario de Inspección'!$R$5</f>
        <v>0</v>
      </c>
      <c r="B288" s="66">
        <f>'Formulario de Inspección'!$A$5</f>
        <v>0</v>
      </c>
      <c r="C288" s="66" t="str">
        <f>+'Formulario de Inspección'!$D$5</f>
        <v>Aire acondicionado</v>
      </c>
      <c r="D288" s="66">
        <f>+'Formulario de Inspección'!$H$5</f>
        <v>0</v>
      </c>
      <c r="E288" s="66" t="str">
        <f>+'Formulario de Inspección'!$A$7</f>
        <v>Desconocida</v>
      </c>
      <c r="F288" s="66" t="str">
        <f>+'Formulario de Inspección'!$D$7</f>
        <v>Desconocido</v>
      </c>
      <c r="G288" s="66" t="str">
        <f>+'Formulario de Inspección'!$H$7</f>
        <v>Desconocido</v>
      </c>
      <c r="H288" s="66" t="str">
        <f>+'Formulario de Inspección'!$P$7</f>
        <v>Desconocido</v>
      </c>
      <c r="I288" s="66">
        <f>+'Formulario de Inspección'!$R$7</f>
        <v>0</v>
      </c>
      <c r="J288" s="67">
        <f>+'Formulario de Inspección'!$A$9</f>
        <v>0</v>
      </c>
      <c r="K288" s="66" t="str">
        <f>+'Formulario de Inspección'!$D$9</f>
        <v>INSPECCION ANUAL</v>
      </c>
      <c r="L288" s="67" t="str">
        <f>+'Formulario de Inspección'!$H$9</f>
        <v>N/A</v>
      </c>
      <c r="M288" s="66" t="str">
        <f>+'Formulario de Inspección'!$P$9</f>
        <v>N/A</v>
      </c>
      <c r="N288" s="67">
        <f>+'Formulario de Inspección'!$R$9</f>
        <v>0</v>
      </c>
      <c r="O288" s="66" t="s">
        <v>463</v>
      </c>
      <c r="P288" s="71" t="str">
        <f>+'Lista de defectos'!D290</f>
        <v>h</v>
      </c>
      <c r="Q288" s="33" t="str">
        <f>+'Lista de defectos'!G290</f>
        <v>Defectos de estado de racores y/o terminales</v>
      </c>
      <c r="R288" s="66" t="str">
        <f>+'Lista de defectos'!F290</f>
        <v>DL</v>
      </c>
      <c r="S288" s="68" t="str">
        <f>+'Formulario de Inspección'!N428</f>
        <v>¡</v>
      </c>
      <c r="T288" s="33">
        <f>+'Formulario de Inspección'!O428</f>
        <v>0</v>
      </c>
      <c r="U288" s="66" t="str">
        <f>+'Formulario de Inspección'!$C$498</f>
        <v>FAVORABLE</v>
      </c>
      <c r="V288" s="66" t="str">
        <f>+'Formulario de Inspección'!$P$499</f>
        <v>N/A</v>
      </c>
      <c r="W288" s="66" t="str">
        <f>+'Formulario de Inspección'!$R$499</f>
        <v>N/A</v>
      </c>
      <c r="X288" s="66" t="str">
        <f>+'Formulario de Inspección'!$S$499</f>
        <v>N/A</v>
      </c>
      <c r="Y288" s="66">
        <f>+'Formulario de Inspección'!$H$514</f>
        <v>0</v>
      </c>
    </row>
    <row r="289" spans="1:25">
      <c r="A289" s="66">
        <f>+'Formulario de Inspección'!$R$5</f>
        <v>0</v>
      </c>
      <c r="B289" s="66">
        <f>'Formulario de Inspección'!$A$5</f>
        <v>0</v>
      </c>
      <c r="C289" s="66" t="str">
        <f>+'Formulario de Inspección'!$D$5</f>
        <v>Aire acondicionado</v>
      </c>
      <c r="D289" s="66">
        <f>+'Formulario de Inspección'!$H$5</f>
        <v>0</v>
      </c>
      <c r="E289" s="66" t="str">
        <f>+'Formulario de Inspección'!$A$7</f>
        <v>Desconocida</v>
      </c>
      <c r="F289" s="66" t="str">
        <f>+'Formulario de Inspección'!$D$7</f>
        <v>Desconocido</v>
      </c>
      <c r="G289" s="66" t="str">
        <f>+'Formulario de Inspección'!$H$7</f>
        <v>Desconocido</v>
      </c>
      <c r="H289" s="66" t="str">
        <f>+'Formulario de Inspección'!$P$7</f>
        <v>Desconocido</v>
      </c>
      <c r="I289" s="66">
        <f>+'Formulario de Inspección'!$R$7</f>
        <v>0</v>
      </c>
      <c r="J289" s="67">
        <f>+'Formulario de Inspección'!$A$9</f>
        <v>0</v>
      </c>
      <c r="K289" s="66" t="str">
        <f>+'Formulario de Inspección'!$D$9</f>
        <v>INSPECCION ANUAL</v>
      </c>
      <c r="L289" s="67" t="str">
        <f>+'Formulario de Inspección'!$H$9</f>
        <v>N/A</v>
      </c>
      <c r="M289" s="66" t="str">
        <f>+'Formulario de Inspección'!$P$9</f>
        <v>N/A</v>
      </c>
      <c r="N289" s="67">
        <f>+'Formulario de Inspección'!$R$9</f>
        <v>0</v>
      </c>
      <c r="O289" s="66" t="s">
        <v>463</v>
      </c>
      <c r="P289" s="71" t="str">
        <f>+'Lista de defectos'!D291</f>
        <v>i</v>
      </c>
      <c r="Q289" s="33" t="str">
        <f>+'Lista de defectos'!G291</f>
        <v xml:space="preserve">Tuberías de presión sometidas a vibraciones </v>
      </c>
      <c r="R289" s="66" t="str">
        <f>+'Lista de defectos'!F291</f>
        <v>DL</v>
      </c>
      <c r="S289" s="68" t="str">
        <f>+'Formulario de Inspección'!N429</f>
        <v>¡</v>
      </c>
      <c r="T289" s="33">
        <f>+'Formulario de Inspección'!O429</f>
        <v>0</v>
      </c>
      <c r="U289" s="66" t="str">
        <f>+'Formulario de Inspección'!$C$498</f>
        <v>FAVORABLE</v>
      </c>
      <c r="V289" s="66" t="str">
        <f>+'Formulario de Inspección'!$P$499</f>
        <v>N/A</v>
      </c>
      <c r="W289" s="66" t="str">
        <f>+'Formulario de Inspección'!$R$499</f>
        <v>N/A</v>
      </c>
      <c r="X289" s="66" t="str">
        <f>+'Formulario de Inspección'!$S$499</f>
        <v>N/A</v>
      </c>
      <c r="Y289" s="66">
        <f>+'Formulario de Inspección'!$H$514</f>
        <v>0</v>
      </c>
    </row>
    <row r="290" spans="1:25">
      <c r="A290" s="66">
        <f>+'Formulario de Inspección'!$R$5</f>
        <v>0</v>
      </c>
      <c r="B290" s="66">
        <f>'Formulario de Inspección'!$A$5</f>
        <v>0</v>
      </c>
      <c r="C290" s="66" t="str">
        <f>+'Formulario de Inspección'!$D$5</f>
        <v>Aire acondicionado</v>
      </c>
      <c r="D290" s="66">
        <f>+'Formulario de Inspección'!$H$5</f>
        <v>0</v>
      </c>
      <c r="E290" s="66" t="str">
        <f>+'Formulario de Inspección'!$A$7</f>
        <v>Desconocida</v>
      </c>
      <c r="F290" s="66" t="str">
        <f>+'Formulario de Inspección'!$D$7</f>
        <v>Desconocido</v>
      </c>
      <c r="G290" s="66" t="str">
        <f>+'Formulario de Inspección'!$H$7</f>
        <v>Desconocido</v>
      </c>
      <c r="H290" s="66" t="str">
        <f>+'Formulario de Inspección'!$P$7</f>
        <v>Desconocido</v>
      </c>
      <c r="I290" s="66">
        <f>+'Formulario de Inspección'!$R$7</f>
        <v>0</v>
      </c>
      <c r="J290" s="67">
        <f>+'Formulario de Inspección'!$A$9</f>
        <v>0</v>
      </c>
      <c r="K290" s="66" t="str">
        <f>+'Formulario de Inspección'!$D$9</f>
        <v>INSPECCION ANUAL</v>
      </c>
      <c r="L290" s="67" t="str">
        <f>+'Formulario de Inspección'!$H$9</f>
        <v>N/A</v>
      </c>
      <c r="M290" s="66" t="str">
        <f>+'Formulario de Inspección'!$P$9</f>
        <v>N/A</v>
      </c>
      <c r="N290" s="67">
        <f>+'Formulario de Inspección'!$R$9</f>
        <v>0</v>
      </c>
      <c r="O290" s="66" t="s">
        <v>475</v>
      </c>
      <c r="P290" s="71" t="str">
        <f>+'Lista de defectos'!D292</f>
        <v>a</v>
      </c>
      <c r="Q290" s="33" t="str">
        <f>+'Lista de defectos'!G292</f>
        <v>Fugas en el depósito, tuberías, uniones y/o componentes del sistema hidráulico</v>
      </c>
      <c r="R290" s="66" t="str">
        <f>+'Lista de defectos'!F292</f>
        <v>DG</v>
      </c>
      <c r="S290" s="68" t="str">
        <f>+'Formulario de Inspección'!N433</f>
        <v>¡</v>
      </c>
      <c r="T290" s="33">
        <f>+'Formulario de Inspección'!O433</f>
        <v>0</v>
      </c>
      <c r="U290" s="66" t="str">
        <f>+'Formulario de Inspección'!$C$498</f>
        <v>FAVORABLE</v>
      </c>
      <c r="V290" s="66" t="str">
        <f>+'Formulario de Inspección'!$P$499</f>
        <v>N/A</v>
      </c>
      <c r="W290" s="66" t="str">
        <f>+'Formulario de Inspección'!$R$499</f>
        <v>N/A</v>
      </c>
      <c r="X290" s="66" t="str">
        <f>+'Formulario de Inspección'!$S$499</f>
        <v>N/A</v>
      </c>
      <c r="Y290" s="66">
        <f>+'Formulario de Inspección'!$H$514</f>
        <v>0</v>
      </c>
    </row>
    <row r="291" spans="1:25">
      <c r="A291" s="66">
        <f>+'Formulario de Inspección'!$R$5</f>
        <v>0</v>
      </c>
      <c r="B291" s="66">
        <f>'Formulario de Inspección'!$A$5</f>
        <v>0</v>
      </c>
      <c r="C291" s="66" t="str">
        <f>+'Formulario de Inspección'!$D$5</f>
        <v>Aire acondicionado</v>
      </c>
      <c r="D291" s="66">
        <f>+'Formulario de Inspección'!$H$5</f>
        <v>0</v>
      </c>
      <c r="E291" s="66" t="str">
        <f>+'Formulario de Inspección'!$A$7</f>
        <v>Desconocida</v>
      </c>
      <c r="F291" s="66" t="str">
        <f>+'Formulario de Inspección'!$D$7</f>
        <v>Desconocido</v>
      </c>
      <c r="G291" s="66" t="str">
        <f>+'Formulario de Inspección'!$H$7</f>
        <v>Desconocido</v>
      </c>
      <c r="H291" s="66" t="str">
        <f>+'Formulario de Inspección'!$P$7</f>
        <v>Desconocido</v>
      </c>
      <c r="I291" s="66">
        <f>+'Formulario de Inspección'!$R$7</f>
        <v>0</v>
      </c>
      <c r="J291" s="67">
        <f>+'Formulario de Inspección'!$A$9</f>
        <v>0</v>
      </c>
      <c r="K291" s="66" t="str">
        <f>+'Formulario de Inspección'!$D$9</f>
        <v>INSPECCION ANUAL</v>
      </c>
      <c r="L291" s="67" t="str">
        <f>+'Formulario de Inspección'!$H$9</f>
        <v>N/A</v>
      </c>
      <c r="M291" s="66" t="str">
        <f>+'Formulario de Inspección'!$P$9</f>
        <v>N/A</v>
      </c>
      <c r="N291" s="67">
        <f>+'Formulario de Inspección'!$R$9</f>
        <v>0</v>
      </c>
      <c r="O291" s="66" t="s">
        <v>475</v>
      </c>
      <c r="P291" s="71" t="str">
        <f>+'Lista de defectos'!D293</f>
        <v>b</v>
      </c>
      <c r="Q291" s="33" t="str">
        <f>+'Lista de defectos'!G293</f>
        <v>Inexistencia, mal funcionamiento o falta de rotulación del sistema de paro de emergencia</v>
      </c>
      <c r="R291" s="66" t="str">
        <f>+'Lista de defectos'!F293</f>
        <v>DG</v>
      </c>
      <c r="S291" s="68" t="str">
        <f>+'Formulario de Inspección'!N434</f>
        <v>P</v>
      </c>
      <c r="T291" s="33">
        <f>+'Formulario de Inspección'!O434</f>
        <v>0</v>
      </c>
      <c r="U291" s="66" t="str">
        <f>+'Formulario de Inspección'!$C$498</f>
        <v>FAVORABLE</v>
      </c>
      <c r="V291" s="66" t="str">
        <f>+'Formulario de Inspección'!$P$499</f>
        <v>N/A</v>
      </c>
      <c r="W291" s="66" t="str">
        <f>+'Formulario de Inspección'!$R$499</f>
        <v>N/A</v>
      </c>
      <c r="X291" s="66" t="str">
        <f>+'Formulario de Inspección'!$S$499</f>
        <v>N/A</v>
      </c>
      <c r="Y291" s="66">
        <f>+'Formulario de Inspección'!$H$514</f>
        <v>0</v>
      </c>
    </row>
    <row r="292" spans="1:25">
      <c r="A292" s="66">
        <f>+'Formulario de Inspección'!$R$5</f>
        <v>0</v>
      </c>
      <c r="B292" s="66">
        <f>'Formulario de Inspección'!$A$5</f>
        <v>0</v>
      </c>
      <c r="C292" s="66" t="str">
        <f>+'Formulario de Inspección'!$D$5</f>
        <v>Aire acondicionado</v>
      </c>
      <c r="D292" s="66">
        <f>+'Formulario de Inspección'!$H$5</f>
        <v>0</v>
      </c>
      <c r="E292" s="66" t="str">
        <f>+'Formulario de Inspección'!$A$7</f>
        <v>Desconocida</v>
      </c>
      <c r="F292" s="66" t="str">
        <f>+'Formulario de Inspección'!$D$7</f>
        <v>Desconocido</v>
      </c>
      <c r="G292" s="66" t="str">
        <f>+'Formulario de Inspección'!$H$7</f>
        <v>Desconocido</v>
      </c>
      <c r="H292" s="66" t="str">
        <f>+'Formulario de Inspección'!$P$7</f>
        <v>Desconocido</v>
      </c>
      <c r="I292" s="66">
        <f>+'Formulario de Inspección'!$R$7</f>
        <v>0</v>
      </c>
      <c r="J292" s="67">
        <f>+'Formulario de Inspección'!$A$9</f>
        <v>0</v>
      </c>
      <c r="K292" s="66" t="str">
        <f>+'Formulario de Inspección'!$D$9</f>
        <v>INSPECCION ANUAL</v>
      </c>
      <c r="L292" s="67" t="str">
        <f>+'Formulario de Inspección'!$H$9</f>
        <v>N/A</v>
      </c>
      <c r="M292" s="66" t="str">
        <f>+'Formulario de Inspección'!$P$9</f>
        <v>N/A</v>
      </c>
      <c r="N292" s="67">
        <f>+'Formulario de Inspección'!$R$9</f>
        <v>0</v>
      </c>
      <c r="O292" s="66" t="s">
        <v>475</v>
      </c>
      <c r="P292" s="71" t="str">
        <f>+'Lista de defectos'!D294</f>
        <v>c</v>
      </c>
      <c r="Q292" s="33" t="str">
        <f>+'Lista de defectos'!G294</f>
        <v>Inexistencia, mal funcionamiento  o falta de rotulación del sistema de liberación de estabilizadores</v>
      </c>
      <c r="R292" s="66" t="str">
        <f>+'Lista de defectos'!F294</f>
        <v>DG</v>
      </c>
      <c r="S292" s="68" t="str">
        <f>+'Formulario de Inspección'!N435</f>
        <v>¡</v>
      </c>
      <c r="T292" s="33">
        <f>+'Formulario de Inspección'!O435</f>
        <v>0</v>
      </c>
      <c r="U292" s="66" t="str">
        <f>+'Formulario de Inspección'!$C$498</f>
        <v>FAVORABLE</v>
      </c>
      <c r="V292" s="66" t="str">
        <f>+'Formulario de Inspección'!$P$499</f>
        <v>N/A</v>
      </c>
      <c r="W292" s="66" t="str">
        <f>+'Formulario de Inspección'!$R$499</f>
        <v>N/A</v>
      </c>
      <c r="X292" s="66" t="str">
        <f>+'Formulario de Inspección'!$S$499</f>
        <v>N/A</v>
      </c>
      <c r="Y292" s="66">
        <f>+'Formulario de Inspección'!$H$514</f>
        <v>0</v>
      </c>
    </row>
    <row r="293" spans="1:25">
      <c r="A293" s="66">
        <f>+'Formulario de Inspección'!$R$5</f>
        <v>0</v>
      </c>
      <c r="B293" s="66">
        <f>'Formulario de Inspección'!$A$5</f>
        <v>0</v>
      </c>
      <c r="C293" s="66" t="str">
        <f>+'Formulario de Inspección'!$D$5</f>
        <v>Aire acondicionado</v>
      </c>
      <c r="D293" s="66">
        <f>+'Formulario de Inspección'!$H$5</f>
        <v>0</v>
      </c>
      <c r="E293" s="66" t="str">
        <f>+'Formulario de Inspección'!$A$7</f>
        <v>Desconocida</v>
      </c>
      <c r="F293" s="66" t="str">
        <f>+'Formulario de Inspección'!$D$7</f>
        <v>Desconocido</v>
      </c>
      <c r="G293" s="66" t="str">
        <f>+'Formulario de Inspección'!$H$7</f>
        <v>Desconocido</v>
      </c>
      <c r="H293" s="66" t="str">
        <f>+'Formulario de Inspección'!$P$7</f>
        <v>Desconocido</v>
      </c>
      <c r="I293" s="66">
        <f>+'Formulario de Inspección'!$R$7</f>
        <v>0</v>
      </c>
      <c r="J293" s="67">
        <f>+'Formulario de Inspección'!$A$9</f>
        <v>0</v>
      </c>
      <c r="K293" s="66" t="str">
        <f>+'Formulario de Inspección'!$D$9</f>
        <v>INSPECCION ANUAL</v>
      </c>
      <c r="L293" s="67" t="str">
        <f>+'Formulario de Inspección'!$H$9</f>
        <v>N/A</v>
      </c>
      <c r="M293" s="66" t="str">
        <f>+'Formulario de Inspección'!$P$9</f>
        <v>N/A</v>
      </c>
      <c r="N293" s="67">
        <f>+'Formulario de Inspección'!$R$9</f>
        <v>0</v>
      </c>
      <c r="O293" s="66" t="s">
        <v>475</v>
      </c>
      <c r="P293" s="71" t="str">
        <f>+'Lista de defectos'!D295</f>
        <v>d</v>
      </c>
      <c r="Q293" s="33" t="str">
        <f>+'Lista de defectos'!G295</f>
        <v>Inexistencia o deterioro del tapón del deposito hidráulico.</v>
      </c>
      <c r="R293" s="66" t="str">
        <f>+'Lista de defectos'!F295</f>
        <v>DG</v>
      </c>
      <c r="S293" s="68" t="str">
        <f>+'Formulario de Inspección'!N436</f>
        <v>¡</v>
      </c>
      <c r="T293" s="33">
        <f>+'Formulario de Inspección'!O436</f>
        <v>0</v>
      </c>
      <c r="U293" s="66" t="str">
        <f>+'Formulario de Inspección'!$C$498</f>
        <v>FAVORABLE</v>
      </c>
      <c r="V293" s="66" t="str">
        <f>+'Formulario de Inspección'!$P$499</f>
        <v>N/A</v>
      </c>
      <c r="W293" s="66" t="str">
        <f>+'Formulario de Inspección'!$R$499</f>
        <v>N/A</v>
      </c>
      <c r="X293" s="66" t="str">
        <f>+'Formulario de Inspección'!$S$499</f>
        <v>N/A</v>
      </c>
      <c r="Y293" s="66">
        <f>+'Formulario de Inspección'!$H$514</f>
        <v>0</v>
      </c>
    </row>
    <row r="294" spans="1:25">
      <c r="A294" s="66">
        <f>+'Formulario de Inspección'!$R$5</f>
        <v>0</v>
      </c>
      <c r="B294" s="66">
        <f>'Formulario de Inspección'!$A$5</f>
        <v>0</v>
      </c>
      <c r="C294" s="66" t="str">
        <f>+'Formulario de Inspección'!$D$5</f>
        <v>Aire acondicionado</v>
      </c>
      <c r="D294" s="66">
        <f>+'Formulario de Inspección'!$H$5</f>
        <v>0</v>
      </c>
      <c r="E294" s="66" t="str">
        <f>+'Formulario de Inspección'!$A$7</f>
        <v>Desconocida</v>
      </c>
      <c r="F294" s="66" t="str">
        <f>+'Formulario de Inspección'!$D$7</f>
        <v>Desconocido</v>
      </c>
      <c r="G294" s="66" t="str">
        <f>+'Formulario de Inspección'!$H$7</f>
        <v>Desconocido</v>
      </c>
      <c r="H294" s="66" t="str">
        <f>+'Formulario de Inspección'!$P$7</f>
        <v>Desconocido</v>
      </c>
      <c r="I294" s="66">
        <f>+'Formulario de Inspección'!$R$7</f>
        <v>0</v>
      </c>
      <c r="J294" s="67">
        <f>+'Formulario de Inspección'!$A$9</f>
        <v>0</v>
      </c>
      <c r="K294" s="66" t="str">
        <f>+'Formulario de Inspección'!$D$9</f>
        <v>INSPECCION ANUAL</v>
      </c>
      <c r="L294" s="67" t="str">
        <f>+'Formulario de Inspección'!$H$9</f>
        <v>N/A</v>
      </c>
      <c r="M294" s="66" t="str">
        <f>+'Formulario de Inspección'!$P$9</f>
        <v>N/A</v>
      </c>
      <c r="N294" s="67">
        <f>+'Formulario de Inspección'!$R$9</f>
        <v>0</v>
      </c>
      <c r="O294" s="66" t="s">
        <v>475</v>
      </c>
      <c r="P294" s="71" t="str">
        <f>+'Lista de defectos'!D296</f>
        <v>f</v>
      </c>
      <c r="Q294" s="33" t="str">
        <f>+'Lista de defectos'!G296</f>
        <v>Nivel de fluidos hidráulicos por debajo del mínimo de la faja de operación (marcas de mínimo y máximo)</v>
      </c>
      <c r="R294" s="66" t="str">
        <f>+'Lista de defectos'!F296</f>
        <v>DG</v>
      </c>
      <c r="S294" s="68" t="str">
        <f>+'Formulario de Inspección'!N438</f>
        <v>¡</v>
      </c>
      <c r="T294" s="33">
        <f>+'Formulario de Inspección'!O438</f>
        <v>0</v>
      </c>
      <c r="U294" s="66" t="str">
        <f>+'Formulario de Inspección'!$C$498</f>
        <v>FAVORABLE</v>
      </c>
      <c r="V294" s="66" t="str">
        <f>+'Formulario de Inspección'!$P$499</f>
        <v>N/A</v>
      </c>
      <c r="W294" s="66" t="str">
        <f>+'Formulario de Inspección'!$R$499</f>
        <v>N/A</v>
      </c>
      <c r="X294" s="66" t="str">
        <f>+'Formulario de Inspección'!$S$499</f>
        <v>N/A</v>
      </c>
      <c r="Y294" s="66">
        <f>+'Formulario de Inspección'!$H$514</f>
        <v>0</v>
      </c>
    </row>
    <row r="295" spans="1:25" ht="28.9">
      <c r="A295" s="66">
        <f>+'Formulario de Inspección'!$R$5</f>
        <v>0</v>
      </c>
      <c r="B295" s="66">
        <f>'Formulario de Inspección'!$A$5</f>
        <v>0</v>
      </c>
      <c r="C295" s="66" t="str">
        <f>+'Formulario de Inspección'!$D$5</f>
        <v>Aire acondicionado</v>
      </c>
      <c r="D295" s="66">
        <f>+'Formulario de Inspección'!$H$5</f>
        <v>0</v>
      </c>
      <c r="E295" s="66" t="str">
        <f>+'Formulario de Inspección'!$A$7</f>
        <v>Desconocida</v>
      </c>
      <c r="F295" s="66" t="str">
        <f>+'Formulario de Inspección'!$D$7</f>
        <v>Desconocido</v>
      </c>
      <c r="G295" s="66" t="str">
        <f>+'Formulario de Inspección'!$H$7</f>
        <v>Desconocido</v>
      </c>
      <c r="H295" s="66" t="str">
        <f>+'Formulario de Inspección'!$P$7</f>
        <v>Desconocido</v>
      </c>
      <c r="I295" s="66">
        <f>+'Formulario de Inspección'!$R$7</f>
        <v>0</v>
      </c>
      <c r="J295" s="67">
        <f>+'Formulario de Inspección'!$A$9</f>
        <v>0</v>
      </c>
      <c r="K295" s="66" t="str">
        <f>+'Formulario de Inspección'!$D$9</f>
        <v>INSPECCION ANUAL</v>
      </c>
      <c r="L295" s="67" t="str">
        <f>+'Formulario de Inspección'!$H$9</f>
        <v>N/A</v>
      </c>
      <c r="M295" s="66" t="str">
        <f>+'Formulario de Inspección'!$P$9</f>
        <v>N/A</v>
      </c>
      <c r="N295" s="67">
        <f>+'Formulario de Inspección'!$R$9</f>
        <v>0</v>
      </c>
      <c r="O295" s="66" t="s">
        <v>475</v>
      </c>
      <c r="P295" s="71" t="str">
        <f>+'Lista de defectos'!D297</f>
        <v>g</v>
      </c>
      <c r="Q295" s="33" t="str">
        <f>+'Lista de defectos'!G297</f>
        <v>Defectos mayores en mangueras, acoples, tuberías, válvulas y demás componentes del sistema (roces entre mangueras o con otro elemento que puedan fisurar o cortar la manguera)</v>
      </c>
      <c r="R295" s="66" t="str">
        <f>+'Lista de defectos'!F297</f>
        <v>DG</v>
      </c>
      <c r="S295" s="68" t="str">
        <f>+'Formulario de Inspección'!N439</f>
        <v>¡</v>
      </c>
      <c r="T295" s="33">
        <f>+'Formulario de Inspección'!O439</f>
        <v>0</v>
      </c>
      <c r="U295" s="66" t="str">
        <f>+'Formulario de Inspección'!$C$498</f>
        <v>FAVORABLE</v>
      </c>
      <c r="V295" s="66" t="str">
        <f>+'Formulario de Inspección'!$P$499</f>
        <v>N/A</v>
      </c>
      <c r="W295" s="66" t="str">
        <f>+'Formulario de Inspección'!$R$499</f>
        <v>N/A</v>
      </c>
      <c r="X295" s="66" t="str">
        <f>+'Formulario de Inspección'!$S$499</f>
        <v>N/A</v>
      </c>
      <c r="Y295" s="66">
        <f>+'Formulario de Inspección'!$H$514</f>
        <v>0</v>
      </c>
    </row>
    <row r="296" spans="1:25">
      <c r="A296" s="66">
        <f>+'Formulario de Inspección'!$R$5</f>
        <v>0</v>
      </c>
      <c r="B296" s="66">
        <f>'Formulario de Inspección'!$A$5</f>
        <v>0</v>
      </c>
      <c r="C296" s="66" t="str">
        <f>+'Formulario de Inspección'!$D$5</f>
        <v>Aire acondicionado</v>
      </c>
      <c r="D296" s="66">
        <f>+'Formulario de Inspección'!$H$5</f>
        <v>0</v>
      </c>
      <c r="E296" s="66" t="str">
        <f>+'Formulario de Inspección'!$A$7</f>
        <v>Desconocida</v>
      </c>
      <c r="F296" s="66" t="str">
        <f>+'Formulario de Inspección'!$D$7</f>
        <v>Desconocido</v>
      </c>
      <c r="G296" s="66" t="str">
        <f>+'Formulario de Inspección'!$H$7</f>
        <v>Desconocido</v>
      </c>
      <c r="H296" s="66" t="str">
        <f>+'Formulario de Inspección'!$P$7</f>
        <v>Desconocido</v>
      </c>
      <c r="I296" s="66">
        <f>+'Formulario de Inspección'!$R$7</f>
        <v>0</v>
      </c>
      <c r="J296" s="67">
        <f>+'Formulario de Inspección'!$A$9</f>
        <v>0</v>
      </c>
      <c r="K296" s="66" t="str">
        <f>+'Formulario de Inspección'!$D$9</f>
        <v>INSPECCION ANUAL</v>
      </c>
      <c r="L296" s="67" t="str">
        <f>+'Formulario de Inspección'!$H$9</f>
        <v>N/A</v>
      </c>
      <c r="M296" s="66" t="str">
        <f>+'Formulario de Inspección'!$P$9</f>
        <v>N/A</v>
      </c>
      <c r="N296" s="67">
        <f>+'Formulario de Inspección'!$R$9</f>
        <v>0</v>
      </c>
      <c r="O296" s="66" t="s">
        <v>475</v>
      </c>
      <c r="P296" s="71" t="str">
        <f>+'Lista de defectos'!D298</f>
        <v>h</v>
      </c>
      <c r="Q296" s="33" t="str">
        <f>+'Lista de defectos'!G298</f>
        <v>Defectos menores en mangueras, acoples, tuberías, válvulas y demás componentes del sistema</v>
      </c>
      <c r="R296" s="66" t="str">
        <f>+'Lista de defectos'!F298</f>
        <v>DL</v>
      </c>
      <c r="S296" s="68" t="str">
        <f>+'Formulario de Inspección'!N440</f>
        <v>¡</v>
      </c>
      <c r="T296" s="33">
        <f>+'Formulario de Inspección'!O440</f>
        <v>0</v>
      </c>
      <c r="U296" s="66" t="str">
        <f>+'Formulario de Inspección'!$C$498</f>
        <v>FAVORABLE</v>
      </c>
      <c r="V296" s="66" t="str">
        <f>+'Formulario de Inspección'!$P$499</f>
        <v>N/A</v>
      </c>
      <c r="W296" s="66" t="str">
        <f>+'Formulario de Inspección'!$R$499</f>
        <v>N/A</v>
      </c>
      <c r="X296" s="66" t="str">
        <f>+'Formulario de Inspección'!$S$499</f>
        <v>N/A</v>
      </c>
      <c r="Y296" s="66">
        <f>+'Formulario de Inspección'!$H$514</f>
        <v>0</v>
      </c>
    </row>
    <row r="297" spans="1:25">
      <c r="A297" s="66">
        <f>+'Formulario de Inspección'!$R$5</f>
        <v>0</v>
      </c>
      <c r="B297" s="66">
        <f>'Formulario de Inspección'!$A$5</f>
        <v>0</v>
      </c>
      <c r="C297" s="66" t="str">
        <f>+'Formulario de Inspección'!$D$5</f>
        <v>Aire acondicionado</v>
      </c>
      <c r="D297" s="66">
        <f>+'Formulario de Inspección'!$H$5</f>
        <v>0</v>
      </c>
      <c r="E297" s="66" t="str">
        <f>+'Formulario de Inspección'!$A$7</f>
        <v>Desconocida</v>
      </c>
      <c r="F297" s="66" t="str">
        <f>+'Formulario de Inspección'!$D$7</f>
        <v>Desconocido</v>
      </c>
      <c r="G297" s="66" t="str">
        <f>+'Formulario de Inspección'!$H$7</f>
        <v>Desconocido</v>
      </c>
      <c r="H297" s="66" t="str">
        <f>+'Formulario de Inspección'!$P$7</f>
        <v>Desconocido</v>
      </c>
      <c r="I297" s="66">
        <f>+'Formulario de Inspección'!$R$7</f>
        <v>0</v>
      </c>
      <c r="J297" s="67">
        <f>+'Formulario de Inspección'!$A$9</f>
        <v>0</v>
      </c>
      <c r="K297" s="66" t="str">
        <f>+'Formulario de Inspección'!$D$9</f>
        <v>INSPECCION ANUAL</v>
      </c>
      <c r="L297" s="67" t="str">
        <f>+'Formulario de Inspección'!$H$9</f>
        <v>N/A</v>
      </c>
      <c r="M297" s="66" t="str">
        <f>+'Formulario de Inspección'!$P$9</f>
        <v>N/A</v>
      </c>
      <c r="N297" s="67">
        <f>+'Formulario de Inspección'!$R$9</f>
        <v>0</v>
      </c>
      <c r="O297" s="66" t="s">
        <v>475</v>
      </c>
      <c r="P297" s="71" t="str">
        <f>+'Lista de defectos'!D299</f>
        <v>i</v>
      </c>
      <c r="Q297" s="33" t="str">
        <f>+'Lista de defectos'!G299</f>
        <v>Existencia de holguras leves en los elementos activos del sistema (cadenas , torres, guías, mástiles, etc.)</v>
      </c>
      <c r="R297" s="66" t="str">
        <f>+'Lista de defectos'!F299</f>
        <v>DL</v>
      </c>
      <c r="S297" s="68" t="str">
        <f>+'Formulario de Inspección'!N441</f>
        <v>¡</v>
      </c>
      <c r="T297" s="33">
        <f>+'Formulario de Inspección'!O441</f>
        <v>0</v>
      </c>
      <c r="U297" s="66" t="str">
        <f>+'Formulario de Inspección'!$C$498</f>
        <v>FAVORABLE</v>
      </c>
      <c r="V297" s="66" t="str">
        <f>+'Formulario de Inspección'!$P$499</f>
        <v>N/A</v>
      </c>
      <c r="W297" s="66" t="str">
        <f>+'Formulario de Inspección'!$R$499</f>
        <v>N/A</v>
      </c>
      <c r="X297" s="66" t="str">
        <f>+'Formulario de Inspección'!$S$499</f>
        <v>N/A</v>
      </c>
      <c r="Y297" s="66">
        <f>+'Formulario de Inspección'!$H$514</f>
        <v>0</v>
      </c>
    </row>
    <row r="298" spans="1:25">
      <c r="A298" s="66">
        <f>+'Formulario de Inspección'!$R$5</f>
        <v>0</v>
      </c>
      <c r="B298" s="66">
        <f>'Formulario de Inspección'!$A$5</f>
        <v>0</v>
      </c>
      <c r="C298" s="66" t="str">
        <f>+'Formulario de Inspección'!$D$5</f>
        <v>Aire acondicionado</v>
      </c>
      <c r="D298" s="66">
        <f>+'Formulario de Inspección'!$H$5</f>
        <v>0</v>
      </c>
      <c r="E298" s="66" t="str">
        <f>+'Formulario de Inspección'!$A$7</f>
        <v>Desconocida</v>
      </c>
      <c r="F298" s="66" t="str">
        <f>+'Formulario de Inspección'!$D$7</f>
        <v>Desconocido</v>
      </c>
      <c r="G298" s="66" t="str">
        <f>+'Formulario de Inspección'!$H$7</f>
        <v>Desconocido</v>
      </c>
      <c r="H298" s="66" t="str">
        <f>+'Formulario de Inspección'!$P$7</f>
        <v>Desconocido</v>
      </c>
      <c r="I298" s="66">
        <f>+'Formulario de Inspección'!$R$7</f>
        <v>0</v>
      </c>
      <c r="J298" s="67">
        <f>+'Formulario de Inspección'!$A$9</f>
        <v>0</v>
      </c>
      <c r="K298" s="66" t="str">
        <f>+'Formulario de Inspección'!$D$9</f>
        <v>INSPECCION ANUAL</v>
      </c>
      <c r="L298" s="67" t="str">
        <f>+'Formulario de Inspección'!$H$9</f>
        <v>N/A</v>
      </c>
      <c r="M298" s="66" t="str">
        <f>+'Formulario de Inspección'!$P$9</f>
        <v>N/A</v>
      </c>
      <c r="N298" s="67">
        <f>+'Formulario de Inspección'!$R$9</f>
        <v>0</v>
      </c>
      <c r="O298" s="66" t="s">
        <v>475</v>
      </c>
      <c r="P298" s="71" t="str">
        <f>+'Lista de defectos'!D300</f>
        <v>j</v>
      </c>
      <c r="Q298" s="33" t="str">
        <f>+'Lista de defectos'!G300</f>
        <v>Existencia de holguras excesivas en los elementos activos del sistema (cadenas, pistones, torres, guías, mástiles, etc.)</v>
      </c>
      <c r="R298" s="66" t="str">
        <f>+'Lista de defectos'!F300</f>
        <v>DG</v>
      </c>
      <c r="S298" s="68" t="str">
        <f>+'Formulario de Inspección'!N442</f>
        <v>¡</v>
      </c>
      <c r="T298" s="33">
        <f>+'Formulario de Inspección'!O442</f>
        <v>0</v>
      </c>
      <c r="U298" s="66" t="str">
        <f>+'Formulario de Inspección'!$C$498</f>
        <v>FAVORABLE</v>
      </c>
      <c r="V298" s="66" t="str">
        <f>+'Formulario de Inspección'!$P$499</f>
        <v>N/A</v>
      </c>
      <c r="W298" s="66" t="str">
        <f>+'Formulario de Inspección'!$R$499</f>
        <v>N/A</v>
      </c>
      <c r="X298" s="66" t="str">
        <f>+'Formulario de Inspección'!$S$499</f>
        <v>N/A</v>
      </c>
      <c r="Y298" s="66">
        <f>+'Formulario de Inspección'!$H$514</f>
        <v>0</v>
      </c>
    </row>
    <row r="299" spans="1:25">
      <c r="A299" s="66">
        <f>+'Formulario de Inspección'!$R$5</f>
        <v>0</v>
      </c>
      <c r="B299" s="66">
        <f>'Formulario de Inspección'!$A$5</f>
        <v>0</v>
      </c>
      <c r="C299" s="66" t="str">
        <f>+'Formulario de Inspección'!$D$5</f>
        <v>Aire acondicionado</v>
      </c>
      <c r="D299" s="66">
        <f>+'Formulario de Inspección'!$H$5</f>
        <v>0</v>
      </c>
      <c r="E299" s="66" t="str">
        <f>+'Formulario de Inspección'!$A$7</f>
        <v>Desconocida</v>
      </c>
      <c r="F299" s="66" t="str">
        <f>+'Formulario de Inspección'!$D$7</f>
        <v>Desconocido</v>
      </c>
      <c r="G299" s="66" t="str">
        <f>+'Formulario de Inspección'!$H$7</f>
        <v>Desconocido</v>
      </c>
      <c r="H299" s="66" t="str">
        <f>+'Formulario de Inspección'!$P$7</f>
        <v>Desconocido</v>
      </c>
      <c r="I299" s="66">
        <f>+'Formulario de Inspección'!$R$7</f>
        <v>0</v>
      </c>
      <c r="J299" s="67">
        <f>+'Formulario de Inspección'!$A$9</f>
        <v>0</v>
      </c>
      <c r="K299" s="66" t="str">
        <f>+'Formulario de Inspección'!$D$9</f>
        <v>INSPECCION ANUAL</v>
      </c>
      <c r="L299" s="67" t="str">
        <f>+'Formulario de Inspección'!$H$9</f>
        <v>N/A</v>
      </c>
      <c r="M299" s="66" t="str">
        <f>+'Formulario de Inspección'!$P$9</f>
        <v>N/A</v>
      </c>
      <c r="N299" s="67">
        <f>+'Formulario de Inspección'!$R$9</f>
        <v>0</v>
      </c>
      <c r="O299" s="66" t="s">
        <v>475</v>
      </c>
      <c r="P299" s="71" t="str">
        <f>+'Lista de defectos'!D301</f>
        <v>k</v>
      </c>
      <c r="Q299" s="33" t="str">
        <f>+'Lista de defectos'!G301</f>
        <v>Defectos menores de estado y fijación de los mecanismos de activos (cadenas, pistones torres, guías, mástiles, etc.)</v>
      </c>
      <c r="R299" s="66" t="str">
        <f>+'Lista de defectos'!F301</f>
        <v>DL</v>
      </c>
      <c r="S299" s="68" t="str">
        <f>+'Formulario de Inspección'!N443</f>
        <v>¡</v>
      </c>
      <c r="T299" s="33">
        <f>+'Formulario de Inspección'!O443</f>
        <v>0</v>
      </c>
      <c r="U299" s="66" t="str">
        <f>+'Formulario de Inspección'!$C$498</f>
        <v>FAVORABLE</v>
      </c>
      <c r="V299" s="66" t="str">
        <f>+'Formulario de Inspección'!$P$499</f>
        <v>N/A</v>
      </c>
      <c r="W299" s="66" t="str">
        <f>+'Formulario de Inspección'!$R$499</f>
        <v>N/A</v>
      </c>
      <c r="X299" s="66" t="str">
        <f>+'Formulario de Inspección'!$S$499</f>
        <v>N/A</v>
      </c>
      <c r="Y299" s="66">
        <f>+'Formulario de Inspección'!$H$514</f>
        <v>0</v>
      </c>
    </row>
    <row r="300" spans="1:25">
      <c r="A300" s="66">
        <f>+'Formulario de Inspección'!$R$5</f>
        <v>0</v>
      </c>
      <c r="B300" s="66">
        <f>'Formulario de Inspección'!$A$5</f>
        <v>0</v>
      </c>
      <c r="C300" s="66" t="str">
        <f>+'Formulario de Inspección'!$D$5</f>
        <v>Aire acondicionado</v>
      </c>
      <c r="D300" s="66">
        <f>+'Formulario de Inspección'!$H$5</f>
        <v>0</v>
      </c>
      <c r="E300" s="66" t="str">
        <f>+'Formulario de Inspección'!$A$7</f>
        <v>Desconocida</v>
      </c>
      <c r="F300" s="66" t="str">
        <f>+'Formulario de Inspección'!$D$7</f>
        <v>Desconocido</v>
      </c>
      <c r="G300" s="66" t="str">
        <f>+'Formulario de Inspección'!$H$7</f>
        <v>Desconocido</v>
      </c>
      <c r="H300" s="66" t="str">
        <f>+'Formulario de Inspección'!$P$7</f>
        <v>Desconocido</v>
      </c>
      <c r="I300" s="66">
        <f>+'Formulario de Inspección'!$R$7</f>
        <v>0</v>
      </c>
      <c r="J300" s="67">
        <f>+'Formulario de Inspección'!$A$9</f>
        <v>0</v>
      </c>
      <c r="K300" s="66" t="str">
        <f>+'Formulario de Inspección'!$D$9</f>
        <v>INSPECCION ANUAL</v>
      </c>
      <c r="L300" s="67" t="str">
        <f>+'Formulario de Inspección'!$H$9</f>
        <v>N/A</v>
      </c>
      <c r="M300" s="66" t="str">
        <f>+'Formulario de Inspección'!$P$9</f>
        <v>N/A</v>
      </c>
      <c r="N300" s="67">
        <f>+'Formulario de Inspección'!$R$9</f>
        <v>0</v>
      </c>
      <c r="O300" s="66" t="s">
        <v>475</v>
      </c>
      <c r="P300" s="71" t="str">
        <f>+'Lista de defectos'!D302</f>
        <v>l</v>
      </c>
      <c r="Q300" s="33" t="str">
        <f>+'Lista de defectos'!G302</f>
        <v>Defectos mayores de estado y fijación de los mecanismos de activos (cadenas, pistones torres, guías, mástiles, etc.)</v>
      </c>
      <c r="R300" s="66" t="str">
        <f>+'Lista de defectos'!F302</f>
        <v>DG</v>
      </c>
      <c r="S300" s="68" t="str">
        <f>+'Formulario de Inspección'!N444</f>
        <v>¡</v>
      </c>
      <c r="T300" s="33">
        <f>+'Formulario de Inspección'!O444</f>
        <v>0</v>
      </c>
      <c r="U300" s="66" t="str">
        <f>+'Formulario de Inspección'!$C$498</f>
        <v>FAVORABLE</v>
      </c>
      <c r="V300" s="66" t="str">
        <f>+'Formulario de Inspección'!$P$499</f>
        <v>N/A</v>
      </c>
      <c r="W300" s="66" t="str">
        <f>+'Formulario de Inspección'!$R$499</f>
        <v>N/A</v>
      </c>
      <c r="X300" s="66" t="str">
        <f>+'Formulario de Inspección'!$S$499</f>
        <v>N/A</v>
      </c>
      <c r="Y300" s="66">
        <f>+'Formulario de Inspección'!$H$514</f>
        <v>0</v>
      </c>
    </row>
    <row r="301" spans="1:25" ht="28.9">
      <c r="A301" s="66">
        <f>+'Formulario de Inspección'!$R$5</f>
        <v>0</v>
      </c>
      <c r="B301" s="66">
        <f>'Formulario de Inspección'!$A$5</f>
        <v>0</v>
      </c>
      <c r="C301" s="66" t="str">
        <f>+'Formulario de Inspección'!$D$5</f>
        <v>Aire acondicionado</v>
      </c>
      <c r="D301" s="66">
        <f>+'Formulario de Inspección'!$H$5</f>
        <v>0</v>
      </c>
      <c r="E301" s="66" t="str">
        <f>+'Formulario de Inspección'!$A$7</f>
        <v>Desconocida</v>
      </c>
      <c r="F301" s="66" t="str">
        <f>+'Formulario de Inspección'!$D$7</f>
        <v>Desconocido</v>
      </c>
      <c r="G301" s="66" t="str">
        <f>+'Formulario de Inspección'!$H$7</f>
        <v>Desconocido</v>
      </c>
      <c r="H301" s="66" t="str">
        <f>+'Formulario de Inspección'!$P$7</f>
        <v>Desconocido</v>
      </c>
      <c r="I301" s="66">
        <f>+'Formulario de Inspección'!$R$7</f>
        <v>0</v>
      </c>
      <c r="J301" s="67">
        <f>+'Formulario de Inspección'!$A$9</f>
        <v>0</v>
      </c>
      <c r="K301" s="66" t="str">
        <f>+'Formulario de Inspección'!$D$9</f>
        <v>INSPECCION ANUAL</v>
      </c>
      <c r="L301" s="67" t="str">
        <f>+'Formulario de Inspección'!$H$9</f>
        <v>N/A</v>
      </c>
      <c r="M301" s="66" t="str">
        <f>+'Formulario de Inspección'!$P$9</f>
        <v>N/A</v>
      </c>
      <c r="N301" s="67">
        <f>+'Formulario de Inspección'!$R$9</f>
        <v>0</v>
      </c>
      <c r="O301" s="66" t="s">
        <v>475</v>
      </c>
      <c r="P301" s="71" t="str">
        <f>+'Lista de defectos'!D303</f>
        <v>m</v>
      </c>
      <c r="Q301" s="33" t="str">
        <f>+'Lista de defectos'!G303</f>
        <v>Cableado eléctrico presentan sus forros con cortes expuestos, roces con peligro de corte, mal sujetos, mal empatados u otra condición que represente un peligro de corto circuito</v>
      </c>
      <c r="R301" s="66" t="str">
        <f>+'Lista de defectos'!F303</f>
        <v>DG</v>
      </c>
      <c r="S301" s="68" t="str">
        <f>+'Formulario de Inspección'!N445</f>
        <v>P</v>
      </c>
      <c r="T301" s="33">
        <f>+'Formulario de Inspección'!O445</f>
        <v>0</v>
      </c>
      <c r="U301" s="66" t="str">
        <f>+'Formulario de Inspección'!$C$498</f>
        <v>FAVORABLE</v>
      </c>
      <c r="V301" s="66" t="str">
        <f>+'Formulario de Inspección'!$P$499</f>
        <v>N/A</v>
      </c>
      <c r="W301" s="66" t="str">
        <f>+'Formulario de Inspección'!$R$499</f>
        <v>N/A</v>
      </c>
      <c r="X301" s="66" t="str">
        <f>+'Formulario de Inspección'!$S$499</f>
        <v>N/A</v>
      </c>
      <c r="Y301" s="66">
        <f>+'Formulario de Inspección'!$H$514</f>
        <v>0</v>
      </c>
    </row>
    <row r="302" spans="1:25" ht="28.9">
      <c r="A302" s="66">
        <f>+'Formulario de Inspección'!$R$5</f>
        <v>0</v>
      </c>
      <c r="B302" s="66">
        <f>'Formulario de Inspección'!$A$5</f>
        <v>0</v>
      </c>
      <c r="C302" s="66" t="str">
        <f>+'Formulario de Inspección'!$D$5</f>
        <v>Aire acondicionado</v>
      </c>
      <c r="D302" s="66">
        <f>+'Formulario de Inspección'!$H$5</f>
        <v>0</v>
      </c>
      <c r="E302" s="66" t="str">
        <f>+'Formulario de Inspección'!$A$7</f>
        <v>Desconocida</v>
      </c>
      <c r="F302" s="66" t="str">
        <f>+'Formulario de Inspección'!$D$7</f>
        <v>Desconocido</v>
      </c>
      <c r="G302" s="66" t="str">
        <f>+'Formulario de Inspección'!$H$7</f>
        <v>Desconocido</v>
      </c>
      <c r="H302" s="66" t="str">
        <f>+'Formulario de Inspección'!$P$7</f>
        <v>Desconocido</v>
      </c>
      <c r="I302" s="66">
        <f>+'Formulario de Inspección'!$R$7</f>
        <v>0</v>
      </c>
      <c r="J302" s="67">
        <f>+'Formulario de Inspección'!$A$9</f>
        <v>0</v>
      </c>
      <c r="K302" s="66" t="str">
        <f>+'Formulario de Inspección'!$D$9</f>
        <v>INSPECCION ANUAL</v>
      </c>
      <c r="L302" s="67" t="str">
        <f>+'Formulario de Inspección'!$H$9</f>
        <v>N/A</v>
      </c>
      <c r="M302" s="66" t="str">
        <f>+'Formulario de Inspección'!$P$9</f>
        <v>N/A</v>
      </c>
      <c r="N302" s="67">
        <f>+'Formulario de Inspección'!$R$9</f>
        <v>0</v>
      </c>
      <c r="O302" s="66" t="s">
        <v>475</v>
      </c>
      <c r="P302" s="71" t="str">
        <f>+'Lista de defectos'!D304</f>
        <v>n</v>
      </c>
      <c r="Q302" s="33" t="str">
        <f>+'Lista de defectos'!G304</f>
        <v>La batería o la instalación eléctrica no esta protegida de la intemperie,  no tiene o no funciona el sistema de desconexión rápida de batería, no existe o funciona el fusible de protección</v>
      </c>
      <c r="R302" s="66" t="str">
        <f>+'Lista de defectos'!F304</f>
        <v>DG</v>
      </c>
      <c r="S302" s="68" t="str">
        <f>+'Formulario de Inspección'!N446</f>
        <v>P</v>
      </c>
      <c r="T302" s="33">
        <f>+'Formulario de Inspección'!O446</f>
        <v>0</v>
      </c>
      <c r="U302" s="66" t="str">
        <f>+'Formulario de Inspección'!$C$498</f>
        <v>FAVORABLE</v>
      </c>
      <c r="V302" s="66" t="str">
        <f>+'Formulario de Inspección'!$P$499</f>
        <v>N/A</v>
      </c>
      <c r="W302" s="66" t="str">
        <f>+'Formulario de Inspección'!$R$499</f>
        <v>N/A</v>
      </c>
      <c r="X302" s="66" t="str">
        <f>+'Formulario de Inspección'!$S$499</f>
        <v>N/A</v>
      </c>
      <c r="Y302" s="66">
        <f>+'Formulario de Inspección'!$H$514</f>
        <v>0</v>
      </c>
    </row>
    <row r="303" spans="1:25">
      <c r="A303" s="66">
        <f>+'Formulario de Inspección'!$R$5</f>
        <v>0</v>
      </c>
      <c r="B303" s="66">
        <f>'Formulario de Inspección'!$A$5</f>
        <v>0</v>
      </c>
      <c r="C303" s="66" t="str">
        <f>+'Formulario de Inspección'!$D$5</f>
        <v>Aire acondicionado</v>
      </c>
      <c r="D303" s="66">
        <f>+'Formulario de Inspección'!$H$5</f>
        <v>0</v>
      </c>
      <c r="E303" s="66" t="str">
        <f>+'Formulario de Inspección'!$A$7</f>
        <v>Desconocida</v>
      </c>
      <c r="F303" s="66" t="str">
        <f>+'Formulario de Inspección'!$D$7</f>
        <v>Desconocido</v>
      </c>
      <c r="G303" s="66" t="str">
        <f>+'Formulario de Inspección'!$H$7</f>
        <v>Desconocido</v>
      </c>
      <c r="H303" s="66" t="str">
        <f>+'Formulario de Inspección'!$P$7</f>
        <v>Desconocido</v>
      </c>
      <c r="I303" s="66">
        <f>+'Formulario de Inspección'!$R$7</f>
        <v>0</v>
      </c>
      <c r="J303" s="67">
        <f>+'Formulario de Inspección'!$A$9</f>
        <v>0</v>
      </c>
      <c r="K303" s="66" t="str">
        <f>+'Formulario de Inspección'!$D$9</f>
        <v>INSPECCION ANUAL</v>
      </c>
      <c r="L303" s="67" t="str">
        <f>+'Formulario de Inspección'!$H$9</f>
        <v>N/A</v>
      </c>
      <c r="M303" s="66" t="str">
        <f>+'Formulario de Inspección'!$P$9</f>
        <v>N/A</v>
      </c>
      <c r="N303" s="67">
        <f>+'Formulario de Inspección'!$R$9</f>
        <v>0</v>
      </c>
      <c r="O303" s="66" t="s">
        <v>475</v>
      </c>
      <c r="P303" s="71" t="str">
        <f>+'Lista de defectos'!D305</f>
        <v>o</v>
      </c>
      <c r="Q303" s="33" t="str">
        <f>+'Lista de defectos'!G305</f>
        <v>Defectos menores de estado en mandos hidráulicos</v>
      </c>
      <c r="R303" s="66" t="str">
        <f>+'Lista de defectos'!F305</f>
        <v>DL</v>
      </c>
      <c r="S303" s="68" t="str">
        <f>+'Formulario de Inspección'!N447</f>
        <v>¡</v>
      </c>
      <c r="T303" s="33">
        <f>+'Formulario de Inspección'!O447</f>
        <v>0</v>
      </c>
      <c r="U303" s="66" t="str">
        <f>+'Formulario de Inspección'!$C$498</f>
        <v>FAVORABLE</v>
      </c>
      <c r="V303" s="66" t="str">
        <f>+'Formulario de Inspección'!$P$499</f>
        <v>N/A</v>
      </c>
      <c r="W303" s="66" t="str">
        <f>+'Formulario de Inspección'!$R$499</f>
        <v>N/A</v>
      </c>
      <c r="X303" s="66" t="str">
        <f>+'Formulario de Inspección'!$S$499</f>
        <v>N/A</v>
      </c>
      <c r="Y303" s="66">
        <f>+'Formulario de Inspección'!$H$514</f>
        <v>0</v>
      </c>
    </row>
    <row r="304" spans="1:25">
      <c r="A304" s="66">
        <f>+'Formulario de Inspección'!$R$5</f>
        <v>0</v>
      </c>
      <c r="B304" s="66">
        <f>'Formulario de Inspección'!$A$5</f>
        <v>0</v>
      </c>
      <c r="C304" s="66" t="str">
        <f>+'Formulario de Inspección'!$D$5</f>
        <v>Aire acondicionado</v>
      </c>
      <c r="D304" s="66">
        <f>+'Formulario de Inspección'!$H$5</f>
        <v>0</v>
      </c>
      <c r="E304" s="66" t="str">
        <f>+'Formulario de Inspección'!$A$7</f>
        <v>Desconocida</v>
      </c>
      <c r="F304" s="66" t="str">
        <f>+'Formulario de Inspección'!$D$7</f>
        <v>Desconocido</v>
      </c>
      <c r="G304" s="66" t="str">
        <f>+'Formulario de Inspección'!$H$7</f>
        <v>Desconocido</v>
      </c>
      <c r="H304" s="66" t="str">
        <f>+'Formulario de Inspección'!$P$7</f>
        <v>Desconocido</v>
      </c>
      <c r="I304" s="66">
        <f>+'Formulario de Inspección'!$R$7</f>
        <v>0</v>
      </c>
      <c r="J304" s="67">
        <f>+'Formulario de Inspección'!$A$9</f>
        <v>0</v>
      </c>
      <c r="K304" s="66" t="str">
        <f>+'Formulario de Inspección'!$D$9</f>
        <v>INSPECCION ANUAL</v>
      </c>
      <c r="L304" s="67" t="str">
        <f>+'Formulario de Inspección'!$H$9</f>
        <v>N/A</v>
      </c>
      <c r="M304" s="66" t="str">
        <f>+'Formulario de Inspección'!$P$9</f>
        <v>N/A</v>
      </c>
      <c r="N304" s="67">
        <f>+'Formulario de Inspección'!$R$9</f>
        <v>0</v>
      </c>
      <c r="O304" s="66" t="s">
        <v>475</v>
      </c>
      <c r="P304" s="71" t="str">
        <f>+'Lista de defectos'!D306</f>
        <v>p</v>
      </c>
      <c r="Q304" s="33" t="str">
        <f>+'Lista de defectos'!G306</f>
        <v>Defectos mayores de estado en mandos hidráulicos</v>
      </c>
      <c r="R304" s="66" t="str">
        <f>+'Lista de defectos'!F306</f>
        <v>DG</v>
      </c>
      <c r="S304" s="68" t="str">
        <f>+'Formulario de Inspección'!N448</f>
        <v>¡</v>
      </c>
      <c r="T304" s="33">
        <f>+'Formulario de Inspección'!O448</f>
        <v>0</v>
      </c>
      <c r="U304" s="66" t="str">
        <f>+'Formulario de Inspección'!$C$498</f>
        <v>FAVORABLE</v>
      </c>
      <c r="V304" s="66" t="str">
        <f>+'Formulario de Inspección'!$P$499</f>
        <v>N/A</v>
      </c>
      <c r="W304" s="66" t="str">
        <f>+'Formulario de Inspección'!$R$499</f>
        <v>N/A</v>
      </c>
      <c r="X304" s="66" t="str">
        <f>+'Formulario de Inspección'!$S$499</f>
        <v>N/A</v>
      </c>
      <c r="Y304" s="66">
        <f>+'Formulario de Inspección'!$H$514</f>
        <v>0</v>
      </c>
    </row>
    <row r="305" spans="1:25">
      <c r="A305" s="66">
        <f>+'Formulario de Inspección'!$R$5</f>
        <v>0</v>
      </c>
      <c r="B305" s="66">
        <f>'Formulario de Inspección'!$A$5</f>
        <v>0</v>
      </c>
      <c r="C305" s="66" t="str">
        <f>+'Formulario de Inspección'!$D$5</f>
        <v>Aire acondicionado</v>
      </c>
      <c r="D305" s="66">
        <f>+'Formulario de Inspección'!$H$5</f>
        <v>0</v>
      </c>
      <c r="E305" s="66" t="str">
        <f>+'Formulario de Inspección'!$A$7</f>
        <v>Desconocida</v>
      </c>
      <c r="F305" s="66" t="str">
        <f>+'Formulario de Inspección'!$D$7</f>
        <v>Desconocido</v>
      </c>
      <c r="G305" s="66" t="str">
        <f>+'Formulario de Inspección'!$H$7</f>
        <v>Desconocido</v>
      </c>
      <c r="H305" s="66" t="str">
        <f>+'Formulario de Inspección'!$P$7</f>
        <v>Desconocido</v>
      </c>
      <c r="I305" s="66">
        <f>+'Formulario de Inspección'!$R$7</f>
        <v>0</v>
      </c>
      <c r="J305" s="67">
        <f>+'Formulario de Inspección'!$A$9</f>
        <v>0</v>
      </c>
      <c r="K305" s="66" t="str">
        <f>+'Formulario de Inspección'!$D$9</f>
        <v>INSPECCION ANUAL</v>
      </c>
      <c r="L305" s="67" t="str">
        <f>+'Formulario de Inspección'!$H$9</f>
        <v>N/A</v>
      </c>
      <c r="M305" s="66" t="str">
        <f>+'Formulario de Inspección'!$P$9</f>
        <v>N/A</v>
      </c>
      <c r="N305" s="67">
        <f>+'Formulario de Inspección'!$R$9</f>
        <v>0</v>
      </c>
      <c r="O305" s="66" t="s">
        <v>475</v>
      </c>
      <c r="P305" s="71" t="str">
        <f>+'Lista de defectos'!D307</f>
        <v>q</v>
      </c>
      <c r="Q305" s="33" t="str">
        <f>+'Lista de defectos'!G307</f>
        <v>Inexistencia o mal funcionamiento de los estabilizadores o del sistema de orquillas de carga (montacargas)</v>
      </c>
      <c r="R305" s="66" t="str">
        <f>+'Lista de defectos'!F307</f>
        <v>DG</v>
      </c>
      <c r="S305" s="68" t="str">
        <f>+'Formulario de Inspección'!N449</f>
        <v>¡</v>
      </c>
      <c r="T305" s="33">
        <f>+'Formulario de Inspección'!O449</f>
        <v>0</v>
      </c>
      <c r="U305" s="66" t="str">
        <f>+'Formulario de Inspección'!$C$498</f>
        <v>FAVORABLE</v>
      </c>
      <c r="V305" s="66" t="str">
        <f>+'Formulario de Inspección'!$P$499</f>
        <v>N/A</v>
      </c>
      <c r="W305" s="66" t="str">
        <f>+'Formulario de Inspección'!$R$499</f>
        <v>N/A</v>
      </c>
      <c r="X305" s="66" t="str">
        <f>+'Formulario de Inspección'!$S$499</f>
        <v>N/A</v>
      </c>
      <c r="Y305" s="66">
        <f>+'Formulario de Inspección'!$H$514</f>
        <v>0</v>
      </c>
    </row>
    <row r="306" spans="1:25">
      <c r="A306" s="66">
        <f>+'Formulario de Inspección'!$R$5</f>
        <v>0</v>
      </c>
      <c r="B306" s="66">
        <f>'Formulario de Inspección'!$A$5</f>
        <v>0</v>
      </c>
      <c r="C306" s="66" t="str">
        <f>+'Formulario de Inspección'!$D$5</f>
        <v>Aire acondicionado</v>
      </c>
      <c r="D306" s="66">
        <f>+'Formulario de Inspección'!$H$5</f>
        <v>0</v>
      </c>
      <c r="E306" s="66" t="str">
        <f>+'Formulario de Inspección'!$A$7</f>
        <v>Desconocida</v>
      </c>
      <c r="F306" s="66" t="str">
        <f>+'Formulario de Inspección'!$D$7</f>
        <v>Desconocido</v>
      </c>
      <c r="G306" s="66" t="str">
        <f>+'Formulario de Inspección'!$H$7</f>
        <v>Desconocido</v>
      </c>
      <c r="H306" s="66" t="str">
        <f>+'Formulario de Inspección'!$P$7</f>
        <v>Desconocido</v>
      </c>
      <c r="I306" s="66">
        <f>+'Formulario de Inspección'!$R$7</f>
        <v>0</v>
      </c>
      <c r="J306" s="67">
        <f>+'Formulario de Inspección'!$A$9</f>
        <v>0</v>
      </c>
      <c r="K306" s="66" t="str">
        <f>+'Formulario de Inspección'!$D$9</f>
        <v>INSPECCION ANUAL</v>
      </c>
      <c r="L306" s="67" t="str">
        <f>+'Formulario de Inspección'!$H$9</f>
        <v>N/A</v>
      </c>
      <c r="M306" s="66" t="str">
        <f>+'Formulario de Inspección'!$P$9</f>
        <v>N/A</v>
      </c>
      <c r="N306" s="67">
        <f>+'Formulario de Inspección'!$R$9</f>
        <v>0</v>
      </c>
      <c r="O306" s="66" t="s">
        <v>475</v>
      </c>
      <c r="P306" s="71" t="str">
        <f>+'Lista de defectos'!D308</f>
        <v>r</v>
      </c>
      <c r="Q306" s="33" t="str">
        <f>+'Lista de defectos'!G308</f>
        <v>Defectos de estado o sujeción de rodillos y/o rodines de transferencia de la carga. Estructura metálica con deformaciones</v>
      </c>
      <c r="R306" s="66" t="str">
        <f>+'Lista de defectos'!F308</f>
        <v>DG</v>
      </c>
      <c r="S306" s="68" t="str">
        <f>+'Formulario de Inspección'!N450</f>
        <v>¡</v>
      </c>
      <c r="T306" s="33">
        <f>+'Formulario de Inspección'!O450</f>
        <v>0</v>
      </c>
      <c r="U306" s="66" t="str">
        <f>+'Formulario de Inspección'!$C$498</f>
        <v>FAVORABLE</v>
      </c>
      <c r="V306" s="66" t="str">
        <f>+'Formulario de Inspección'!$P$499</f>
        <v>N/A</v>
      </c>
      <c r="W306" s="66" t="str">
        <f>+'Formulario de Inspección'!$R$499</f>
        <v>N/A</v>
      </c>
      <c r="X306" s="66" t="str">
        <f>+'Formulario de Inspección'!$S$499</f>
        <v>N/A</v>
      </c>
      <c r="Y306" s="66">
        <f>+'Formulario de Inspección'!$H$514</f>
        <v>0</v>
      </c>
    </row>
    <row r="307" spans="1:25">
      <c r="A307" s="66">
        <f>+'Formulario de Inspección'!$R$5</f>
        <v>0</v>
      </c>
      <c r="B307" s="66">
        <f>'Formulario de Inspección'!$A$5</f>
        <v>0</v>
      </c>
      <c r="C307" s="66" t="str">
        <f>+'Formulario de Inspección'!$D$5</f>
        <v>Aire acondicionado</v>
      </c>
      <c r="D307" s="66">
        <f>+'Formulario de Inspección'!$H$5</f>
        <v>0</v>
      </c>
      <c r="E307" s="66" t="str">
        <f>+'Formulario de Inspección'!$A$7</f>
        <v>Desconocida</v>
      </c>
      <c r="F307" s="66" t="str">
        <f>+'Formulario de Inspección'!$D$7</f>
        <v>Desconocido</v>
      </c>
      <c r="G307" s="66" t="str">
        <f>+'Formulario de Inspección'!$H$7</f>
        <v>Desconocido</v>
      </c>
      <c r="H307" s="66" t="str">
        <f>+'Formulario de Inspección'!$P$7</f>
        <v>Desconocido</v>
      </c>
      <c r="I307" s="66">
        <f>+'Formulario de Inspección'!$R$7</f>
        <v>0</v>
      </c>
      <c r="J307" s="67">
        <f>+'Formulario de Inspección'!$A$9</f>
        <v>0</v>
      </c>
      <c r="K307" s="66" t="str">
        <f>+'Formulario de Inspección'!$D$9</f>
        <v>INSPECCION ANUAL</v>
      </c>
      <c r="L307" s="67" t="str">
        <f>+'Formulario de Inspección'!$H$9</f>
        <v>N/A</v>
      </c>
      <c r="M307" s="66" t="str">
        <f>+'Formulario de Inspección'!$P$9</f>
        <v>N/A</v>
      </c>
      <c r="N307" s="67">
        <f>+'Formulario de Inspección'!$R$9</f>
        <v>0</v>
      </c>
      <c r="O307" s="66" t="s">
        <v>475</v>
      </c>
      <c r="P307" s="71" t="str">
        <f>+'Lista de defectos'!D309</f>
        <v>s</v>
      </c>
      <c r="Q307" s="33" t="str">
        <f>+'Lista de defectos'!G309</f>
        <v>Defectos de estado, sujeción o faltan partes del sistema de tracción de las bandas, fajas u orugas de transferencia de la carga</v>
      </c>
      <c r="R307" s="66" t="str">
        <f>+'Lista de defectos'!F309</f>
        <v>DG</v>
      </c>
      <c r="S307" s="68" t="str">
        <f>+'Formulario de Inspección'!N451</f>
        <v>¡</v>
      </c>
      <c r="T307" s="33">
        <f>+'Formulario de Inspección'!O451</f>
        <v>0</v>
      </c>
      <c r="U307" s="66" t="str">
        <f>+'Formulario de Inspección'!$C$498</f>
        <v>FAVORABLE</v>
      </c>
      <c r="V307" s="66" t="str">
        <f>+'Formulario de Inspección'!$P$499</f>
        <v>N/A</v>
      </c>
      <c r="W307" s="66" t="str">
        <f>+'Formulario de Inspección'!$R$499</f>
        <v>N/A</v>
      </c>
      <c r="X307" s="66" t="str">
        <f>+'Formulario de Inspección'!$S$499</f>
        <v>N/A</v>
      </c>
      <c r="Y307" s="66">
        <f>+'Formulario de Inspección'!$H$514</f>
        <v>0</v>
      </c>
    </row>
    <row r="308" spans="1:25">
      <c r="A308" s="66">
        <f>+'Formulario de Inspección'!$R$5</f>
        <v>0</v>
      </c>
      <c r="B308" s="66">
        <f>'Formulario de Inspección'!$A$5</f>
        <v>0</v>
      </c>
      <c r="C308" s="66" t="str">
        <f>+'Formulario de Inspección'!$D$5</f>
        <v>Aire acondicionado</v>
      </c>
      <c r="D308" s="66">
        <f>+'Formulario de Inspección'!$H$5</f>
        <v>0</v>
      </c>
      <c r="E308" s="66" t="str">
        <f>+'Formulario de Inspección'!$A$7</f>
        <v>Desconocida</v>
      </c>
      <c r="F308" s="66" t="str">
        <f>+'Formulario de Inspección'!$D$7</f>
        <v>Desconocido</v>
      </c>
      <c r="G308" s="66" t="str">
        <f>+'Formulario de Inspección'!$H$7</f>
        <v>Desconocido</v>
      </c>
      <c r="H308" s="66" t="str">
        <f>+'Formulario de Inspección'!$P$7</f>
        <v>Desconocido</v>
      </c>
      <c r="I308" s="66">
        <f>+'Formulario de Inspección'!$R$7</f>
        <v>0</v>
      </c>
      <c r="J308" s="67">
        <f>+'Formulario de Inspección'!$A$9</f>
        <v>0</v>
      </c>
      <c r="K308" s="66" t="str">
        <f>+'Formulario de Inspección'!$D$9</f>
        <v>INSPECCION ANUAL</v>
      </c>
      <c r="L308" s="67" t="str">
        <f>+'Formulario de Inspección'!$H$9</f>
        <v>N/A</v>
      </c>
      <c r="M308" s="66" t="str">
        <f>+'Formulario de Inspección'!$P$9</f>
        <v>N/A</v>
      </c>
      <c r="N308" s="67">
        <f>+'Formulario de Inspección'!$R$9</f>
        <v>0</v>
      </c>
      <c r="O308" s="66" t="s">
        <v>475</v>
      </c>
      <c r="P308" s="71" t="str">
        <f>+'Lista de defectos'!D310</f>
        <v>t</v>
      </c>
      <c r="Q308" s="33" t="str">
        <f>+'Lista de defectos'!G310</f>
        <v>Barandas de protección de la carga o personas inexistentes o mal sujetas (si las requiere)</v>
      </c>
      <c r="R308" s="66" t="str">
        <f>+'Lista de defectos'!F310</f>
        <v>DG</v>
      </c>
      <c r="S308" s="68" t="str">
        <f>+'Formulario de Inspección'!N452</f>
        <v>¡</v>
      </c>
      <c r="T308" s="33">
        <f>+'Formulario de Inspección'!O452</f>
        <v>0</v>
      </c>
      <c r="U308" s="66" t="str">
        <f>+'Formulario de Inspección'!$C$498</f>
        <v>FAVORABLE</v>
      </c>
      <c r="V308" s="66" t="str">
        <f>+'Formulario de Inspección'!$P$499</f>
        <v>N/A</v>
      </c>
      <c r="W308" s="66" t="str">
        <f>+'Formulario de Inspección'!$R$499</f>
        <v>N/A</v>
      </c>
      <c r="X308" s="66" t="str">
        <f>+'Formulario de Inspección'!$S$499</f>
        <v>N/A</v>
      </c>
      <c r="Y308" s="66">
        <f>+'Formulario de Inspección'!$H$514</f>
        <v>0</v>
      </c>
    </row>
    <row r="309" spans="1:25">
      <c r="A309" s="66">
        <f>+'Formulario de Inspección'!$R$5</f>
        <v>0</v>
      </c>
      <c r="B309" s="66">
        <f>'Formulario de Inspección'!$A$5</f>
        <v>0</v>
      </c>
      <c r="C309" s="66" t="str">
        <f>+'Formulario de Inspección'!$D$5</f>
        <v>Aire acondicionado</v>
      </c>
      <c r="D309" s="66">
        <f>+'Formulario de Inspección'!$H$5</f>
        <v>0</v>
      </c>
      <c r="E309" s="66" t="str">
        <f>+'Formulario de Inspección'!$A$7</f>
        <v>Desconocida</v>
      </c>
      <c r="F309" s="66" t="str">
        <f>+'Formulario de Inspección'!$D$7</f>
        <v>Desconocido</v>
      </c>
      <c r="G309" s="66" t="str">
        <f>+'Formulario de Inspección'!$H$7</f>
        <v>Desconocido</v>
      </c>
      <c r="H309" s="66" t="str">
        <f>+'Formulario de Inspección'!$P$7</f>
        <v>Desconocido</v>
      </c>
      <c r="I309" s="66">
        <f>+'Formulario de Inspección'!$R$7</f>
        <v>0</v>
      </c>
      <c r="J309" s="67">
        <f>+'Formulario de Inspección'!$A$9</f>
        <v>0</v>
      </c>
      <c r="K309" s="66" t="str">
        <f>+'Formulario de Inspección'!$D$9</f>
        <v>INSPECCION ANUAL</v>
      </c>
      <c r="L309" s="67" t="str">
        <f>+'Formulario de Inspección'!$H$9</f>
        <v>N/A</v>
      </c>
      <c r="M309" s="66" t="str">
        <f>+'Formulario de Inspección'!$P$9</f>
        <v>N/A</v>
      </c>
      <c r="N309" s="67">
        <f>+'Formulario de Inspección'!$R$9</f>
        <v>0</v>
      </c>
      <c r="O309" s="66" t="s">
        <v>496</v>
      </c>
      <c r="P309" s="71" t="str">
        <f>+'Lista de defectos'!D311</f>
        <v>a</v>
      </c>
      <c r="Q309" s="33" t="str">
        <f>+'Lista de defectos'!G311</f>
        <v>Tipo de cono diferente o cantidad inferior a lo establecido</v>
      </c>
      <c r="R309" s="66" t="str">
        <f>+'Lista de defectos'!F311</f>
        <v>DG</v>
      </c>
      <c r="S309" s="68" t="str">
        <f>+'Formulario de Inspección'!N455</f>
        <v>¡</v>
      </c>
      <c r="T309" s="33">
        <f>+'Formulario de Inspección'!O455</f>
        <v>0</v>
      </c>
      <c r="U309" s="66" t="str">
        <f>+'Formulario de Inspección'!$C$498</f>
        <v>FAVORABLE</v>
      </c>
      <c r="V309" s="66" t="str">
        <f>+'Formulario de Inspección'!$P$499</f>
        <v>N/A</v>
      </c>
      <c r="W309" s="66" t="str">
        <f>+'Formulario de Inspección'!$R$499</f>
        <v>N/A</v>
      </c>
      <c r="X309" s="66" t="str">
        <f>+'Formulario de Inspección'!$S$499</f>
        <v>N/A</v>
      </c>
      <c r="Y309" s="66">
        <f>+'Formulario de Inspección'!$H$514</f>
        <v>0</v>
      </c>
    </row>
    <row r="310" spans="1:25">
      <c r="A310" s="66">
        <f>+'Formulario de Inspección'!$R$5</f>
        <v>0</v>
      </c>
      <c r="B310" s="66">
        <f>'Formulario de Inspección'!$A$5</f>
        <v>0</v>
      </c>
      <c r="C310" s="66" t="str">
        <f>+'Formulario de Inspección'!$D$5</f>
        <v>Aire acondicionado</v>
      </c>
      <c r="D310" s="66">
        <f>+'Formulario de Inspección'!$H$5</f>
        <v>0</v>
      </c>
      <c r="E310" s="66" t="str">
        <f>+'Formulario de Inspección'!$A$7</f>
        <v>Desconocida</v>
      </c>
      <c r="F310" s="66" t="str">
        <f>+'Formulario de Inspección'!$D$7</f>
        <v>Desconocido</v>
      </c>
      <c r="G310" s="66" t="str">
        <f>+'Formulario de Inspección'!$H$7</f>
        <v>Desconocido</v>
      </c>
      <c r="H310" s="66" t="str">
        <f>+'Formulario de Inspección'!$P$7</f>
        <v>Desconocido</v>
      </c>
      <c r="I310" s="66">
        <f>+'Formulario de Inspección'!$R$7</f>
        <v>0</v>
      </c>
      <c r="J310" s="67">
        <f>+'Formulario de Inspección'!$A$9</f>
        <v>0</v>
      </c>
      <c r="K310" s="66" t="str">
        <f>+'Formulario de Inspección'!$D$9</f>
        <v>INSPECCION ANUAL</v>
      </c>
      <c r="L310" s="67" t="str">
        <f>+'Formulario de Inspección'!$H$9</f>
        <v>N/A</v>
      </c>
      <c r="M310" s="66" t="str">
        <f>+'Formulario de Inspección'!$P$9</f>
        <v>N/A</v>
      </c>
      <c r="N310" s="67">
        <f>+'Formulario de Inspección'!$R$9</f>
        <v>0</v>
      </c>
      <c r="O310" s="66" t="s">
        <v>496</v>
      </c>
      <c r="P310" s="71" t="str">
        <f>+'Lista de defectos'!D312</f>
        <v>b</v>
      </c>
      <c r="Q310" s="33" t="str">
        <f>+'Lista de defectos'!G312</f>
        <v xml:space="preserve"> Cantidad insuficiente de EPP</v>
      </c>
      <c r="R310" s="66" t="str">
        <f>+'Lista de defectos'!F312</f>
        <v>DG</v>
      </c>
      <c r="S310" s="68" t="str">
        <f>+'Formulario de Inspección'!N456</f>
        <v>¡</v>
      </c>
      <c r="T310" s="33">
        <f>+'Formulario de Inspección'!O456</f>
        <v>0</v>
      </c>
      <c r="U310" s="66" t="str">
        <f>+'Formulario de Inspección'!$C$498</f>
        <v>FAVORABLE</v>
      </c>
      <c r="V310" s="66" t="str">
        <f>+'Formulario de Inspección'!$P$499</f>
        <v>N/A</v>
      </c>
      <c r="W310" s="66" t="str">
        <f>+'Formulario de Inspección'!$R$499</f>
        <v>N/A</v>
      </c>
      <c r="X310" s="66" t="str">
        <f>+'Formulario de Inspección'!$S$499</f>
        <v>N/A</v>
      </c>
      <c r="Y310" s="66">
        <f>+'Formulario de Inspección'!$H$514</f>
        <v>0</v>
      </c>
    </row>
    <row r="311" spans="1:25">
      <c r="A311" s="66">
        <f>+'Formulario de Inspección'!$R$5</f>
        <v>0</v>
      </c>
      <c r="B311" s="66">
        <f>'Formulario de Inspección'!$A$5</f>
        <v>0</v>
      </c>
      <c r="C311" s="66" t="str">
        <f>+'Formulario de Inspección'!$D$5</f>
        <v>Aire acondicionado</v>
      </c>
      <c r="D311" s="66">
        <f>+'Formulario de Inspección'!$H$5</f>
        <v>0</v>
      </c>
      <c r="E311" s="66" t="str">
        <f>+'Formulario de Inspección'!$A$7</f>
        <v>Desconocida</v>
      </c>
      <c r="F311" s="66" t="str">
        <f>+'Formulario de Inspección'!$D$7</f>
        <v>Desconocido</v>
      </c>
      <c r="G311" s="66" t="str">
        <f>+'Formulario de Inspección'!$H$7</f>
        <v>Desconocido</v>
      </c>
      <c r="H311" s="66" t="str">
        <f>+'Formulario de Inspección'!$P$7</f>
        <v>Desconocido</v>
      </c>
      <c r="I311" s="66">
        <f>+'Formulario de Inspección'!$R$7</f>
        <v>0</v>
      </c>
      <c r="J311" s="67">
        <f>+'Formulario de Inspección'!$A$9</f>
        <v>0</v>
      </c>
      <c r="K311" s="66" t="str">
        <f>+'Formulario de Inspección'!$D$9</f>
        <v>INSPECCION ANUAL</v>
      </c>
      <c r="L311" s="67" t="str">
        <f>+'Formulario de Inspección'!$H$9</f>
        <v>N/A</v>
      </c>
      <c r="M311" s="66" t="str">
        <f>+'Formulario de Inspección'!$P$9</f>
        <v>N/A</v>
      </c>
      <c r="N311" s="67">
        <f>+'Formulario de Inspección'!$R$9</f>
        <v>0</v>
      </c>
      <c r="O311" s="66" t="s">
        <v>496</v>
      </c>
      <c r="P311" s="71" t="str">
        <f>+'Lista de defectos'!D313</f>
        <v>c</v>
      </c>
      <c r="Q311" s="33" t="str">
        <f>+'Lista de defectos'!G313</f>
        <v xml:space="preserve"> Cantidad insuficiente de material absorbente necesario </v>
      </c>
      <c r="R311" s="66" t="str">
        <f>+'Lista de defectos'!F313</f>
        <v>DG</v>
      </c>
      <c r="S311" s="68" t="str">
        <f>+'Formulario de Inspección'!N457</f>
        <v>¡</v>
      </c>
      <c r="T311" s="33">
        <f>+'Formulario de Inspección'!O457</f>
        <v>0</v>
      </c>
      <c r="U311" s="66" t="str">
        <f>+'Formulario de Inspección'!$C$498</f>
        <v>FAVORABLE</v>
      </c>
      <c r="V311" s="66" t="str">
        <f>+'Formulario de Inspección'!$P$499</f>
        <v>N/A</v>
      </c>
      <c r="W311" s="66" t="str">
        <f>+'Formulario de Inspección'!$R$499</f>
        <v>N/A</v>
      </c>
      <c r="X311" s="66" t="str">
        <f>+'Formulario de Inspección'!$S$499</f>
        <v>N/A</v>
      </c>
      <c r="Y311" s="66">
        <f>+'Formulario de Inspección'!$H$514</f>
        <v>0</v>
      </c>
    </row>
    <row r="312" spans="1:25">
      <c r="A312" s="66">
        <f>+'Formulario de Inspección'!$R$5</f>
        <v>0</v>
      </c>
      <c r="B312" s="66">
        <f>'Formulario de Inspección'!$A$5</f>
        <v>0</v>
      </c>
      <c r="C312" s="66" t="str">
        <f>+'Formulario de Inspección'!$D$5</f>
        <v>Aire acondicionado</v>
      </c>
      <c r="D312" s="66">
        <f>+'Formulario de Inspección'!$H$5</f>
        <v>0</v>
      </c>
      <c r="E312" s="66" t="str">
        <f>+'Formulario de Inspección'!$A$7</f>
        <v>Desconocida</v>
      </c>
      <c r="F312" s="66" t="str">
        <f>+'Formulario de Inspección'!$D$7</f>
        <v>Desconocido</v>
      </c>
      <c r="G312" s="66" t="str">
        <f>+'Formulario de Inspección'!$H$7</f>
        <v>Desconocido</v>
      </c>
      <c r="H312" s="66" t="str">
        <f>+'Formulario de Inspección'!$P$7</f>
        <v>Desconocido</v>
      </c>
      <c r="I312" s="66">
        <f>+'Formulario de Inspección'!$R$7</f>
        <v>0</v>
      </c>
      <c r="J312" s="67">
        <f>+'Formulario de Inspección'!$A$9</f>
        <v>0</v>
      </c>
      <c r="K312" s="66" t="str">
        <f>+'Formulario de Inspección'!$D$9</f>
        <v>INSPECCION ANUAL</v>
      </c>
      <c r="L312" s="67" t="str">
        <f>+'Formulario de Inspección'!$H$9</f>
        <v>N/A</v>
      </c>
      <c r="M312" s="66" t="str">
        <f>+'Formulario de Inspección'!$P$9</f>
        <v>N/A</v>
      </c>
      <c r="N312" s="67">
        <f>+'Formulario de Inspección'!$R$9</f>
        <v>0</v>
      </c>
      <c r="O312" s="66" t="s">
        <v>496</v>
      </c>
      <c r="P312" s="71" t="str">
        <f>+'Lista de defectos'!D314</f>
        <v>d</v>
      </c>
      <c r="Q312" s="33" t="str">
        <f>+'Lista de defectos'!G314</f>
        <v xml:space="preserve"> Cantidad insuficiente de escobas antiestáticas</v>
      </c>
      <c r="R312" s="66" t="str">
        <f>+'Lista de defectos'!F314</f>
        <v>DG</v>
      </c>
      <c r="S312" s="68" t="str">
        <f>+'Formulario de Inspección'!N458</f>
        <v>¡</v>
      </c>
      <c r="T312" s="33">
        <f>+'Formulario de Inspección'!O458</f>
        <v>0</v>
      </c>
      <c r="U312" s="66" t="str">
        <f>+'Formulario de Inspección'!$C$498</f>
        <v>FAVORABLE</v>
      </c>
      <c r="V312" s="66" t="str">
        <f>+'Formulario de Inspección'!$P$499</f>
        <v>N/A</v>
      </c>
      <c r="W312" s="66" t="str">
        <f>+'Formulario de Inspección'!$R$499</f>
        <v>N/A</v>
      </c>
      <c r="X312" s="66" t="str">
        <f>+'Formulario de Inspección'!$S$499</f>
        <v>N/A</v>
      </c>
      <c r="Y312" s="66">
        <f>+'Formulario de Inspección'!$H$514</f>
        <v>0</v>
      </c>
    </row>
    <row r="313" spans="1:25">
      <c r="A313" s="66">
        <f>+'Formulario de Inspección'!$R$5</f>
        <v>0</v>
      </c>
      <c r="B313" s="66">
        <f>'Formulario de Inspección'!$A$5</f>
        <v>0</v>
      </c>
      <c r="C313" s="66" t="str">
        <f>+'Formulario de Inspección'!$D$5</f>
        <v>Aire acondicionado</v>
      </c>
      <c r="D313" s="66">
        <f>+'Formulario de Inspección'!$H$5</f>
        <v>0</v>
      </c>
      <c r="E313" s="66" t="str">
        <f>+'Formulario de Inspección'!$A$7</f>
        <v>Desconocida</v>
      </c>
      <c r="F313" s="66" t="str">
        <f>+'Formulario de Inspección'!$D$7</f>
        <v>Desconocido</v>
      </c>
      <c r="G313" s="66" t="str">
        <f>+'Formulario de Inspección'!$H$7</f>
        <v>Desconocido</v>
      </c>
      <c r="H313" s="66" t="str">
        <f>+'Formulario de Inspección'!$P$7</f>
        <v>Desconocido</v>
      </c>
      <c r="I313" s="66">
        <f>+'Formulario de Inspección'!$R$7</f>
        <v>0</v>
      </c>
      <c r="J313" s="67">
        <f>+'Formulario de Inspección'!$A$9</f>
        <v>0</v>
      </c>
      <c r="K313" s="66" t="str">
        <f>+'Formulario de Inspección'!$D$9</f>
        <v>INSPECCION ANUAL</v>
      </c>
      <c r="L313" s="67" t="str">
        <f>+'Formulario de Inspección'!$H$9</f>
        <v>N/A</v>
      </c>
      <c r="M313" s="66" t="str">
        <f>+'Formulario de Inspección'!$P$9</f>
        <v>N/A</v>
      </c>
      <c r="N313" s="67">
        <f>+'Formulario de Inspección'!$R$9</f>
        <v>0</v>
      </c>
      <c r="O313" s="66" t="s">
        <v>496</v>
      </c>
      <c r="P313" s="71" t="str">
        <f>+'Lista de defectos'!D315</f>
        <v>e</v>
      </c>
      <c r="Q313" s="33" t="str">
        <f>+'Lista de defectos'!G315</f>
        <v>Cantidad insuficiente de palas antiestáticas</v>
      </c>
      <c r="R313" s="66" t="str">
        <f>+'Lista de defectos'!F315</f>
        <v>DG</v>
      </c>
      <c r="S313" s="68" t="str">
        <f>+'Formulario de Inspección'!N459</f>
        <v>¡</v>
      </c>
      <c r="T313" s="33">
        <f>+'Formulario de Inspección'!O459</f>
        <v>0</v>
      </c>
      <c r="U313" s="66" t="str">
        <f>+'Formulario de Inspección'!$C$498</f>
        <v>FAVORABLE</v>
      </c>
      <c r="V313" s="66" t="str">
        <f>+'Formulario de Inspección'!$P$499</f>
        <v>N/A</v>
      </c>
      <c r="W313" s="66" t="str">
        <f>+'Formulario de Inspección'!$R$499</f>
        <v>N/A</v>
      </c>
      <c r="X313" s="66" t="str">
        <f>+'Formulario de Inspección'!$S$499</f>
        <v>N/A</v>
      </c>
      <c r="Y313" s="66">
        <f>+'Formulario de Inspección'!$H$514</f>
        <v>0</v>
      </c>
    </row>
    <row r="314" spans="1:25">
      <c r="A314" s="66">
        <f>+'Formulario de Inspección'!$R$5</f>
        <v>0</v>
      </c>
      <c r="B314" s="66">
        <f>'Formulario de Inspección'!$A$5</f>
        <v>0</v>
      </c>
      <c r="C314" s="66" t="str">
        <f>+'Formulario de Inspección'!$D$5</f>
        <v>Aire acondicionado</v>
      </c>
      <c r="D314" s="66">
        <f>+'Formulario de Inspección'!$H$5</f>
        <v>0</v>
      </c>
      <c r="E314" s="66" t="str">
        <f>+'Formulario de Inspección'!$A$7</f>
        <v>Desconocida</v>
      </c>
      <c r="F314" s="66" t="str">
        <f>+'Formulario de Inspección'!$D$7</f>
        <v>Desconocido</v>
      </c>
      <c r="G314" s="66" t="str">
        <f>+'Formulario de Inspección'!$H$7</f>
        <v>Desconocido</v>
      </c>
      <c r="H314" s="66" t="str">
        <f>+'Formulario de Inspección'!$P$7</f>
        <v>Desconocido</v>
      </c>
      <c r="I314" s="66">
        <f>+'Formulario de Inspección'!$R$7</f>
        <v>0</v>
      </c>
      <c r="J314" s="67">
        <f>+'Formulario de Inspección'!$A$9</f>
        <v>0</v>
      </c>
      <c r="K314" s="66" t="str">
        <f>+'Formulario de Inspección'!$D$9</f>
        <v>INSPECCION ANUAL</v>
      </c>
      <c r="L314" s="67" t="str">
        <f>+'Formulario de Inspección'!$H$9</f>
        <v>N/A</v>
      </c>
      <c r="M314" s="66" t="str">
        <f>+'Formulario de Inspección'!$P$9</f>
        <v>N/A</v>
      </c>
      <c r="N314" s="67">
        <f>+'Formulario de Inspección'!$R$9</f>
        <v>0</v>
      </c>
      <c r="O314" s="66" t="s">
        <v>496</v>
      </c>
      <c r="P314" s="71" t="str">
        <f>+'Lista de defectos'!D316</f>
        <v>f</v>
      </c>
      <c r="Q314" s="33" t="str">
        <f>+'Lista de defectos'!G316</f>
        <v>Inexistencia de recipiente plástico para colocar los desechos con material contaminado</v>
      </c>
      <c r="R314" s="66" t="str">
        <f>+'Lista de defectos'!F316</f>
        <v>DG</v>
      </c>
      <c r="S314" s="68" t="str">
        <f>+'Formulario de Inspección'!N460</f>
        <v>¡</v>
      </c>
      <c r="T314" s="33">
        <f>+'Formulario de Inspección'!O460</f>
        <v>0</v>
      </c>
      <c r="U314" s="66" t="str">
        <f>+'Formulario de Inspección'!$C$498</f>
        <v>FAVORABLE</v>
      </c>
      <c r="V314" s="66" t="str">
        <f>+'Formulario de Inspección'!$P$499</f>
        <v>N/A</v>
      </c>
      <c r="W314" s="66" t="str">
        <f>+'Formulario de Inspección'!$R$499</f>
        <v>N/A</v>
      </c>
      <c r="X314" s="66" t="str">
        <f>+'Formulario de Inspección'!$S$499</f>
        <v>N/A</v>
      </c>
      <c r="Y314" s="66">
        <f>+'Formulario de Inspección'!$H$514</f>
        <v>0</v>
      </c>
    </row>
    <row r="315" spans="1:25" ht="28.9">
      <c r="A315" s="66">
        <f>+'Formulario de Inspección'!$R$5</f>
        <v>0</v>
      </c>
      <c r="B315" s="66">
        <f>'Formulario de Inspección'!$A$5</f>
        <v>0</v>
      </c>
      <c r="C315" s="66" t="str">
        <f>+'Formulario de Inspección'!$D$5</f>
        <v>Aire acondicionado</v>
      </c>
      <c r="D315" s="66">
        <f>+'Formulario de Inspección'!$H$5</f>
        <v>0</v>
      </c>
      <c r="E315" s="66" t="str">
        <f>+'Formulario de Inspección'!$A$7</f>
        <v>Desconocida</v>
      </c>
      <c r="F315" s="66" t="str">
        <f>+'Formulario de Inspección'!$D$7</f>
        <v>Desconocido</v>
      </c>
      <c r="G315" s="66" t="str">
        <f>+'Formulario de Inspección'!$H$7</f>
        <v>Desconocido</v>
      </c>
      <c r="H315" s="66" t="str">
        <f>+'Formulario de Inspección'!$P$7</f>
        <v>Desconocido</v>
      </c>
      <c r="I315" s="66">
        <f>+'Formulario de Inspección'!$R$7</f>
        <v>0</v>
      </c>
      <c r="J315" s="67">
        <f>+'Formulario de Inspección'!$A$9</f>
        <v>0</v>
      </c>
      <c r="K315" s="66" t="str">
        <f>+'Formulario de Inspección'!$D$9</f>
        <v>INSPECCION ANUAL</v>
      </c>
      <c r="L315" s="67" t="str">
        <f>+'Formulario de Inspección'!$H$9</f>
        <v>N/A</v>
      </c>
      <c r="M315" s="66" t="str">
        <f>+'Formulario de Inspección'!$P$9</f>
        <v>N/A</v>
      </c>
      <c r="N315" s="67">
        <f>+'Formulario de Inspección'!$R$9</f>
        <v>0</v>
      </c>
      <c r="O315" s="66" t="s">
        <v>505</v>
      </c>
      <c r="P315" s="71" t="str">
        <f>+'Lista de defectos'!D317</f>
        <v>a</v>
      </c>
      <c r="Q315" s="33" t="str">
        <f>+'Lista de defectos'!G317</f>
        <v>Mal estado, mal fijación, corrosión avanzada, fisuras o fracturas estructurales o en las uniones (soldaduras) del tanque, tanqueta o cisternas</v>
      </c>
      <c r="R315" s="66" t="str">
        <f>+'Lista de defectos'!F317</f>
        <v>DG</v>
      </c>
      <c r="S315" s="68" t="str">
        <f>+'Formulario de Inspección'!N466</f>
        <v>¡</v>
      </c>
      <c r="T315" s="33">
        <f>+'Formulario de Inspección'!O466</f>
        <v>0</v>
      </c>
      <c r="U315" s="66" t="str">
        <f>+'Formulario de Inspección'!$C$498</f>
        <v>FAVORABLE</v>
      </c>
      <c r="V315" s="66" t="str">
        <f>+'Formulario de Inspección'!$P$499</f>
        <v>N/A</v>
      </c>
      <c r="W315" s="66" t="str">
        <f>+'Formulario de Inspección'!$R$499</f>
        <v>N/A</v>
      </c>
      <c r="X315" s="66" t="str">
        <f>+'Formulario de Inspección'!$S$499</f>
        <v>N/A</v>
      </c>
      <c r="Y315" s="66">
        <f>+'Formulario de Inspección'!$H$514</f>
        <v>0</v>
      </c>
    </row>
    <row r="316" spans="1:25" ht="28.9">
      <c r="A316" s="66">
        <f>+'Formulario de Inspección'!$R$5</f>
        <v>0</v>
      </c>
      <c r="B316" s="66">
        <f>'Formulario de Inspección'!$A$5</f>
        <v>0</v>
      </c>
      <c r="C316" s="66" t="str">
        <f>+'Formulario de Inspección'!$D$5</f>
        <v>Aire acondicionado</v>
      </c>
      <c r="D316" s="66">
        <f>+'Formulario de Inspección'!$H$5</f>
        <v>0</v>
      </c>
      <c r="E316" s="66" t="str">
        <f>+'Formulario de Inspección'!$A$7</f>
        <v>Desconocida</v>
      </c>
      <c r="F316" s="66" t="str">
        <f>+'Formulario de Inspección'!$D$7</f>
        <v>Desconocido</v>
      </c>
      <c r="G316" s="66" t="str">
        <f>+'Formulario de Inspección'!$H$7</f>
        <v>Desconocido</v>
      </c>
      <c r="H316" s="66" t="str">
        <f>+'Formulario de Inspección'!$P$7</f>
        <v>Desconocido</v>
      </c>
      <c r="I316" s="66">
        <f>+'Formulario de Inspección'!$R$7</f>
        <v>0</v>
      </c>
      <c r="J316" s="67">
        <f>+'Formulario de Inspección'!$A$9</f>
        <v>0</v>
      </c>
      <c r="K316" s="66" t="str">
        <f>+'Formulario de Inspección'!$D$9</f>
        <v>INSPECCION ANUAL</v>
      </c>
      <c r="L316" s="67" t="str">
        <f>+'Formulario de Inspección'!$H$9</f>
        <v>N/A</v>
      </c>
      <c r="M316" s="66" t="str">
        <f>+'Formulario de Inspección'!$P$9</f>
        <v>N/A</v>
      </c>
      <c r="N316" s="67">
        <f>+'Formulario de Inspección'!$R$9</f>
        <v>0</v>
      </c>
      <c r="O316" s="66" t="s">
        <v>505</v>
      </c>
      <c r="P316" s="71" t="str">
        <f>+'Lista de defectos'!D318</f>
        <v>b</v>
      </c>
      <c r="Q316" s="33" t="str">
        <f>+'Lista de defectos'!G318</f>
        <v>La salida de los gases de escapes esta dirigida directamente al contenido o esta a menos de un metro de la entrada o salida del producto</v>
      </c>
      <c r="R316" s="66" t="str">
        <f>+'Lista de defectos'!F318</f>
        <v>DG</v>
      </c>
      <c r="S316" s="68" t="str">
        <f>+'Formulario de Inspección'!N467</f>
        <v>¡</v>
      </c>
      <c r="T316" s="33">
        <f>+'Formulario de Inspección'!O467</f>
        <v>0</v>
      </c>
      <c r="U316" s="66" t="str">
        <f>+'Formulario de Inspección'!$C$498</f>
        <v>FAVORABLE</v>
      </c>
      <c r="V316" s="66" t="str">
        <f>+'Formulario de Inspección'!$P$499</f>
        <v>N/A</v>
      </c>
      <c r="W316" s="66" t="str">
        <f>+'Formulario de Inspección'!$R$499</f>
        <v>N/A</v>
      </c>
      <c r="X316" s="66" t="str">
        <f>+'Formulario de Inspección'!$S$499</f>
        <v>N/A</v>
      </c>
      <c r="Y316" s="66">
        <f>+'Formulario de Inspección'!$H$514</f>
        <v>0</v>
      </c>
    </row>
    <row r="317" spans="1:25" ht="28.9">
      <c r="A317" s="66">
        <f>+'Formulario de Inspección'!$R$5</f>
        <v>0</v>
      </c>
      <c r="B317" s="66">
        <f>'Formulario de Inspección'!$A$5</f>
        <v>0</v>
      </c>
      <c r="C317" s="66" t="str">
        <f>+'Formulario de Inspección'!$D$5</f>
        <v>Aire acondicionado</v>
      </c>
      <c r="D317" s="66">
        <f>+'Formulario de Inspección'!$H$5</f>
        <v>0</v>
      </c>
      <c r="E317" s="66" t="str">
        <f>+'Formulario de Inspección'!$A$7</f>
        <v>Desconocida</v>
      </c>
      <c r="F317" s="66" t="str">
        <f>+'Formulario de Inspección'!$D$7</f>
        <v>Desconocido</v>
      </c>
      <c r="G317" s="66" t="str">
        <f>+'Formulario de Inspección'!$H$7</f>
        <v>Desconocido</v>
      </c>
      <c r="H317" s="66" t="str">
        <f>+'Formulario de Inspección'!$P$7</f>
        <v>Desconocido</v>
      </c>
      <c r="I317" s="66">
        <f>+'Formulario de Inspección'!$R$7</f>
        <v>0</v>
      </c>
      <c r="J317" s="67">
        <f>+'Formulario de Inspección'!$A$9</f>
        <v>0</v>
      </c>
      <c r="K317" s="66" t="str">
        <f>+'Formulario de Inspección'!$D$9</f>
        <v>INSPECCION ANUAL</v>
      </c>
      <c r="L317" s="67" t="str">
        <f>+'Formulario de Inspección'!$H$9</f>
        <v>N/A</v>
      </c>
      <c r="M317" s="66" t="str">
        <f>+'Formulario de Inspección'!$P$9</f>
        <v>N/A</v>
      </c>
      <c r="N317" s="67">
        <f>+'Formulario de Inspección'!$R$9</f>
        <v>0</v>
      </c>
      <c r="O317" s="66" t="s">
        <v>505</v>
      </c>
      <c r="P317" s="71" t="str">
        <f>+'Lista de defectos'!D319</f>
        <v>c</v>
      </c>
      <c r="Q317" s="33" t="str">
        <f>+'Lista de defectos'!G319</f>
        <v>Ilegible o falta señalización de "TRANSPORTE DE MATERIAL INFLAMAFLE" o Indicación del tipo de producto "Diesel", "Gasolina" u otros, "VELOCIDAD MÁXIMA 20 k/h"</v>
      </c>
      <c r="R317" s="66" t="str">
        <f>+'Lista de defectos'!F319</f>
        <v>DG</v>
      </c>
      <c r="S317" s="68" t="str">
        <f>+'Formulario de Inspección'!N468</f>
        <v>¡</v>
      </c>
      <c r="T317" s="33">
        <f>+'Formulario de Inspección'!O468</f>
        <v>0</v>
      </c>
      <c r="U317" s="66" t="str">
        <f>+'Formulario de Inspección'!$C$498</f>
        <v>FAVORABLE</v>
      </c>
      <c r="V317" s="66" t="str">
        <f>+'Formulario de Inspección'!$P$499</f>
        <v>N/A</v>
      </c>
      <c r="W317" s="66" t="str">
        <f>+'Formulario de Inspección'!$R$499</f>
        <v>N/A</v>
      </c>
      <c r="X317" s="66" t="str">
        <f>+'Formulario de Inspección'!$S$499</f>
        <v>N/A</v>
      </c>
      <c r="Y317" s="66">
        <f>+'Formulario de Inspección'!$H$514</f>
        <v>0</v>
      </c>
    </row>
    <row r="318" spans="1:25">
      <c r="A318" s="66">
        <f>+'Formulario de Inspección'!$R$5</f>
        <v>0</v>
      </c>
      <c r="B318" s="66">
        <f>'Formulario de Inspección'!$A$5</f>
        <v>0</v>
      </c>
      <c r="C318" s="66" t="str">
        <f>+'Formulario de Inspección'!$D$5</f>
        <v>Aire acondicionado</v>
      </c>
      <c r="D318" s="66">
        <f>+'Formulario de Inspección'!$H$5</f>
        <v>0</v>
      </c>
      <c r="E318" s="66" t="str">
        <f>+'Formulario de Inspección'!$A$7</f>
        <v>Desconocida</v>
      </c>
      <c r="F318" s="66" t="str">
        <f>+'Formulario de Inspección'!$D$7</f>
        <v>Desconocido</v>
      </c>
      <c r="G318" s="66" t="str">
        <f>+'Formulario de Inspección'!$H$7</f>
        <v>Desconocido</v>
      </c>
      <c r="H318" s="66" t="str">
        <f>+'Formulario de Inspección'!$P$7</f>
        <v>Desconocido</v>
      </c>
      <c r="I318" s="66">
        <f>+'Formulario de Inspección'!$R$7</f>
        <v>0</v>
      </c>
      <c r="J318" s="67">
        <f>+'Formulario de Inspección'!$A$9</f>
        <v>0</v>
      </c>
      <c r="K318" s="66" t="str">
        <f>+'Formulario de Inspección'!$D$9</f>
        <v>INSPECCION ANUAL</v>
      </c>
      <c r="L318" s="67" t="str">
        <f>+'Formulario de Inspección'!$H$9</f>
        <v>N/A</v>
      </c>
      <c r="M318" s="66" t="str">
        <f>+'Formulario de Inspección'!$P$9</f>
        <v>N/A</v>
      </c>
      <c r="N318" s="67">
        <f>+'Formulario de Inspección'!$R$9</f>
        <v>0</v>
      </c>
      <c r="O318" s="66" t="s">
        <v>505</v>
      </c>
      <c r="P318" s="71" t="str">
        <f>+'Lista de defectos'!D320</f>
        <v>d</v>
      </c>
      <c r="Q318" s="33" t="str">
        <f>+'Lista de defectos'!G320</f>
        <v>Inexistencia, mal estado o defectos de sujeción del sistema de enganche del cable de tierra</v>
      </c>
      <c r="R318" s="66" t="str">
        <f>+'Lista de defectos'!F320</f>
        <v>DG</v>
      </c>
      <c r="S318" s="68" t="str">
        <f>+'Formulario de Inspección'!N469</f>
        <v>¡</v>
      </c>
      <c r="T318" s="33">
        <f>+'Formulario de Inspección'!O469</f>
        <v>0</v>
      </c>
      <c r="U318" s="66" t="str">
        <f>+'Formulario de Inspección'!$C$498</f>
        <v>FAVORABLE</v>
      </c>
      <c r="V318" s="66" t="str">
        <f>+'Formulario de Inspección'!$P$499</f>
        <v>N/A</v>
      </c>
      <c r="W318" s="66" t="str">
        <f>+'Formulario de Inspección'!$R$499</f>
        <v>N/A</v>
      </c>
      <c r="X318" s="66" t="str">
        <f>+'Formulario de Inspección'!$S$499</f>
        <v>N/A</v>
      </c>
      <c r="Y318" s="66">
        <f>+'Formulario de Inspección'!$H$514</f>
        <v>0</v>
      </c>
    </row>
    <row r="319" spans="1:25">
      <c r="A319" s="66">
        <f>+'Formulario de Inspección'!$R$5</f>
        <v>0</v>
      </c>
      <c r="B319" s="66">
        <f>'Formulario de Inspección'!$A$5</f>
        <v>0</v>
      </c>
      <c r="C319" s="66" t="str">
        <f>+'Formulario de Inspección'!$D$5</f>
        <v>Aire acondicionado</v>
      </c>
      <c r="D319" s="66">
        <f>+'Formulario de Inspección'!$H$5</f>
        <v>0</v>
      </c>
      <c r="E319" s="66" t="str">
        <f>+'Formulario de Inspección'!$A$7</f>
        <v>Desconocida</v>
      </c>
      <c r="F319" s="66" t="str">
        <f>+'Formulario de Inspección'!$D$7</f>
        <v>Desconocido</v>
      </c>
      <c r="G319" s="66" t="str">
        <f>+'Formulario de Inspección'!$H$7</f>
        <v>Desconocido</v>
      </c>
      <c r="H319" s="66" t="str">
        <f>+'Formulario de Inspección'!$P$7</f>
        <v>Desconocido</v>
      </c>
      <c r="I319" s="66">
        <f>+'Formulario de Inspección'!$R$7</f>
        <v>0</v>
      </c>
      <c r="J319" s="67">
        <f>+'Formulario de Inspección'!$A$9</f>
        <v>0</v>
      </c>
      <c r="K319" s="66" t="str">
        <f>+'Formulario de Inspección'!$D$9</f>
        <v>INSPECCION ANUAL</v>
      </c>
      <c r="L319" s="67" t="str">
        <f>+'Formulario de Inspección'!$H$9</f>
        <v>N/A</v>
      </c>
      <c r="M319" s="66" t="str">
        <f>+'Formulario de Inspección'!$P$9</f>
        <v>N/A</v>
      </c>
      <c r="N319" s="67">
        <f>+'Formulario de Inspección'!$R$9</f>
        <v>0</v>
      </c>
      <c r="O319" s="66" t="s">
        <v>505</v>
      </c>
      <c r="P319" s="71" t="str">
        <f>+'Lista de defectos'!D321</f>
        <v>e</v>
      </c>
      <c r="Q319" s="33" t="str">
        <f>+'Lista de defectos'!G321</f>
        <v>Surtidor (pistola), mangueras o uniones con fuga</v>
      </c>
      <c r="R319" s="66" t="str">
        <f>+'Lista de defectos'!F321</f>
        <v>DG</v>
      </c>
      <c r="S319" s="68" t="str">
        <f>+'Formulario de Inspección'!N470</f>
        <v>¡</v>
      </c>
      <c r="T319" s="33">
        <f>+'Formulario de Inspección'!O470</f>
        <v>0</v>
      </c>
      <c r="U319" s="66" t="str">
        <f>+'Formulario de Inspección'!$C$498</f>
        <v>FAVORABLE</v>
      </c>
      <c r="V319" s="66" t="str">
        <f>+'Formulario de Inspección'!$P$499</f>
        <v>N/A</v>
      </c>
      <c r="W319" s="66" t="str">
        <f>+'Formulario de Inspección'!$R$499</f>
        <v>N/A</v>
      </c>
      <c r="X319" s="66" t="str">
        <f>+'Formulario de Inspección'!$S$499</f>
        <v>N/A</v>
      </c>
      <c r="Y319" s="66">
        <f>+'Formulario de Inspección'!$H$514</f>
        <v>0</v>
      </c>
    </row>
    <row r="320" spans="1:25">
      <c r="A320" s="66">
        <f>+'Formulario de Inspección'!$R$5</f>
        <v>0</v>
      </c>
      <c r="B320" s="66">
        <f>'Formulario de Inspección'!$A$5</f>
        <v>0</v>
      </c>
      <c r="C320" s="66" t="str">
        <f>+'Formulario de Inspección'!$D$5</f>
        <v>Aire acondicionado</v>
      </c>
      <c r="D320" s="66">
        <f>+'Formulario de Inspección'!$H$5</f>
        <v>0</v>
      </c>
      <c r="E320" s="66" t="str">
        <f>+'Formulario de Inspección'!$A$7</f>
        <v>Desconocida</v>
      </c>
      <c r="F320" s="66" t="str">
        <f>+'Formulario de Inspección'!$D$7</f>
        <v>Desconocido</v>
      </c>
      <c r="G320" s="66" t="str">
        <f>+'Formulario de Inspección'!$H$7</f>
        <v>Desconocido</v>
      </c>
      <c r="H320" s="66" t="str">
        <f>+'Formulario de Inspección'!$P$7</f>
        <v>Desconocido</v>
      </c>
      <c r="I320" s="66">
        <f>+'Formulario de Inspección'!$R$7</f>
        <v>0</v>
      </c>
      <c r="J320" s="67">
        <f>+'Formulario de Inspección'!$A$9</f>
        <v>0</v>
      </c>
      <c r="K320" s="66" t="str">
        <f>+'Formulario de Inspección'!$D$9</f>
        <v>INSPECCION ANUAL</v>
      </c>
      <c r="L320" s="67" t="str">
        <f>+'Formulario de Inspección'!$H$9</f>
        <v>N/A</v>
      </c>
      <c r="M320" s="66" t="str">
        <f>+'Formulario de Inspección'!$P$9</f>
        <v>N/A</v>
      </c>
      <c r="N320" s="67">
        <f>+'Formulario de Inspección'!$R$9</f>
        <v>0</v>
      </c>
      <c r="O320" s="66" t="s">
        <v>505</v>
      </c>
      <c r="P320" s="71" t="str">
        <f>+'Lista de defectos'!D322</f>
        <v>f</v>
      </c>
      <c r="Q320" s="33" t="str">
        <f>+'Lista de defectos'!G322</f>
        <v>No se presenta, no cumple con los requisitos o esta vencido el certificado de calibración</v>
      </c>
      <c r="R320" s="66" t="str">
        <f>+'Lista de defectos'!F322</f>
        <v>DG</v>
      </c>
      <c r="S320" s="68" t="str">
        <f>+'Formulario de Inspección'!N471</f>
        <v>P</v>
      </c>
      <c r="T320" s="33">
        <f>+'Formulario de Inspección'!O471</f>
        <v>0</v>
      </c>
      <c r="U320" s="66" t="str">
        <f>+'Formulario de Inspección'!$C$498</f>
        <v>FAVORABLE</v>
      </c>
      <c r="V320" s="66" t="str">
        <f>+'Formulario de Inspección'!$P$499</f>
        <v>N/A</v>
      </c>
      <c r="W320" s="66" t="str">
        <f>+'Formulario de Inspección'!$R$499</f>
        <v>N/A</v>
      </c>
      <c r="X320" s="66" t="str">
        <f>+'Formulario de Inspección'!$S$499</f>
        <v>N/A</v>
      </c>
      <c r="Y320" s="66">
        <f>+'Formulario de Inspección'!$H$514</f>
        <v>0</v>
      </c>
    </row>
    <row r="321" spans="1:25">
      <c r="A321" s="66">
        <f>+'Formulario de Inspección'!$R$5</f>
        <v>0</v>
      </c>
      <c r="B321" s="66">
        <f>'Formulario de Inspección'!$A$5</f>
        <v>0</v>
      </c>
      <c r="C321" s="66" t="str">
        <f>+'Formulario de Inspección'!$D$5</f>
        <v>Aire acondicionado</v>
      </c>
      <c r="D321" s="66">
        <f>+'Formulario de Inspección'!$H$5</f>
        <v>0</v>
      </c>
      <c r="E321" s="66" t="str">
        <f>+'Formulario de Inspección'!$A$7</f>
        <v>Desconocida</v>
      </c>
      <c r="F321" s="66" t="str">
        <f>+'Formulario de Inspección'!$D$7</f>
        <v>Desconocido</v>
      </c>
      <c r="G321" s="66" t="str">
        <f>+'Formulario de Inspección'!$H$7</f>
        <v>Desconocido</v>
      </c>
      <c r="H321" s="66" t="str">
        <f>+'Formulario de Inspección'!$P$7</f>
        <v>Desconocido</v>
      </c>
      <c r="I321" s="66">
        <f>+'Formulario de Inspección'!$R$7</f>
        <v>0</v>
      </c>
      <c r="J321" s="67">
        <f>+'Formulario de Inspección'!$A$9</f>
        <v>0</v>
      </c>
      <c r="K321" s="66" t="str">
        <f>+'Formulario de Inspección'!$D$9</f>
        <v>INSPECCION ANUAL</v>
      </c>
      <c r="L321" s="67" t="str">
        <f>+'Formulario de Inspección'!$H$9</f>
        <v>N/A</v>
      </c>
      <c r="M321" s="66" t="str">
        <f>+'Formulario de Inspección'!$P$9</f>
        <v>N/A</v>
      </c>
      <c r="N321" s="67">
        <f>+'Formulario de Inspección'!$R$9</f>
        <v>0</v>
      </c>
      <c r="O321" s="66" t="s">
        <v>505</v>
      </c>
      <c r="P321" s="71" t="str">
        <f>+'Lista de defectos'!D323</f>
        <v>g</v>
      </c>
      <c r="Q321" s="33" t="str">
        <f>+'Lista de defectos'!G323</f>
        <v>Mal estado de cables eléctricos de transferencia y acoples que representa un peligro para la operación</v>
      </c>
      <c r="R321" s="66" t="str">
        <f>+'Lista de defectos'!F323</f>
        <v>DG</v>
      </c>
      <c r="S321" s="68" t="str">
        <f>+'Formulario de Inspección'!N472</f>
        <v>¡</v>
      </c>
      <c r="T321" s="33">
        <f>+'Formulario de Inspección'!O472</f>
        <v>0</v>
      </c>
      <c r="U321" s="66" t="str">
        <f>+'Formulario de Inspección'!$C$498</f>
        <v>FAVORABLE</v>
      </c>
      <c r="V321" s="66" t="str">
        <f>+'Formulario de Inspección'!$P$499</f>
        <v>N/A</v>
      </c>
      <c r="W321" s="66" t="str">
        <f>+'Formulario de Inspección'!$R$499</f>
        <v>N/A</v>
      </c>
      <c r="X321" s="66" t="str">
        <f>+'Formulario de Inspección'!$S$499</f>
        <v>N/A</v>
      </c>
      <c r="Y321" s="66">
        <f>+'Formulario de Inspección'!$H$514</f>
        <v>0</v>
      </c>
    </row>
    <row r="322" spans="1:25">
      <c r="A322" s="66">
        <f>+'Formulario de Inspección'!$R$5</f>
        <v>0</v>
      </c>
      <c r="B322" s="66">
        <f>'Formulario de Inspección'!$A$5</f>
        <v>0</v>
      </c>
      <c r="C322" s="66" t="str">
        <f>+'Formulario de Inspección'!$D$5</f>
        <v>Aire acondicionado</v>
      </c>
      <c r="D322" s="66">
        <f>+'Formulario de Inspección'!$H$5</f>
        <v>0</v>
      </c>
      <c r="E322" s="66" t="str">
        <f>+'Formulario de Inspección'!$A$7</f>
        <v>Desconocida</v>
      </c>
      <c r="F322" s="66" t="str">
        <f>+'Formulario de Inspección'!$D$7</f>
        <v>Desconocido</v>
      </c>
      <c r="G322" s="66" t="str">
        <f>+'Formulario de Inspección'!$H$7</f>
        <v>Desconocido</v>
      </c>
      <c r="H322" s="66" t="str">
        <f>+'Formulario de Inspección'!$P$7</f>
        <v>Desconocido</v>
      </c>
      <c r="I322" s="66">
        <f>+'Formulario de Inspección'!$R$7</f>
        <v>0</v>
      </c>
      <c r="J322" s="67">
        <f>+'Formulario de Inspección'!$A$9</f>
        <v>0</v>
      </c>
      <c r="K322" s="66" t="str">
        <f>+'Formulario de Inspección'!$D$9</f>
        <v>INSPECCION ANUAL</v>
      </c>
      <c r="L322" s="67" t="str">
        <f>+'Formulario de Inspección'!$H$9</f>
        <v>N/A</v>
      </c>
      <c r="M322" s="66" t="str">
        <f>+'Formulario de Inspección'!$P$9</f>
        <v>N/A</v>
      </c>
      <c r="N322" s="67">
        <f>+'Formulario de Inspección'!$R$9</f>
        <v>0</v>
      </c>
      <c r="O322" s="66" t="s">
        <v>505</v>
      </c>
      <c r="P322" s="71" t="str">
        <f>+'Lista de defectos'!D324</f>
        <v>h</v>
      </c>
      <c r="Q322" s="33" t="str">
        <f>+'Lista de defectos'!G324</f>
        <v>Mal estado de cables eléctricos de transferencia y acoples que no representa un peligro para la operación</v>
      </c>
      <c r="R322" s="66" t="str">
        <f>+'Lista de defectos'!F324</f>
        <v>DL</v>
      </c>
      <c r="S322" s="68" t="str">
        <f>+'Formulario de Inspección'!N473</f>
        <v>¡</v>
      </c>
      <c r="T322" s="33">
        <f>+'Formulario de Inspección'!O473</f>
        <v>0</v>
      </c>
      <c r="U322" s="66" t="str">
        <f>+'Formulario de Inspección'!$C$498</f>
        <v>FAVORABLE</v>
      </c>
      <c r="V322" s="66" t="str">
        <f>+'Formulario de Inspección'!$P$499</f>
        <v>N/A</v>
      </c>
      <c r="W322" s="66" t="str">
        <f>+'Formulario de Inspección'!$R$499</f>
        <v>N/A</v>
      </c>
      <c r="X322" s="66" t="str">
        <f>+'Formulario de Inspección'!$S$499</f>
        <v>N/A</v>
      </c>
      <c r="Y322" s="66">
        <f>+'Formulario de Inspección'!$H$514</f>
        <v>0</v>
      </c>
    </row>
    <row r="323" spans="1:25" ht="28.9">
      <c r="A323" s="66">
        <f>+'Formulario de Inspección'!$R$5</f>
        <v>0</v>
      </c>
      <c r="B323" s="66">
        <f>'Formulario de Inspección'!$A$5</f>
        <v>0</v>
      </c>
      <c r="C323" s="66" t="str">
        <f>+'Formulario de Inspección'!$D$5</f>
        <v>Aire acondicionado</v>
      </c>
      <c r="D323" s="66">
        <f>+'Formulario de Inspección'!$H$5</f>
        <v>0</v>
      </c>
      <c r="E323" s="66" t="str">
        <f>+'Formulario de Inspección'!$A$7</f>
        <v>Desconocida</v>
      </c>
      <c r="F323" s="66" t="str">
        <f>+'Formulario de Inspección'!$D$7</f>
        <v>Desconocido</v>
      </c>
      <c r="G323" s="66" t="str">
        <f>+'Formulario de Inspección'!$H$7</f>
        <v>Desconocido</v>
      </c>
      <c r="H323" s="66" t="str">
        <f>+'Formulario de Inspección'!$P$7</f>
        <v>Desconocido</v>
      </c>
      <c r="I323" s="66">
        <f>+'Formulario de Inspección'!$R$7</f>
        <v>0</v>
      </c>
      <c r="J323" s="67">
        <f>+'Formulario de Inspección'!$A$9</f>
        <v>0</v>
      </c>
      <c r="K323" s="66" t="str">
        <f>+'Formulario de Inspección'!$D$9</f>
        <v>INSPECCION ANUAL</v>
      </c>
      <c r="L323" s="67" t="str">
        <f>+'Formulario de Inspección'!$H$9</f>
        <v>N/A</v>
      </c>
      <c r="M323" s="66" t="str">
        <f>+'Formulario de Inspección'!$P$9</f>
        <v>N/A</v>
      </c>
      <c r="N323" s="67">
        <f>+'Formulario de Inspección'!$R$9</f>
        <v>0</v>
      </c>
      <c r="O323" s="66" t="s">
        <v>505</v>
      </c>
      <c r="P323" s="71" t="str">
        <f>+'Lista de defectos'!D325</f>
        <v>j</v>
      </c>
      <c r="Q323" s="33" t="str">
        <f>+'Lista de defectos'!G325</f>
        <v>Mal estado de mangueras, tuberías o acoples de sistema de transferencia de aire comprimido que representa un peligro para la operación</v>
      </c>
      <c r="R323" s="66" t="str">
        <f>+'Lista de defectos'!F325</f>
        <v>DG</v>
      </c>
      <c r="S323" s="68" t="str">
        <f>+'Formulario de Inspección'!N475</f>
        <v>¡</v>
      </c>
      <c r="T323" s="33">
        <f>+'Formulario de Inspección'!O475</f>
        <v>0</v>
      </c>
      <c r="U323" s="66" t="str">
        <f>+'Formulario de Inspección'!$C$498</f>
        <v>FAVORABLE</v>
      </c>
      <c r="V323" s="66" t="str">
        <f>+'Formulario de Inspección'!$P$499</f>
        <v>N/A</v>
      </c>
      <c r="W323" s="66" t="str">
        <f>+'Formulario de Inspección'!$R$499</f>
        <v>N/A</v>
      </c>
      <c r="X323" s="66" t="str">
        <f>+'Formulario de Inspección'!$S$499</f>
        <v>N/A</v>
      </c>
      <c r="Y323" s="66">
        <f>+'Formulario de Inspección'!$H$514</f>
        <v>0</v>
      </c>
    </row>
    <row r="324" spans="1:25" ht="28.9">
      <c r="A324" s="66">
        <f>+'Formulario de Inspección'!$R$5</f>
        <v>0</v>
      </c>
      <c r="B324" s="66">
        <f>'Formulario de Inspección'!$A$5</f>
        <v>0</v>
      </c>
      <c r="C324" s="66" t="str">
        <f>+'Formulario de Inspección'!$D$5</f>
        <v>Aire acondicionado</v>
      </c>
      <c r="D324" s="66">
        <f>+'Formulario de Inspección'!$H$5</f>
        <v>0</v>
      </c>
      <c r="E324" s="66" t="str">
        <f>+'Formulario de Inspección'!$A$7</f>
        <v>Desconocida</v>
      </c>
      <c r="F324" s="66" t="str">
        <f>+'Formulario de Inspección'!$D$7</f>
        <v>Desconocido</v>
      </c>
      <c r="G324" s="66" t="str">
        <f>+'Formulario de Inspección'!$H$7</f>
        <v>Desconocido</v>
      </c>
      <c r="H324" s="66" t="str">
        <f>+'Formulario de Inspección'!$P$7</f>
        <v>Desconocido</v>
      </c>
      <c r="I324" s="66">
        <f>+'Formulario de Inspección'!$R$7</f>
        <v>0</v>
      </c>
      <c r="J324" s="67">
        <f>+'Formulario de Inspección'!$A$9</f>
        <v>0</v>
      </c>
      <c r="K324" s="66" t="str">
        <f>+'Formulario de Inspección'!$D$9</f>
        <v>INSPECCION ANUAL</v>
      </c>
      <c r="L324" s="67" t="str">
        <f>+'Formulario de Inspección'!$H$9</f>
        <v>N/A</v>
      </c>
      <c r="M324" s="66" t="str">
        <f>+'Formulario de Inspección'!$P$9</f>
        <v>N/A</v>
      </c>
      <c r="N324" s="67">
        <f>+'Formulario de Inspección'!$R$9</f>
        <v>0</v>
      </c>
      <c r="O324" s="66" t="s">
        <v>505</v>
      </c>
      <c r="P324" s="71" t="str">
        <f>+'Lista de defectos'!D326</f>
        <v>k</v>
      </c>
      <c r="Q324" s="33" t="str">
        <f>+'Lista de defectos'!G326</f>
        <v>Mal estado de mangueras, tuberías o  acoples de sistema de transferencia de aire comprimido que no representa un peligro para la operación</v>
      </c>
      <c r="R324" s="66" t="str">
        <f>+'Lista de defectos'!F326</f>
        <v>DL</v>
      </c>
      <c r="S324" s="68" t="str">
        <f>+'Formulario de Inspección'!N476</f>
        <v>¡</v>
      </c>
      <c r="T324" s="33">
        <f>+'Formulario de Inspección'!O476</f>
        <v>0</v>
      </c>
      <c r="U324" s="66" t="str">
        <f>+'Formulario de Inspección'!$C$498</f>
        <v>FAVORABLE</v>
      </c>
      <c r="V324" s="66" t="str">
        <f>+'Formulario de Inspección'!$P$499</f>
        <v>N/A</v>
      </c>
      <c r="W324" s="66" t="str">
        <f>+'Formulario de Inspección'!$R$499</f>
        <v>N/A</v>
      </c>
      <c r="X324" s="66" t="str">
        <f>+'Formulario de Inspección'!$S$499</f>
        <v>N/A</v>
      </c>
      <c r="Y324" s="66">
        <f>+'Formulario de Inspección'!$H$514</f>
        <v>0</v>
      </c>
    </row>
    <row r="325" spans="1:25" ht="28.9">
      <c r="A325" s="66">
        <f>+'Formulario de Inspección'!$R$5</f>
        <v>0</v>
      </c>
      <c r="B325" s="66">
        <f>'Formulario de Inspección'!$A$5</f>
        <v>0</v>
      </c>
      <c r="C325" s="66" t="str">
        <f>+'Formulario de Inspección'!$D$5</f>
        <v>Aire acondicionado</v>
      </c>
      <c r="D325" s="66">
        <f>+'Formulario de Inspección'!$H$5</f>
        <v>0</v>
      </c>
      <c r="E325" s="66" t="str">
        <f>+'Formulario de Inspección'!$A$7</f>
        <v>Desconocida</v>
      </c>
      <c r="F325" s="66" t="str">
        <f>+'Formulario de Inspección'!$D$7</f>
        <v>Desconocido</v>
      </c>
      <c r="G325" s="66" t="str">
        <f>+'Formulario de Inspección'!$H$7</f>
        <v>Desconocido</v>
      </c>
      <c r="H325" s="66" t="str">
        <f>+'Formulario de Inspección'!$P$7</f>
        <v>Desconocido</v>
      </c>
      <c r="I325" s="66">
        <f>+'Formulario de Inspección'!$R$7</f>
        <v>0</v>
      </c>
      <c r="J325" s="67">
        <f>+'Formulario de Inspección'!$A$9</f>
        <v>0</v>
      </c>
      <c r="K325" s="66" t="str">
        <f>+'Formulario de Inspección'!$D$9</f>
        <v>INSPECCION ANUAL</v>
      </c>
      <c r="L325" s="67" t="str">
        <f>+'Formulario de Inspección'!$H$9</f>
        <v>N/A</v>
      </c>
      <c r="M325" s="66" t="str">
        <f>+'Formulario de Inspección'!$P$9</f>
        <v>N/A</v>
      </c>
      <c r="N325" s="67">
        <f>+'Formulario de Inspección'!$R$9</f>
        <v>0</v>
      </c>
      <c r="O325" s="66" t="s">
        <v>505</v>
      </c>
      <c r="P325" s="71" t="str">
        <f>+'Lista de defectos'!D327</f>
        <v>l</v>
      </c>
      <c r="Q325" s="33" t="str">
        <f>+'Lista de defectos'!G327</f>
        <v>Mal estado de mangueras, tuberías o acoples de sistema de transferencia de aire acondicionado que representa un peligro para la operación</v>
      </c>
      <c r="R325" s="66" t="str">
        <f>+'Lista de defectos'!F327</f>
        <v>DG</v>
      </c>
      <c r="S325" s="68" t="str">
        <f>+'Formulario de Inspección'!N477</f>
        <v>P</v>
      </c>
      <c r="T325" s="33">
        <f>+'Formulario de Inspección'!O477</f>
        <v>0</v>
      </c>
      <c r="U325" s="66" t="str">
        <f>+'Formulario de Inspección'!$C$498</f>
        <v>FAVORABLE</v>
      </c>
      <c r="V325" s="66" t="str">
        <f>+'Formulario de Inspección'!$P$499</f>
        <v>N/A</v>
      </c>
      <c r="W325" s="66" t="str">
        <f>+'Formulario de Inspección'!$R$499</f>
        <v>N/A</v>
      </c>
      <c r="X325" s="66" t="str">
        <f>+'Formulario de Inspección'!$S$499</f>
        <v>N/A</v>
      </c>
      <c r="Y325" s="66">
        <f>+'Formulario de Inspección'!$H$514</f>
        <v>0</v>
      </c>
    </row>
    <row r="326" spans="1:25" ht="28.9">
      <c r="A326" s="66">
        <f>+'Formulario de Inspección'!$R$5</f>
        <v>0</v>
      </c>
      <c r="B326" s="66">
        <f>'Formulario de Inspección'!$A$5</f>
        <v>0</v>
      </c>
      <c r="C326" s="66" t="str">
        <f>+'Formulario de Inspección'!$D$5</f>
        <v>Aire acondicionado</v>
      </c>
      <c r="D326" s="66">
        <f>+'Formulario de Inspección'!$H$5</f>
        <v>0</v>
      </c>
      <c r="E326" s="66" t="str">
        <f>+'Formulario de Inspección'!$A$7</f>
        <v>Desconocida</v>
      </c>
      <c r="F326" s="66" t="str">
        <f>+'Formulario de Inspección'!$D$7</f>
        <v>Desconocido</v>
      </c>
      <c r="G326" s="66" t="str">
        <f>+'Formulario de Inspección'!$H$7</f>
        <v>Desconocido</v>
      </c>
      <c r="H326" s="66" t="str">
        <f>+'Formulario de Inspección'!$P$7</f>
        <v>Desconocido</v>
      </c>
      <c r="I326" s="66">
        <f>+'Formulario de Inspección'!$R$7</f>
        <v>0</v>
      </c>
      <c r="J326" s="67">
        <f>+'Formulario de Inspección'!$A$9</f>
        <v>0</v>
      </c>
      <c r="K326" s="66" t="str">
        <f>+'Formulario de Inspección'!$D$9</f>
        <v>INSPECCION ANUAL</v>
      </c>
      <c r="L326" s="67" t="str">
        <f>+'Formulario de Inspección'!$H$9</f>
        <v>N/A</v>
      </c>
      <c r="M326" s="66" t="str">
        <f>+'Formulario de Inspección'!$P$9</f>
        <v>N/A</v>
      </c>
      <c r="N326" s="67">
        <f>+'Formulario de Inspección'!$R$9</f>
        <v>0</v>
      </c>
      <c r="O326" s="66" t="s">
        <v>505</v>
      </c>
      <c r="P326" s="71" t="str">
        <f>+'Lista de defectos'!D328</f>
        <v>m</v>
      </c>
      <c r="Q326" s="33" t="str">
        <f>+'Lista de defectos'!G328</f>
        <v>Mal estado de mangueras, tuberías o acoples de sistema de transferencia de aire acondicionado que no representa un peligro para la operación</v>
      </c>
      <c r="R326" s="66" t="str">
        <f>+'Lista de defectos'!F328</f>
        <v>DL</v>
      </c>
      <c r="S326" s="68" t="str">
        <f>+'Formulario de Inspección'!N478</f>
        <v>P</v>
      </c>
      <c r="T326" s="33">
        <f>+'Formulario de Inspección'!O478</f>
        <v>0</v>
      </c>
      <c r="U326" s="66" t="str">
        <f>+'Formulario de Inspección'!$C$498</f>
        <v>FAVORABLE</v>
      </c>
      <c r="V326" s="66" t="str">
        <f>+'Formulario de Inspección'!$P$499</f>
        <v>N/A</v>
      </c>
      <c r="W326" s="66" t="str">
        <f>+'Formulario de Inspección'!$R$499</f>
        <v>N/A</v>
      </c>
      <c r="X326" s="66" t="str">
        <f>+'Formulario de Inspección'!$S$499</f>
        <v>N/A</v>
      </c>
      <c r="Y326" s="66">
        <f>+'Formulario de Inspección'!$H$514</f>
        <v>0</v>
      </c>
    </row>
    <row r="327" spans="1:25" ht="28.9">
      <c r="A327" s="66">
        <f>+'Formulario de Inspección'!$R$5</f>
        <v>0</v>
      </c>
      <c r="B327" s="66">
        <f>'Formulario de Inspección'!$A$5</f>
        <v>0</v>
      </c>
      <c r="C327" s="66" t="str">
        <f>+'Formulario de Inspección'!$D$5</f>
        <v>Aire acondicionado</v>
      </c>
      <c r="D327" s="66">
        <f>+'Formulario de Inspección'!$H$5</f>
        <v>0</v>
      </c>
      <c r="E327" s="66" t="str">
        <f>+'Formulario de Inspección'!$A$7</f>
        <v>Desconocida</v>
      </c>
      <c r="F327" s="66" t="str">
        <f>+'Formulario de Inspección'!$D$7</f>
        <v>Desconocido</v>
      </c>
      <c r="G327" s="66" t="str">
        <f>+'Formulario de Inspección'!$H$7</f>
        <v>Desconocido</v>
      </c>
      <c r="H327" s="66" t="str">
        <f>+'Formulario de Inspección'!$P$7</f>
        <v>Desconocido</v>
      </c>
      <c r="I327" s="66">
        <f>+'Formulario de Inspección'!$R$7</f>
        <v>0</v>
      </c>
      <c r="J327" s="67">
        <f>+'Formulario de Inspección'!$A$9</f>
        <v>0</v>
      </c>
      <c r="K327" s="66" t="str">
        <f>+'Formulario de Inspección'!$D$9</f>
        <v>INSPECCION ANUAL</v>
      </c>
      <c r="L327" s="67" t="str">
        <f>+'Formulario de Inspección'!$H$9</f>
        <v>N/A</v>
      </c>
      <c r="M327" s="66" t="str">
        <f>+'Formulario de Inspección'!$P$9</f>
        <v>N/A</v>
      </c>
      <c r="N327" s="67">
        <f>+'Formulario de Inspección'!$R$9</f>
        <v>0</v>
      </c>
      <c r="O327" s="66" t="s">
        <v>505</v>
      </c>
      <c r="P327" s="71" t="str">
        <f>+'Lista de defectos'!D329</f>
        <v>n</v>
      </c>
      <c r="Q327" s="33" t="str">
        <f>+'Lista de defectos'!G329</f>
        <v>Existencia y cantidad adecuada del kit de equipo de protección personal  (mascarilla, guantes, delantal y gafas protectoras) para toilettes</v>
      </c>
      <c r="R327" s="66" t="str">
        <f>+'Lista de defectos'!F329</f>
        <v>DG</v>
      </c>
      <c r="S327" s="68" t="str">
        <f>+'Formulario de Inspección'!N479</f>
        <v>¡</v>
      </c>
      <c r="T327" s="33">
        <f>+'Formulario de Inspección'!O479</f>
        <v>0</v>
      </c>
      <c r="U327" s="66" t="str">
        <f>+'Formulario de Inspección'!$C$498</f>
        <v>FAVORABLE</v>
      </c>
      <c r="V327" s="66" t="str">
        <f>+'Formulario de Inspección'!$P$499</f>
        <v>N/A</v>
      </c>
      <c r="W327" s="66" t="str">
        <f>+'Formulario de Inspección'!$R$499</f>
        <v>N/A</v>
      </c>
      <c r="X327" s="66" t="str">
        <f>+'Formulario de Inspección'!$S$499</f>
        <v>N/A</v>
      </c>
      <c r="Y327" s="66">
        <f>+'Formulario de Inspección'!$H$514</f>
        <v>0</v>
      </c>
    </row>
    <row r="328" spans="1:25">
      <c r="A328" s="66">
        <f>+'Formulario de Inspección'!$R$5</f>
        <v>0</v>
      </c>
      <c r="B328" s="66">
        <f>'Formulario de Inspección'!$A$5</f>
        <v>0</v>
      </c>
      <c r="C328" s="66" t="str">
        <f>+'Formulario de Inspección'!$D$5</f>
        <v>Aire acondicionado</v>
      </c>
      <c r="D328" s="66">
        <f>+'Formulario de Inspección'!$H$5</f>
        <v>0</v>
      </c>
      <c r="E328" s="66" t="str">
        <f>+'Formulario de Inspección'!$A$7</f>
        <v>Desconocida</v>
      </c>
      <c r="F328" s="66" t="str">
        <f>+'Formulario de Inspección'!$D$7</f>
        <v>Desconocido</v>
      </c>
      <c r="G328" s="66" t="str">
        <f>+'Formulario de Inspección'!$H$7</f>
        <v>Desconocido</v>
      </c>
      <c r="H328" s="66" t="str">
        <f>+'Formulario de Inspección'!$P$7</f>
        <v>Desconocido</v>
      </c>
      <c r="I328" s="66">
        <f>+'Formulario de Inspección'!$R$7</f>
        <v>0</v>
      </c>
      <c r="J328" s="67">
        <f>+'Formulario de Inspección'!$A$9</f>
        <v>0</v>
      </c>
      <c r="K328" s="66" t="str">
        <f>+'Formulario de Inspección'!$D$9</f>
        <v>INSPECCION ANUAL</v>
      </c>
      <c r="L328" s="67" t="str">
        <f>+'Formulario de Inspección'!$H$9</f>
        <v>N/A</v>
      </c>
      <c r="M328" s="66" t="str">
        <f>+'Formulario de Inspección'!$P$9</f>
        <v>N/A</v>
      </c>
      <c r="N328" s="67">
        <f>+'Formulario de Inspección'!$R$9</f>
        <v>0</v>
      </c>
      <c r="O328" s="66" t="s">
        <v>505</v>
      </c>
      <c r="P328" s="71" t="str">
        <f>+'Lista de defectos'!D330</f>
        <v>p</v>
      </c>
      <c r="Q328" s="33" t="str">
        <f>+'Lista de defectos'!G330</f>
        <v>Inexistencia, mal estado o calibre incorrecto del tornillo fusible de las barras</v>
      </c>
      <c r="R328" s="66" t="str">
        <f>+'Lista de defectos'!F330</f>
        <v>DG</v>
      </c>
      <c r="S328" s="68" t="str">
        <f>+'Formulario de Inspección'!N481</f>
        <v>¡</v>
      </c>
      <c r="T328" s="33">
        <f>+'Formulario de Inspección'!O481</f>
        <v>0</v>
      </c>
      <c r="U328" s="66" t="str">
        <f>+'Formulario de Inspección'!$C$498</f>
        <v>FAVORABLE</v>
      </c>
      <c r="V328" s="66" t="str">
        <f>+'Formulario de Inspección'!$P$499</f>
        <v>N/A</v>
      </c>
      <c r="W328" s="66" t="str">
        <f>+'Formulario de Inspección'!$R$499</f>
        <v>N/A</v>
      </c>
      <c r="X328" s="66" t="str">
        <f>+'Formulario de Inspección'!$S$499</f>
        <v>N/A</v>
      </c>
      <c r="Y328" s="66">
        <f>+'Formulario de Inspección'!$H$514</f>
        <v>0</v>
      </c>
    </row>
    <row r="329" spans="1:25">
      <c r="A329" s="66">
        <f>+'Formulario de Inspección'!$R$5</f>
        <v>0</v>
      </c>
      <c r="B329" s="66">
        <f>'Formulario de Inspección'!$A$5</f>
        <v>0</v>
      </c>
      <c r="C329" s="66" t="str">
        <f>+'Formulario de Inspección'!$D$5</f>
        <v>Aire acondicionado</v>
      </c>
      <c r="D329" s="66">
        <f>+'Formulario de Inspección'!$H$5</f>
        <v>0</v>
      </c>
      <c r="E329" s="66" t="str">
        <f>+'Formulario de Inspección'!$A$7</f>
        <v>Desconocida</v>
      </c>
      <c r="F329" s="66" t="str">
        <f>+'Formulario de Inspección'!$D$7</f>
        <v>Desconocido</v>
      </c>
      <c r="G329" s="66" t="str">
        <f>+'Formulario de Inspección'!$H$7</f>
        <v>Desconocido</v>
      </c>
      <c r="H329" s="66" t="str">
        <f>+'Formulario de Inspección'!$P$7</f>
        <v>Desconocido</v>
      </c>
      <c r="I329" s="66">
        <f>+'Formulario de Inspección'!$R$7</f>
        <v>0</v>
      </c>
      <c r="J329" s="67">
        <f>+'Formulario de Inspección'!$A$9</f>
        <v>0</v>
      </c>
      <c r="K329" s="66" t="str">
        <f>+'Formulario de Inspección'!$D$9</f>
        <v>INSPECCION ANUAL</v>
      </c>
      <c r="L329" s="67" t="str">
        <f>+'Formulario de Inspección'!$H$9</f>
        <v>N/A</v>
      </c>
      <c r="M329" s="66" t="str">
        <f>+'Formulario de Inspección'!$P$9</f>
        <v>N/A</v>
      </c>
      <c r="N329" s="67">
        <f>+'Formulario de Inspección'!$R$9</f>
        <v>0</v>
      </c>
      <c r="O329" s="66" t="s">
        <v>505</v>
      </c>
      <c r="P329" s="71" t="str">
        <f>+'Lista de defectos'!D331</f>
        <v>q</v>
      </c>
      <c r="Q329" s="33" t="str">
        <f>+'Lista de defectos'!G331</f>
        <v>Carreta no esta cerrada en todos sus costados (falta pared, compuertas, cortinas)</v>
      </c>
      <c r="R329" s="66" t="str">
        <f>+'Lista de defectos'!F331</f>
        <v>DG</v>
      </c>
      <c r="S329" s="68" t="str">
        <f>+'Formulario de Inspección'!N482</f>
        <v>¡</v>
      </c>
      <c r="T329" s="33">
        <f>+'Formulario de Inspección'!O482</f>
        <v>0</v>
      </c>
      <c r="U329" s="66" t="str">
        <f>+'Formulario de Inspección'!$C$498</f>
        <v>FAVORABLE</v>
      </c>
      <c r="V329" s="66" t="str">
        <f>+'Formulario de Inspección'!$P$499</f>
        <v>N/A</v>
      </c>
      <c r="W329" s="66" t="str">
        <f>+'Formulario de Inspección'!$R$499</f>
        <v>N/A</v>
      </c>
      <c r="X329" s="66" t="str">
        <f>+'Formulario de Inspección'!$S$499</f>
        <v>N/A</v>
      </c>
      <c r="Y329" s="66">
        <f>+'Formulario de Inspección'!$H$514</f>
        <v>0</v>
      </c>
    </row>
    <row r="330" spans="1:25">
      <c r="A330" s="66">
        <f>+'Formulario de Inspección'!$R$5</f>
        <v>0</v>
      </c>
      <c r="B330" s="66">
        <f>'Formulario de Inspección'!$A$5</f>
        <v>0</v>
      </c>
      <c r="C330" s="66" t="str">
        <f>+'Formulario de Inspección'!$D$5</f>
        <v>Aire acondicionado</v>
      </c>
      <c r="D330" s="66">
        <f>+'Formulario de Inspección'!$H$5</f>
        <v>0</v>
      </c>
      <c r="E330" s="66" t="str">
        <f>+'Formulario de Inspección'!$A$7</f>
        <v>Desconocida</v>
      </c>
      <c r="F330" s="66" t="str">
        <f>+'Formulario de Inspección'!$D$7</f>
        <v>Desconocido</v>
      </c>
      <c r="G330" s="66" t="str">
        <f>+'Formulario de Inspección'!$H$7</f>
        <v>Desconocido</v>
      </c>
      <c r="H330" s="66" t="str">
        <f>+'Formulario de Inspección'!$P$7</f>
        <v>Desconocido</v>
      </c>
      <c r="I330" s="66">
        <f>+'Formulario de Inspección'!$R$7</f>
        <v>0</v>
      </c>
      <c r="J330" s="67">
        <f>+'Formulario de Inspección'!$A$9</f>
        <v>0</v>
      </c>
      <c r="K330" s="66" t="str">
        <f>+'Formulario de Inspección'!$D$9</f>
        <v>INSPECCION ANUAL</v>
      </c>
      <c r="L330" s="67" t="str">
        <f>+'Formulario de Inspección'!$H$9</f>
        <v>N/A</v>
      </c>
      <c r="M330" s="66" t="str">
        <f>+'Formulario de Inspección'!$P$9</f>
        <v>N/A</v>
      </c>
      <c r="N330" s="67">
        <f>+'Formulario de Inspección'!$R$9</f>
        <v>0</v>
      </c>
      <c r="O330" s="66" t="s">
        <v>505</v>
      </c>
      <c r="P330" s="71" t="str">
        <f>+'Lista de defectos'!D332</f>
        <v>r</v>
      </c>
      <c r="Q330" s="33" t="str">
        <f>+'Lista de defectos'!G332</f>
        <v>Carreta con cortinas, compuertas con defectos de sujeción o muy mal estado</v>
      </c>
      <c r="R330" s="66" t="str">
        <f>+'Lista de defectos'!F332</f>
        <v>DG</v>
      </c>
      <c r="S330" s="68" t="str">
        <f>+'Formulario de Inspección'!N483</f>
        <v>¡</v>
      </c>
      <c r="T330" s="33">
        <f>+'Formulario de Inspección'!O483</f>
        <v>0</v>
      </c>
      <c r="U330" s="66" t="str">
        <f>+'Formulario de Inspección'!$C$498</f>
        <v>FAVORABLE</v>
      </c>
      <c r="V330" s="66" t="str">
        <f>+'Formulario de Inspección'!$P$499</f>
        <v>N/A</v>
      </c>
      <c r="W330" s="66" t="str">
        <f>+'Formulario de Inspección'!$R$499</f>
        <v>N/A</v>
      </c>
      <c r="X330" s="66" t="str">
        <f>+'Formulario de Inspección'!$S$499</f>
        <v>N/A</v>
      </c>
      <c r="Y330" s="66">
        <f>+'Formulario de Inspección'!$H$514</f>
        <v>0</v>
      </c>
    </row>
    <row r="331" spans="1:25">
      <c r="A331" s="66">
        <f>+'Formulario de Inspección'!$R$5</f>
        <v>0</v>
      </c>
      <c r="B331" s="66">
        <f>'Formulario de Inspección'!$A$5</f>
        <v>0</v>
      </c>
      <c r="C331" s="66" t="str">
        <f>+'Formulario de Inspección'!$D$5</f>
        <v>Aire acondicionado</v>
      </c>
      <c r="D331" s="66">
        <f>+'Formulario de Inspección'!$H$5</f>
        <v>0</v>
      </c>
      <c r="E331" s="66" t="str">
        <f>+'Formulario de Inspección'!$A$7</f>
        <v>Desconocida</v>
      </c>
      <c r="F331" s="66" t="str">
        <f>+'Formulario de Inspección'!$D$7</f>
        <v>Desconocido</v>
      </c>
      <c r="G331" s="66" t="str">
        <f>+'Formulario de Inspección'!$H$7</f>
        <v>Desconocido</v>
      </c>
      <c r="H331" s="66" t="str">
        <f>+'Formulario de Inspección'!$P$7</f>
        <v>Desconocido</v>
      </c>
      <c r="I331" s="66">
        <f>+'Formulario de Inspección'!$R$7</f>
        <v>0</v>
      </c>
      <c r="J331" s="67">
        <f>+'Formulario de Inspección'!$A$9</f>
        <v>0</v>
      </c>
      <c r="K331" s="66" t="str">
        <f>+'Formulario de Inspección'!$D$9</f>
        <v>INSPECCION ANUAL</v>
      </c>
      <c r="L331" s="67" t="str">
        <f>+'Formulario de Inspección'!$H$9</f>
        <v>N/A</v>
      </c>
      <c r="M331" s="66" t="str">
        <f>+'Formulario de Inspección'!$P$9</f>
        <v>N/A</v>
      </c>
      <c r="N331" s="67">
        <f>+'Formulario de Inspección'!$R$9</f>
        <v>0</v>
      </c>
      <c r="O331" s="66" t="s">
        <v>505</v>
      </c>
      <c r="P331" s="71" t="str">
        <f>+'Lista de defectos'!D333</f>
        <v>s</v>
      </c>
      <c r="Q331" s="33" t="str">
        <f>+'Lista de defectos'!G333</f>
        <v>Carreta con cortinas, compuertas con defectos de sujeción o mal estado leve</v>
      </c>
      <c r="R331" s="66" t="str">
        <f>+'Lista de defectos'!F333</f>
        <v>DL</v>
      </c>
      <c r="S331" s="68" t="str">
        <f>+'Formulario de Inspección'!N484</f>
        <v>¡</v>
      </c>
      <c r="T331" s="33">
        <f>+'Formulario de Inspección'!O484</f>
        <v>0</v>
      </c>
      <c r="U331" s="66" t="str">
        <f>+'Formulario de Inspección'!$C$498</f>
        <v>FAVORABLE</v>
      </c>
      <c r="V331" s="66" t="str">
        <f>+'Formulario de Inspección'!$P$499</f>
        <v>N/A</v>
      </c>
      <c r="W331" s="66" t="str">
        <f>+'Formulario de Inspección'!$R$499</f>
        <v>N/A</v>
      </c>
      <c r="X331" s="66" t="str">
        <f>+'Formulario de Inspección'!$S$499</f>
        <v>N/A</v>
      </c>
      <c r="Y331" s="66">
        <f>+'Formulario de Inspección'!$H$514</f>
        <v>0</v>
      </c>
    </row>
    <row r="332" spans="1:25">
      <c r="A332" s="66">
        <f>+'Formulario de Inspección'!$R$5</f>
        <v>0</v>
      </c>
      <c r="B332" s="66">
        <f>'Formulario de Inspección'!$A$5</f>
        <v>0</v>
      </c>
      <c r="C332" s="66" t="str">
        <f>+'Formulario de Inspección'!$D$5</f>
        <v>Aire acondicionado</v>
      </c>
      <c r="D332" s="66">
        <f>+'Formulario de Inspección'!$H$5</f>
        <v>0</v>
      </c>
      <c r="E332" s="66" t="str">
        <f>+'Formulario de Inspección'!$A$7</f>
        <v>Desconocida</v>
      </c>
      <c r="F332" s="66" t="str">
        <f>+'Formulario de Inspección'!$D$7</f>
        <v>Desconocido</v>
      </c>
      <c r="G332" s="66" t="str">
        <f>+'Formulario de Inspección'!$H$7</f>
        <v>Desconocido</v>
      </c>
      <c r="H332" s="66" t="str">
        <f>+'Formulario de Inspección'!$P$7</f>
        <v>Desconocido</v>
      </c>
      <c r="I332" s="66">
        <f>+'Formulario de Inspección'!$R$7</f>
        <v>0</v>
      </c>
      <c r="J332" s="67">
        <f>+'Formulario de Inspección'!$A$9</f>
        <v>0</v>
      </c>
      <c r="K332" s="66" t="str">
        <f>+'Formulario de Inspección'!$D$9</f>
        <v>INSPECCION ANUAL</v>
      </c>
      <c r="L332" s="67" t="str">
        <f>+'Formulario de Inspección'!$H$9</f>
        <v>N/A</v>
      </c>
      <c r="M332" s="66" t="str">
        <f>+'Formulario de Inspección'!$P$9</f>
        <v>N/A</v>
      </c>
      <c r="N332" s="67">
        <f>+'Formulario de Inspección'!$R$9</f>
        <v>0</v>
      </c>
      <c r="O332" s="66" t="s">
        <v>505</v>
      </c>
      <c r="P332" s="71" t="str">
        <f>+'Lista de defectos'!D334</f>
        <v>t</v>
      </c>
      <c r="Q332" s="33" t="str">
        <f>+'Lista de defectos'!G334</f>
        <v>Rampa o elevador para personas con discapacidad no funciona, defectos de sujeción, oxidación u otro defecto de estado</v>
      </c>
      <c r="R332" s="66" t="str">
        <f>+'Lista de defectos'!F334</f>
        <v>DG</v>
      </c>
      <c r="S332" s="68" t="str">
        <f>+'Formulario de Inspección'!N485</f>
        <v>¡</v>
      </c>
      <c r="T332" s="33">
        <f>+'Formulario de Inspección'!O485</f>
        <v>0</v>
      </c>
      <c r="U332" s="66" t="str">
        <f>+'Formulario de Inspección'!$C$498</f>
        <v>FAVORABLE</v>
      </c>
      <c r="V332" s="66" t="str">
        <f>+'Formulario de Inspección'!$P$499</f>
        <v>N/A</v>
      </c>
      <c r="W332" s="66" t="str">
        <f>+'Formulario de Inspección'!$R$499</f>
        <v>N/A</v>
      </c>
      <c r="X332" s="66" t="str">
        <f>+'Formulario de Inspección'!$S$499</f>
        <v>N/A</v>
      </c>
      <c r="Y332" s="66">
        <f>+'Formulario de Inspección'!$H$514</f>
        <v>0</v>
      </c>
    </row>
    <row r="333" spans="1:25">
      <c r="A333" s="66">
        <f>+'Formulario de Inspección'!$R$5</f>
        <v>0</v>
      </c>
      <c r="B333" s="66">
        <f>'Formulario de Inspección'!$A$5</f>
        <v>0</v>
      </c>
      <c r="C333" s="66" t="str">
        <f>+'Formulario de Inspección'!$D$5</f>
        <v>Aire acondicionado</v>
      </c>
      <c r="D333" s="66">
        <f>+'Formulario de Inspección'!$H$5</f>
        <v>0</v>
      </c>
      <c r="E333" s="66" t="str">
        <f>+'Formulario de Inspección'!$A$7</f>
        <v>Desconocida</v>
      </c>
      <c r="F333" s="66" t="str">
        <f>+'Formulario de Inspección'!$D$7</f>
        <v>Desconocido</v>
      </c>
      <c r="G333" s="66" t="str">
        <f>+'Formulario de Inspección'!$H$7</f>
        <v>Desconocido</v>
      </c>
      <c r="H333" s="66" t="str">
        <f>+'Formulario de Inspección'!$P$7</f>
        <v>Desconocido</v>
      </c>
      <c r="I333" s="66">
        <f>+'Formulario de Inspección'!$R$7</f>
        <v>0</v>
      </c>
      <c r="J333" s="67">
        <f>+'Formulario de Inspección'!$A$9</f>
        <v>0</v>
      </c>
      <c r="K333" s="66" t="str">
        <f>+'Formulario de Inspección'!$D$9</f>
        <v>INSPECCION ANUAL</v>
      </c>
      <c r="L333" s="67" t="str">
        <f>+'Formulario de Inspección'!$H$9</f>
        <v>N/A</v>
      </c>
      <c r="M333" s="66" t="str">
        <f>+'Formulario de Inspección'!$P$9</f>
        <v>N/A</v>
      </c>
      <c r="N333" s="67">
        <f>+'Formulario de Inspección'!$R$9</f>
        <v>0</v>
      </c>
      <c r="O333" s="66" t="s">
        <v>505</v>
      </c>
      <c r="P333" s="71" t="str">
        <f>+'Lista de defectos'!D335</f>
        <v>u</v>
      </c>
      <c r="Q333" s="33" t="str">
        <f>+'Lista de defectos'!G335</f>
        <v xml:space="preserve">Inexistencia de la alarma sonora de operación de la rampa o elevador para personas con discapacidad </v>
      </c>
      <c r="R333" s="66" t="str">
        <f>+'Lista de defectos'!F335</f>
        <v>DL</v>
      </c>
      <c r="S333" s="68" t="str">
        <f>+'Formulario de Inspección'!N486</f>
        <v>¡</v>
      </c>
      <c r="T333" s="33">
        <f>+'Formulario de Inspección'!O486</f>
        <v>0</v>
      </c>
      <c r="U333" s="66" t="str">
        <f>+'Formulario de Inspección'!$C$498</f>
        <v>FAVORABLE</v>
      </c>
      <c r="V333" s="66" t="str">
        <f>+'Formulario de Inspección'!$P$499</f>
        <v>N/A</v>
      </c>
      <c r="W333" s="66" t="str">
        <f>+'Formulario de Inspección'!$R$499</f>
        <v>N/A</v>
      </c>
      <c r="X333" s="66" t="str">
        <f>+'Formulario de Inspección'!$S$499</f>
        <v>N/A</v>
      </c>
      <c r="Y333" s="66">
        <f>+'Formulario de Inspección'!$H$514</f>
        <v>0</v>
      </c>
    </row>
    <row r="334" spans="1:25" ht="28.9">
      <c r="A334" s="66">
        <f>+'Formulario de Inspección'!$R$5</f>
        <v>0</v>
      </c>
      <c r="B334" s="66">
        <f>'Formulario de Inspección'!$A$5</f>
        <v>0</v>
      </c>
      <c r="C334" s="66" t="str">
        <f>+'Formulario de Inspección'!$D$5</f>
        <v>Aire acondicionado</v>
      </c>
      <c r="D334" s="66">
        <f>+'Formulario de Inspección'!$H$5</f>
        <v>0</v>
      </c>
      <c r="E334" s="66" t="str">
        <f>+'Formulario de Inspección'!$A$7</f>
        <v>Desconocida</v>
      </c>
      <c r="F334" s="66" t="str">
        <f>+'Formulario de Inspección'!$D$7</f>
        <v>Desconocido</v>
      </c>
      <c r="G334" s="66" t="str">
        <f>+'Formulario de Inspección'!$H$7</f>
        <v>Desconocido</v>
      </c>
      <c r="H334" s="66" t="str">
        <f>+'Formulario de Inspección'!$P$7</f>
        <v>Desconocido</v>
      </c>
      <c r="I334" s="66">
        <f>+'Formulario de Inspección'!$R$7</f>
        <v>0</v>
      </c>
      <c r="J334" s="67">
        <f>+'Formulario de Inspección'!$A$9</f>
        <v>0</v>
      </c>
      <c r="K334" s="66" t="str">
        <f>+'Formulario de Inspección'!$D$9</f>
        <v>INSPECCION ANUAL</v>
      </c>
      <c r="L334" s="67" t="str">
        <f>+'Formulario de Inspección'!$H$9</f>
        <v>N/A</v>
      </c>
      <c r="M334" s="66" t="str">
        <f>+'Formulario de Inspección'!$P$9</f>
        <v>N/A</v>
      </c>
      <c r="N334" s="67">
        <f>+'Formulario de Inspección'!$R$9</f>
        <v>0</v>
      </c>
      <c r="O334" s="66" t="s">
        <v>505</v>
      </c>
      <c r="P334" s="71" t="str">
        <f>+'Lista de defectos'!D336</f>
        <v>v</v>
      </c>
      <c r="Q334" s="33" t="str">
        <f>+'Lista de defectos'!G336</f>
        <v>Defectos de estado, defectos de sujeción o corrosión de paredes, techo, piso o pasamanos que pongan en riesgo los ocupantes</v>
      </c>
      <c r="R334" s="66" t="str">
        <f>+'Lista de defectos'!F336</f>
        <v>DG</v>
      </c>
      <c r="S334" s="68" t="str">
        <f>+'Formulario de Inspección'!N487</f>
        <v>¡</v>
      </c>
      <c r="T334" s="33">
        <f>+'Formulario de Inspección'!O487</f>
        <v>0</v>
      </c>
      <c r="U334" s="66" t="str">
        <f>+'Formulario de Inspección'!$C$498</f>
        <v>FAVORABLE</v>
      </c>
      <c r="V334" s="66" t="str">
        <f>+'Formulario de Inspección'!$P$499</f>
        <v>N/A</v>
      </c>
      <c r="W334" s="66" t="str">
        <f>+'Formulario de Inspección'!$R$499</f>
        <v>N/A</v>
      </c>
      <c r="X334" s="66" t="str">
        <f>+'Formulario de Inspección'!$S$499</f>
        <v>N/A</v>
      </c>
      <c r="Y334" s="66">
        <f>+'Formulario de Inspección'!$H$514</f>
        <v>0</v>
      </c>
    </row>
    <row r="335" spans="1:25">
      <c r="A335" s="66">
        <f>+'Formulario de Inspección'!$R$5</f>
        <v>0</v>
      </c>
      <c r="B335" s="66">
        <f>'Formulario de Inspección'!$A$5</f>
        <v>0</v>
      </c>
      <c r="C335" s="66" t="str">
        <f>+'Formulario de Inspección'!$D$5</f>
        <v>Aire acondicionado</v>
      </c>
      <c r="D335" s="66">
        <f>+'Formulario de Inspección'!$H$5</f>
        <v>0</v>
      </c>
      <c r="E335" s="66" t="str">
        <f>+'Formulario de Inspección'!$A$7</f>
        <v>Desconocida</v>
      </c>
      <c r="F335" s="66" t="str">
        <f>+'Formulario de Inspección'!$D$7</f>
        <v>Desconocido</v>
      </c>
      <c r="G335" s="66" t="str">
        <f>+'Formulario de Inspección'!$H$7</f>
        <v>Desconocido</v>
      </c>
      <c r="H335" s="66" t="str">
        <f>+'Formulario de Inspección'!$P$7</f>
        <v>Desconocido</v>
      </c>
      <c r="I335" s="66">
        <f>+'Formulario de Inspección'!$R$7</f>
        <v>0</v>
      </c>
      <c r="J335" s="67">
        <f>+'Formulario de Inspección'!$A$9</f>
        <v>0</v>
      </c>
      <c r="K335" s="66" t="str">
        <f>+'Formulario de Inspección'!$D$9</f>
        <v>INSPECCION ANUAL</v>
      </c>
      <c r="L335" s="67" t="str">
        <f>+'Formulario de Inspección'!$H$9</f>
        <v>N/A</v>
      </c>
      <c r="M335" s="66" t="str">
        <f>+'Formulario de Inspección'!$P$9</f>
        <v>N/A</v>
      </c>
      <c r="N335" s="67">
        <f>+'Formulario de Inspección'!$R$9</f>
        <v>0</v>
      </c>
      <c r="O335" s="66" t="s">
        <v>505</v>
      </c>
      <c r="P335" s="71" t="str">
        <f>+'Lista de defectos'!D337</f>
        <v>w</v>
      </c>
      <c r="Q335" s="33" t="str">
        <f>+'Lista de defectos'!G337</f>
        <v>Demarcación inexistente o defectos en el sistema de salidas de emergencias</v>
      </c>
      <c r="R335" s="66" t="str">
        <f>+'Lista de defectos'!F337</f>
        <v>DG</v>
      </c>
      <c r="S335" s="68" t="str">
        <f>+'Formulario de Inspección'!N488</f>
        <v>¡</v>
      </c>
      <c r="T335" s="33">
        <f>+'Formulario de Inspección'!O488</f>
        <v>0</v>
      </c>
      <c r="U335" s="66" t="str">
        <f>+'Formulario de Inspección'!$C$498</f>
        <v>FAVORABLE</v>
      </c>
      <c r="V335" s="66" t="str">
        <f>+'Formulario de Inspección'!$P$499</f>
        <v>N/A</v>
      </c>
      <c r="W335" s="66" t="str">
        <f>+'Formulario de Inspección'!$R$499</f>
        <v>N/A</v>
      </c>
      <c r="X335" s="66" t="str">
        <f>+'Formulario de Inspección'!$S$499</f>
        <v>N/A</v>
      </c>
      <c r="Y335" s="66">
        <f>+'Formulario de Inspección'!$H$514</f>
        <v>0</v>
      </c>
    </row>
    <row r="336" spans="1:25">
      <c r="P336" s="72"/>
    </row>
  </sheetData>
  <autoFilter ref="A1:X335" xr:uid="{FBE5D9CB-73A2-4ED0-95B4-35C5A8BBBD08}"/>
  <mergeCells count="1">
    <mergeCell ref="V1:W1"/>
  </mergeCells>
  <phoneticPr fontId="17" type="noConversion"/>
  <pageMargins left="0.25" right="0.25" top="0.75" bottom="0.75" header="0.3" footer="0.3"/>
  <pageSetup scale="4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F2F2C-6545-43D6-B6E2-6717BE854035}">
  <sheetPr codeName="Sheet5">
    <pageSetUpPr fitToPage="1"/>
  </sheetPr>
  <dimension ref="A1:G337"/>
  <sheetViews>
    <sheetView view="pageBreakPreview" topLeftCell="A244" zoomScaleNormal="100" zoomScaleSheetLayoutView="100" workbookViewId="0">
      <selection activeCell="G340" sqref="G340"/>
    </sheetView>
  </sheetViews>
  <sheetFormatPr defaultColWidth="9.140625" defaultRowHeight="13.9"/>
  <cols>
    <col min="1" max="1" width="3.28515625" style="73" customWidth="1"/>
    <col min="2" max="2" width="9.28515625" style="50" bestFit="1" customWidth="1"/>
    <col min="3" max="3" width="9.28515625" style="50" customWidth="1"/>
    <col min="4" max="4" width="7.85546875" style="50" bestFit="1" customWidth="1"/>
    <col min="5" max="5" width="7.85546875" style="50" customWidth="1"/>
    <col min="6" max="6" width="11" style="50" bestFit="1" customWidth="1"/>
    <col min="7" max="7" width="114.5703125" style="50" customWidth="1"/>
    <col min="8" max="16384" width="9.140625" style="50"/>
  </cols>
  <sheetData>
    <row r="1" spans="1:7">
      <c r="B1" s="46" t="s">
        <v>27</v>
      </c>
      <c r="C1" s="46" t="s">
        <v>586</v>
      </c>
      <c r="D1" s="46" t="s">
        <v>29</v>
      </c>
      <c r="E1" s="46"/>
      <c r="F1" s="47" t="s">
        <v>30</v>
      </c>
      <c r="G1" s="47" t="s">
        <v>26</v>
      </c>
    </row>
    <row r="2" spans="1:7">
      <c r="A2" s="73">
        <v>1</v>
      </c>
      <c r="B2" s="14">
        <v>1</v>
      </c>
      <c r="C2" s="14">
        <v>1</v>
      </c>
      <c r="D2" s="14" t="e">
        <f>+'Formulario de Inspección'!#REF!</f>
        <v>#REF!</v>
      </c>
      <c r="E2" s="14" t="e">
        <f>+_xlfn.CONCAT(C2,D2)</f>
        <v>#REF!</v>
      </c>
      <c r="F2" s="14" t="s">
        <v>587</v>
      </c>
      <c r="G2" s="49" t="e">
        <f>+'Formulario de Inspección'!#REF!</f>
        <v>#REF!</v>
      </c>
    </row>
    <row r="3" spans="1:7">
      <c r="A3" s="73">
        <v>2</v>
      </c>
      <c r="B3" s="14">
        <v>1</v>
      </c>
      <c r="C3" s="14">
        <v>1</v>
      </c>
      <c r="D3" s="14" t="str">
        <f>+'Formulario de Inspección'!A13</f>
        <v>a</v>
      </c>
      <c r="E3" s="14" t="str">
        <f t="shared" ref="E3:E73" si="0">+_xlfn.CONCAT(C3,D3)</f>
        <v>1a</v>
      </c>
      <c r="F3" s="14" t="s">
        <v>587</v>
      </c>
      <c r="G3" s="49" t="str">
        <f>+'Formulario de Inspección'!C13</f>
        <v>Número de Marchamo Aeris registrado no coincide con el que porta</v>
      </c>
    </row>
    <row r="4" spans="1:7">
      <c r="A4" s="73">
        <v>3</v>
      </c>
      <c r="B4" s="14">
        <v>1</v>
      </c>
      <c r="C4" s="14">
        <v>1</v>
      </c>
      <c r="D4" s="14" t="str">
        <f>+'Formulario de Inspección'!A14</f>
        <v>b</v>
      </c>
      <c r="E4" s="14" t="str">
        <f t="shared" si="0"/>
        <v>1b</v>
      </c>
      <c r="F4" s="14" t="s">
        <v>587</v>
      </c>
      <c r="G4" s="49" t="str">
        <f>+'Formulario de Inspección'!C14</f>
        <v>Número de identificación no coincide con registros de AERIS o esta duplicado con otro equipo del mismo tipo</v>
      </c>
    </row>
    <row r="5" spans="1:7">
      <c r="A5" s="73">
        <v>4</v>
      </c>
      <c r="B5" s="14">
        <v>1</v>
      </c>
      <c r="C5" s="14">
        <v>1</v>
      </c>
      <c r="D5" s="14" t="str">
        <f>+'Formulario de Inspección'!A15</f>
        <v>c</v>
      </c>
      <c r="E5" s="14" t="str">
        <f t="shared" si="0"/>
        <v>1c</v>
      </c>
      <c r="F5" s="14" t="s">
        <v>587</v>
      </c>
      <c r="G5" s="49" t="str">
        <f>+'Formulario de Inspección'!C15</f>
        <v xml:space="preserve">Inexistencia de alguna de las señalización obligatorias como los logotipo de la compañía, bandera a cuadros o numero de identificación.  </v>
      </c>
    </row>
    <row r="6" spans="1:7" ht="26.45">
      <c r="A6" s="73">
        <v>5</v>
      </c>
      <c r="B6" s="14">
        <v>1</v>
      </c>
      <c r="C6" s="14">
        <v>1</v>
      </c>
      <c r="D6" s="14" t="str">
        <f>+'Formulario de Inspección'!A16</f>
        <v>d</v>
      </c>
      <c r="E6" s="14" t="str">
        <f t="shared" si="0"/>
        <v>1d</v>
      </c>
      <c r="F6" s="14" t="s">
        <v>587</v>
      </c>
      <c r="G6" s="49" t="str">
        <f>+'Formulario de Inspección'!C16</f>
        <v xml:space="preserve">Defectos del estado de alguno de los logotipos de la compañía, banderas a cuadros o números de identificación que afecta o impida su visibilidad     </v>
      </c>
    </row>
    <row r="7" spans="1:7" ht="26.45">
      <c r="A7" s="73">
        <v>6</v>
      </c>
      <c r="B7" s="14">
        <v>1</v>
      </c>
      <c r="C7" s="14">
        <v>1</v>
      </c>
      <c r="D7" s="14" t="str">
        <f>+'Formulario de Inspección'!A17</f>
        <v>e</v>
      </c>
      <c r="E7" s="14" t="str">
        <f t="shared" si="0"/>
        <v>1e</v>
      </c>
      <c r="F7" s="14" t="s">
        <v>588</v>
      </c>
      <c r="G7" s="49" t="str">
        <f>+'Formulario de Inspección'!C17</f>
        <v xml:space="preserve">Defectos del estado de alguno de los logotipos de la compañía, banderas a cuadros o números de identificación que no afecte o impida su visibilidad     </v>
      </c>
    </row>
    <row r="8" spans="1:7">
      <c r="A8" s="73">
        <v>7</v>
      </c>
      <c r="B8" s="14">
        <v>1</v>
      </c>
      <c r="C8" s="14">
        <v>1</v>
      </c>
      <c r="D8" s="14" t="str">
        <f>+'Formulario de Inspección'!A18</f>
        <v>f</v>
      </c>
      <c r="E8" s="14" t="str">
        <f t="shared" si="0"/>
        <v>1f</v>
      </c>
      <c r="F8" s="14" t="s">
        <v>587</v>
      </c>
      <c r="G8" s="49" t="str">
        <f>+'Formulario de Inspección'!C18</f>
        <v>Banderas a cuadros, logotipos o números de identificación con dimensiones diferentes a 30 x 30 cm</v>
      </c>
    </row>
    <row r="9" spans="1:7" ht="26.45">
      <c r="A9" s="73">
        <v>8</v>
      </c>
      <c r="B9" s="14">
        <v>1</v>
      </c>
      <c r="C9" s="14">
        <v>1</v>
      </c>
      <c r="D9" s="14" t="str">
        <f>+'Formulario de Inspección'!A19</f>
        <v>g</v>
      </c>
      <c r="E9" s="14" t="str">
        <f t="shared" si="0"/>
        <v>1g</v>
      </c>
      <c r="F9" s="14" t="s">
        <v>588</v>
      </c>
      <c r="G9" s="49" t="str">
        <f>+'Formulario de Inspección'!C19</f>
        <v xml:space="preserve">Banderas a cuadros, logotipos o números de identificación con dimensiones inferior a 30 x 30 cm (cuando es el máximo tamaño que permite la estructura del equipo) </v>
      </c>
    </row>
    <row r="10" spans="1:7">
      <c r="A10" s="73">
        <v>9</v>
      </c>
      <c r="B10" s="14">
        <v>1</v>
      </c>
      <c r="C10" s="14">
        <v>1</v>
      </c>
      <c r="D10" s="14" t="str">
        <f>+'Formulario de Inspección'!A20</f>
        <v>h</v>
      </c>
      <c r="E10" s="14" t="str">
        <f t="shared" si="0"/>
        <v>1h</v>
      </c>
      <c r="F10" s="14" t="s">
        <v>587</v>
      </c>
      <c r="G10" s="49" t="str">
        <f>+'Formulario de Inspección'!C20</f>
        <v>Bandera de cuadros de color o diseño no reglamentario</v>
      </c>
    </row>
    <row r="11" spans="1:7">
      <c r="A11" s="73">
        <v>10</v>
      </c>
      <c r="B11" s="14">
        <v>1</v>
      </c>
      <c r="C11" s="14">
        <v>1</v>
      </c>
      <c r="D11" s="14" t="str">
        <f>+'Formulario de Inspección'!A21</f>
        <v>i</v>
      </c>
      <c r="E11" s="14" t="str">
        <f t="shared" si="0"/>
        <v>1i</v>
      </c>
      <c r="F11" s="14" t="s">
        <v>587</v>
      </c>
      <c r="G11" s="49" t="str">
        <f>+'Formulario de Inspección'!C21</f>
        <v>Inexistencia o deterioro de cinta reflectiva o cantidad insuficiente para demarcar el tipo de equipo</v>
      </c>
    </row>
    <row r="12" spans="1:7">
      <c r="A12" s="73">
        <v>11</v>
      </c>
      <c r="B12" s="14">
        <v>1</v>
      </c>
      <c r="C12" s="14">
        <v>1</v>
      </c>
      <c r="D12" s="14" t="str">
        <f>+'Formulario de Inspección'!A22</f>
        <v>j</v>
      </c>
      <c r="E12" s="14" t="str">
        <f t="shared" si="0"/>
        <v>1j</v>
      </c>
      <c r="F12" s="14" t="s">
        <v>587</v>
      </c>
      <c r="G12" s="49" t="str">
        <f>+'Formulario de Inspección'!C22</f>
        <v xml:space="preserve">Ilegibilidad o deterioro avanzado del estado del marchamo Aeris </v>
      </c>
    </row>
    <row r="13" spans="1:7">
      <c r="A13" s="73">
        <v>12</v>
      </c>
      <c r="B13" s="14">
        <v>1</v>
      </c>
      <c r="C13" s="14">
        <v>1</v>
      </c>
      <c r="D13" s="14" t="str">
        <f>+'Formulario de Inspección'!A23</f>
        <v>k</v>
      </c>
      <c r="E13" s="14" t="str">
        <f t="shared" si="0"/>
        <v>1k</v>
      </c>
      <c r="F13" s="14" t="s">
        <v>588</v>
      </c>
      <c r="G13" s="49" t="str">
        <f>+'Formulario de Inspección'!C23</f>
        <v xml:space="preserve">Defectos leves de estado en el marchamo Aeris     </v>
      </c>
    </row>
    <row r="14" spans="1:7" ht="26.45">
      <c r="A14" s="73">
        <v>13</v>
      </c>
      <c r="B14" s="14">
        <v>1</v>
      </c>
      <c r="C14" s="14">
        <v>1</v>
      </c>
      <c r="D14" s="14" t="str">
        <f>+'Formulario de Inspección'!A24</f>
        <v>l</v>
      </c>
      <c r="E14" s="14" t="str">
        <f t="shared" si="0"/>
        <v>1l</v>
      </c>
      <c r="F14" s="14" t="s">
        <v>588</v>
      </c>
      <c r="G14" s="49" t="str">
        <f>+'Formulario de Inspección'!C24</f>
        <v>Ubicación de la pegatina Derecho de circulación, Revisión Técnica Vehicular o Matricula no permite su visibilidad o no esta colocado dentro de la cabina de conducción</v>
      </c>
    </row>
    <row r="15" spans="1:7" ht="26.45">
      <c r="A15" s="73">
        <v>14</v>
      </c>
      <c r="B15" s="14">
        <v>1</v>
      </c>
      <c r="C15" s="14">
        <v>1</v>
      </c>
      <c r="D15" s="14" t="str">
        <f>+'Formulario de Inspección'!A25</f>
        <v>m</v>
      </c>
      <c r="E15" s="14" t="str">
        <f t="shared" si="0"/>
        <v>1m</v>
      </c>
      <c r="F15" s="14" t="s">
        <v>587</v>
      </c>
      <c r="G15" s="49" t="str">
        <f>+'Formulario de Inspección'!C25</f>
        <v>Pegatina Derecho de circulación, Revisión Técnica Vehicular o Matrícula vencida o inexistente (vehículos con placas que le permiten circular en vías públicas)</v>
      </c>
    </row>
    <row r="16" spans="1:7">
      <c r="A16" s="73">
        <v>1</v>
      </c>
      <c r="B16" s="14">
        <v>2</v>
      </c>
      <c r="C16" s="14">
        <v>2.1</v>
      </c>
      <c r="D16" s="14" t="str">
        <f>+'Formulario de Inspección'!A29</f>
        <v>a</v>
      </c>
      <c r="E16" s="14" t="str">
        <f t="shared" si="0"/>
        <v>2.1a</v>
      </c>
      <c r="F16" s="14" t="s">
        <v>588</v>
      </c>
      <c r="G16" s="49" t="str">
        <f>+'Formulario de Inspección'!C29</f>
        <v>Defectos de estado en la carrocería, estructura, timón o chasis que no afecten la seguridad</v>
      </c>
    </row>
    <row r="17" spans="1:7">
      <c r="A17" s="73">
        <v>2</v>
      </c>
      <c r="B17" s="14">
        <v>2</v>
      </c>
      <c r="C17" s="14">
        <v>2.1</v>
      </c>
      <c r="D17" s="14" t="str">
        <f>+'Formulario de Inspección'!A30</f>
        <v>b</v>
      </c>
      <c r="E17" s="14" t="str">
        <f t="shared" si="0"/>
        <v>2.1b</v>
      </c>
      <c r="F17" s="14" t="s">
        <v>587</v>
      </c>
      <c r="G17" s="49" t="str">
        <f>+'Formulario de Inspección'!C30</f>
        <v>Defectos de estado en la carrocería, estructura, timón o chasis que entrañen peligro</v>
      </c>
    </row>
    <row r="18" spans="1:7">
      <c r="A18" s="73">
        <v>3</v>
      </c>
      <c r="B18" s="14">
        <v>2</v>
      </c>
      <c r="C18" s="14">
        <v>2.1</v>
      </c>
      <c r="D18" s="14" t="str">
        <f>+'Formulario de Inspección'!A31</f>
        <v>c</v>
      </c>
      <c r="E18" s="14" t="str">
        <f t="shared" si="0"/>
        <v>2.1c</v>
      </c>
      <c r="F18" s="14" t="s">
        <v>587</v>
      </c>
      <c r="G18" s="49" t="str">
        <f>+'Formulario de Inspección'!C31</f>
        <v>Defectos de estado en los sujeciones de la carrocería, cajón o estructura general al chasis o base de la estructura</v>
      </c>
    </row>
    <row r="19" spans="1:7">
      <c r="A19" s="73">
        <v>4</v>
      </c>
      <c r="B19" s="14">
        <v>2</v>
      </c>
      <c r="C19" s="14">
        <v>2.1</v>
      </c>
      <c r="D19" s="14" t="str">
        <f>+'Formulario de Inspección'!A32</f>
        <v>d</v>
      </c>
      <c r="E19" s="14" t="str">
        <f t="shared" si="0"/>
        <v>2.1d</v>
      </c>
      <c r="F19" s="14" t="s">
        <v>587</v>
      </c>
      <c r="G19" s="49" t="str">
        <f>+'Formulario de Inspección'!C32</f>
        <v>Presencia de corrosión avanzada o estado deteriorado avanzado de la pintura de la carrocería o estructura en general</v>
      </c>
    </row>
    <row r="20" spans="1:7">
      <c r="A20" s="73">
        <v>5</v>
      </c>
      <c r="B20" s="14">
        <v>2</v>
      </c>
      <c r="C20" s="14">
        <v>2.1</v>
      </c>
      <c r="D20" s="14" t="str">
        <f>+'Formulario de Inspección'!A33</f>
        <v>e</v>
      </c>
      <c r="E20" s="14" t="str">
        <f t="shared" si="0"/>
        <v>2.1e</v>
      </c>
      <c r="F20" s="14" t="s">
        <v>588</v>
      </c>
      <c r="G20" s="49" t="str">
        <f>+'Formulario de Inspección'!C33</f>
        <v>Presencia de óxido o estado deteriorado leve de la pintura de la carrocería o estructura en general</v>
      </c>
    </row>
    <row r="21" spans="1:7">
      <c r="A21" s="73">
        <v>6</v>
      </c>
      <c r="B21" s="14">
        <v>2</v>
      </c>
      <c r="C21" s="14">
        <v>2.1</v>
      </c>
      <c r="D21" s="14" t="str">
        <f>+'Formulario de Inspección'!A34</f>
        <v>f</v>
      </c>
      <c r="E21" s="14" t="str">
        <f t="shared" si="0"/>
        <v>2.1f</v>
      </c>
      <c r="F21" s="14" t="s">
        <v>587</v>
      </c>
      <c r="G21" s="49" t="str">
        <f>+'Formulario de Inspección'!C34</f>
        <v>Interfaz de enganche diferente al "E" o el conocido como "Pico de Lora"</v>
      </c>
    </row>
    <row r="22" spans="1:7">
      <c r="A22" s="73">
        <v>7</v>
      </c>
      <c r="B22" s="14">
        <v>2</v>
      </c>
      <c r="C22" s="14">
        <v>2.1</v>
      </c>
      <c r="D22" s="14" t="str">
        <f>+'Formulario de Inspección'!A35</f>
        <v>g</v>
      </c>
      <c r="E22" s="14" t="str">
        <f t="shared" si="0"/>
        <v>2.1g</v>
      </c>
      <c r="F22" s="14" t="s">
        <v>587</v>
      </c>
      <c r="G22" s="49" t="str">
        <f>+'Formulario de Inspección'!C35</f>
        <v>Interfaz de enganche no cumple con medidas mínimas, fallas de sujeción, defecto de estado de la estructura y/o componentes</v>
      </c>
    </row>
    <row r="23" spans="1:7">
      <c r="A23" s="73">
        <v>8</v>
      </c>
      <c r="B23" s="14">
        <v>2</v>
      </c>
      <c r="C23" s="14">
        <v>2.1</v>
      </c>
      <c r="D23" s="14" t="str">
        <f>+'Formulario de Inspección'!A36</f>
        <v>h</v>
      </c>
      <c r="E23" s="14" t="str">
        <f t="shared" si="0"/>
        <v>2.1h</v>
      </c>
      <c r="F23" s="14" t="s">
        <v>587</v>
      </c>
      <c r="G23" s="49" t="str">
        <f>+'Formulario de Inspección'!C36</f>
        <v>Pasador vertical del enganche (pegadero) no están sujetas al vehículo con cadena o similar</v>
      </c>
    </row>
    <row r="24" spans="1:7">
      <c r="A24" s="73">
        <v>9</v>
      </c>
      <c r="B24" s="14">
        <v>2</v>
      </c>
      <c r="C24" s="14">
        <v>2.1</v>
      </c>
      <c r="D24" s="14" t="str">
        <f>+'Formulario de Inspección'!A37</f>
        <v>i</v>
      </c>
      <c r="E24" s="14" t="str">
        <f t="shared" si="0"/>
        <v>2.1i</v>
      </c>
      <c r="F24" s="14" t="s">
        <v>587</v>
      </c>
      <c r="G24" s="49" t="str">
        <f>+'Formulario de Inspección'!C37</f>
        <v>Sistema de seguridad anti desprendimiento del pasador del pegadero inexistes (si este es original de fabricación)</v>
      </c>
    </row>
    <row r="25" spans="1:7">
      <c r="A25" s="73">
        <v>10</v>
      </c>
      <c r="B25" s="14">
        <v>2</v>
      </c>
      <c r="C25" s="14">
        <v>2.1</v>
      </c>
      <c r="D25" s="14" t="str">
        <f>+'Formulario de Inspección'!A38</f>
        <v>j</v>
      </c>
      <c r="E25" s="14" t="str">
        <f t="shared" si="0"/>
        <v>2.1j</v>
      </c>
      <c r="F25" s="14" t="s">
        <v>587</v>
      </c>
      <c r="G25" s="49" t="str">
        <f>+'Formulario de Inspección'!C38</f>
        <v>Estructura y/o componentes del enganche (pegadero) presenta oxidación</v>
      </c>
    </row>
    <row r="26" spans="1:7">
      <c r="A26" s="73">
        <v>11</v>
      </c>
      <c r="B26" s="14">
        <v>2</v>
      </c>
      <c r="C26" s="14">
        <v>2.1</v>
      </c>
      <c r="D26" s="14" t="str">
        <f>+'Formulario de Inspección'!A39</f>
        <v>k</v>
      </c>
      <c r="E26" s="14" t="str">
        <f t="shared" si="0"/>
        <v>2.1k</v>
      </c>
      <c r="F26" s="14" t="s">
        <v>588</v>
      </c>
      <c r="G26" s="49" t="str">
        <f>+'Formulario de Inspección'!C39</f>
        <v>Ausencia, mal sujeción o deterioro avanzado del parachoques o dispositivo similar</v>
      </c>
    </row>
    <row r="27" spans="1:7">
      <c r="A27" s="73">
        <v>12</v>
      </c>
      <c r="B27" s="14">
        <v>2</v>
      </c>
      <c r="C27" s="14">
        <v>2.1</v>
      </c>
      <c r="D27" s="14" t="str">
        <f>+'Formulario de Inspección'!A40</f>
        <v>l</v>
      </c>
      <c r="E27" s="14" t="str">
        <f t="shared" si="0"/>
        <v>2.1l</v>
      </c>
      <c r="F27" s="14" t="s">
        <v>587</v>
      </c>
      <c r="G27" s="49" t="str">
        <f>+'Formulario de Inspección'!C40</f>
        <v>Deterioro leve de hules protectores (topes)</v>
      </c>
    </row>
    <row r="28" spans="1:7">
      <c r="A28" s="73">
        <v>13</v>
      </c>
      <c r="B28" s="14">
        <v>2</v>
      </c>
      <c r="C28" s="14">
        <v>2.1</v>
      </c>
      <c r="D28" s="14" t="str">
        <f>+'Formulario de Inspección'!A41</f>
        <v>m</v>
      </c>
      <c r="E28" s="14" t="str">
        <f t="shared" si="0"/>
        <v>2.1m</v>
      </c>
      <c r="F28" s="14" t="s">
        <v>588</v>
      </c>
      <c r="G28" s="49" t="str">
        <f>+'Formulario de Inspección'!C41</f>
        <v>Ausencia o deterioro avanzado de hules protectores (topes)</v>
      </c>
    </row>
    <row r="29" spans="1:7">
      <c r="A29" s="73">
        <v>14</v>
      </c>
      <c r="B29" s="14">
        <v>2</v>
      </c>
      <c r="C29" s="14">
        <v>2.1</v>
      </c>
      <c r="D29" s="14" t="str">
        <f>+'Formulario de Inspección'!A42</f>
        <v>n</v>
      </c>
      <c r="E29" s="14" t="str">
        <f t="shared" si="0"/>
        <v>2.1n</v>
      </c>
      <c r="F29" s="14" t="s">
        <v>587</v>
      </c>
      <c r="G29" s="49" t="str">
        <f>+'Formulario de Inspección'!C42</f>
        <v>Existencia de puntas salientes o filos cortantes, elementos y accesorios mal sujetos con peligro de desprendimiento (FOD)</v>
      </c>
    </row>
    <row r="30" spans="1:7">
      <c r="A30" s="73">
        <v>15</v>
      </c>
      <c r="B30" s="14">
        <v>2</v>
      </c>
      <c r="C30" s="14">
        <v>2.1</v>
      </c>
      <c r="D30" s="14" t="str">
        <f>+'Formulario de Inspección'!A43</f>
        <v>o</v>
      </c>
      <c r="E30" s="14" t="str">
        <f t="shared" si="0"/>
        <v>2.1o</v>
      </c>
      <c r="F30" s="14" t="s">
        <v>587</v>
      </c>
      <c r="G30" s="49" t="str">
        <f>+'Formulario de Inspección'!C43</f>
        <v>Calzas de hule inexistentes, defectos de sujeción al chasis o estructura, defectos de estado o no es de hule</v>
      </c>
    </row>
    <row r="31" spans="1:7">
      <c r="A31" s="73">
        <v>16</v>
      </c>
      <c r="B31" s="14">
        <v>2</v>
      </c>
      <c r="C31" s="14">
        <v>2.1</v>
      </c>
      <c r="D31" s="14" t="str">
        <f>+'Formulario de Inspección'!A44</f>
        <v>p</v>
      </c>
      <c r="E31" s="14" t="str">
        <f t="shared" ref="E31" si="1">+_xlfn.CONCAT(C31,D31)</f>
        <v>2.1p</v>
      </c>
      <c r="F31" s="14" t="s">
        <v>587</v>
      </c>
      <c r="G31" s="49" t="str">
        <f>+'Formulario de Inspección'!C44</f>
        <v>Calza de hule no cumple con las características reguladas para el tipo de equipo</v>
      </c>
    </row>
    <row r="32" spans="1:7">
      <c r="A32" s="73">
        <v>17</v>
      </c>
      <c r="B32" s="14">
        <v>2</v>
      </c>
      <c r="C32" s="14">
        <v>2.1</v>
      </c>
      <c r="D32" s="14" t="str">
        <f>+'Formulario de Inspección'!A45</f>
        <v>q</v>
      </c>
      <c r="E32" s="14" t="str">
        <f t="shared" ref="E32:E34" si="2">+_xlfn.CONCAT(C32,D32)</f>
        <v>2.1q</v>
      </c>
      <c r="F32" s="14" t="s">
        <v>587</v>
      </c>
      <c r="G32" s="49" t="str">
        <f>+'Formulario de Inspección'!C45</f>
        <v>Extintor inexistente, vencido o alguno de sus componentes defectuoso</v>
      </c>
    </row>
    <row r="33" spans="1:7">
      <c r="A33" s="73">
        <v>18</v>
      </c>
      <c r="B33" s="14">
        <v>2</v>
      </c>
      <c r="C33" s="14">
        <v>2.1</v>
      </c>
      <c r="D33" s="14" t="str">
        <f>+'Formulario de Inspección'!A46</f>
        <v>r</v>
      </c>
      <c r="E33" s="14" t="str">
        <f t="shared" si="2"/>
        <v>2.1r</v>
      </c>
      <c r="F33" s="14" t="s">
        <v>587</v>
      </c>
      <c r="G33" s="49" t="str">
        <f>+'Formulario de Inspección'!C46</f>
        <v>Etiqueta de información del extintor inexistente o ilegible o alterada</v>
      </c>
    </row>
    <row r="34" spans="1:7">
      <c r="A34" s="73">
        <v>19</v>
      </c>
      <c r="B34" s="14">
        <v>2</v>
      </c>
      <c r="C34" s="14">
        <v>2.1</v>
      </c>
      <c r="D34" s="14" t="str">
        <f>+'Formulario de Inspección'!A48</f>
        <v>t</v>
      </c>
      <c r="E34" s="14" t="str">
        <f t="shared" si="2"/>
        <v>2.1t</v>
      </c>
      <c r="F34" s="14" t="s">
        <v>587</v>
      </c>
      <c r="G34" s="49" t="str">
        <f>+'Formulario de Inspección'!C48</f>
        <v>Defecto de sujeción del extintor</v>
      </c>
    </row>
    <row r="35" spans="1:7">
      <c r="A35" s="73">
        <v>20</v>
      </c>
      <c r="B35" s="14">
        <v>2</v>
      </c>
      <c r="C35" s="14">
        <v>2.2000000000000002</v>
      </c>
      <c r="D35" s="14" t="str">
        <f>+'Formulario de Inspección'!A54</f>
        <v>a</v>
      </c>
      <c r="E35" s="14" t="str">
        <f t="shared" si="0"/>
        <v>2.2a</v>
      </c>
      <c r="F35" s="14" t="s">
        <v>588</v>
      </c>
      <c r="G35" s="49" t="str">
        <f>+'Formulario de Inspección'!C54</f>
        <v>Defectos de accionamiento en puerta en el acceso al vehículo</v>
      </c>
    </row>
    <row r="36" spans="1:7">
      <c r="A36" s="73">
        <v>21</v>
      </c>
      <c r="B36" s="14">
        <v>2</v>
      </c>
      <c r="C36" s="14">
        <v>2.2000000000000002</v>
      </c>
      <c r="D36" s="14" t="str">
        <f>+'Formulario de Inspección'!A55</f>
        <v>b</v>
      </c>
      <c r="E36" s="14" t="str">
        <f t="shared" si="0"/>
        <v>2.2b</v>
      </c>
      <c r="F36" s="14" t="s">
        <v>587</v>
      </c>
      <c r="G36" s="49" t="str">
        <f>+'Formulario de Inspección'!C55</f>
        <v>Defectos de accionamiento en puerta en la salida del vehículo</v>
      </c>
    </row>
    <row r="37" spans="1:7">
      <c r="A37" s="73">
        <v>22</v>
      </c>
      <c r="B37" s="14">
        <v>2</v>
      </c>
      <c r="C37" s="14">
        <v>2.2000000000000002</v>
      </c>
      <c r="D37" s="14" t="str">
        <f>+'Formulario de Inspección'!A56</f>
        <v>c</v>
      </c>
      <c r="E37" s="14" t="str">
        <f t="shared" si="0"/>
        <v>2.2c</v>
      </c>
      <c r="F37" s="14" t="s">
        <v>588</v>
      </c>
      <c r="G37" s="49" t="str">
        <f>+'Formulario de Inspección'!C56</f>
        <v>Bisagras defectuosas en puertas y compartimentos</v>
      </c>
    </row>
    <row r="38" spans="1:7">
      <c r="A38" s="73">
        <v>23</v>
      </c>
      <c r="B38" s="14">
        <v>2</v>
      </c>
      <c r="C38" s="14">
        <v>2.2000000000000002</v>
      </c>
      <c r="D38" s="14" t="str">
        <f>+'Formulario de Inspección'!A57</f>
        <v>d</v>
      </c>
      <c r="E38" s="14" t="str">
        <f t="shared" si="0"/>
        <v>2.2d</v>
      </c>
      <c r="F38" s="14" t="s">
        <v>587</v>
      </c>
      <c r="G38" s="49" t="str">
        <f>+'Formulario de Inspección'!C57</f>
        <v xml:space="preserve">Puertas y/o tapa de motor con riesgo de desprendimiento y/o apertura repentina </v>
      </c>
    </row>
    <row r="39" spans="1:7">
      <c r="A39" s="73">
        <v>24</v>
      </c>
      <c r="B39" s="14">
        <v>2</v>
      </c>
      <c r="C39" s="14">
        <v>2.2999999999999998</v>
      </c>
      <c r="D39" s="14" t="str">
        <f>+'Formulario de Inspección'!A60</f>
        <v>a</v>
      </c>
      <c r="E39" s="14" t="str">
        <f t="shared" si="0"/>
        <v>2.3a</v>
      </c>
      <c r="F39" s="14" t="s">
        <v>587</v>
      </c>
      <c r="G39" s="49" t="str">
        <f>+'Formulario de Inspección'!C60</f>
        <v>Parabrisas delantero inexistente (si el equipo cuenta con este de fabricación)</v>
      </c>
    </row>
    <row r="40" spans="1:7">
      <c r="A40" s="73">
        <v>25</v>
      </c>
      <c r="B40" s="14">
        <v>2</v>
      </c>
      <c r="C40" s="14">
        <v>2.2999999999999998</v>
      </c>
      <c r="D40" s="14" t="str">
        <f>+'Formulario de Inspección'!A61</f>
        <v>b</v>
      </c>
      <c r="E40" s="14" t="str">
        <f t="shared" si="0"/>
        <v>2.3b</v>
      </c>
      <c r="F40" s="14" t="s">
        <v>588</v>
      </c>
      <c r="G40" s="49" t="str">
        <f>+'Formulario de Inspección'!C61</f>
        <v>Accionamiento de ventanas defectuoso</v>
      </c>
    </row>
    <row r="41" spans="1:7">
      <c r="A41" s="73">
        <v>26</v>
      </c>
      <c r="B41" s="14">
        <v>2</v>
      </c>
      <c r="C41" s="14">
        <v>2.2999999999999998</v>
      </c>
      <c r="D41" s="14" t="str">
        <f>+'Formulario de Inspección'!A62</f>
        <v>c</v>
      </c>
      <c r="E41" s="14" t="str">
        <f t="shared" si="0"/>
        <v>2.3c</v>
      </c>
      <c r="F41" s="14" t="s">
        <v>587</v>
      </c>
      <c r="G41" s="49" t="str">
        <f>+'Formulario de Inspección'!C62</f>
        <v>Existencia de lámina adhesiva anti solar, polarizado, sticker, adhesivos o similares en el parabrisas delantero.</v>
      </c>
    </row>
    <row r="42" spans="1:7">
      <c r="A42" s="73">
        <v>27</v>
      </c>
      <c r="B42" s="14">
        <v>2</v>
      </c>
      <c r="C42" s="14">
        <v>2.2999999999999998</v>
      </c>
      <c r="D42" s="14" t="str">
        <f>+'Formulario de Inspección'!A63</f>
        <v>d</v>
      </c>
      <c r="E42" s="14" t="str">
        <f t="shared" si="0"/>
        <v>2.3d</v>
      </c>
      <c r="F42" s="14" t="s">
        <v>588</v>
      </c>
      <c r="G42" s="49" t="str">
        <f>+'Formulario de Inspección'!C63</f>
        <v>Existencia de lámina adhesiva anti solar, ,adhesivos o similares en ventanillas y/o parabrisas trasero</v>
      </c>
    </row>
    <row r="43" spans="1:7">
      <c r="A43" s="73">
        <v>28</v>
      </c>
      <c r="B43" s="14">
        <v>2</v>
      </c>
      <c r="C43" s="14">
        <v>2.2999999999999998</v>
      </c>
      <c r="D43" s="14" t="str">
        <f>+'Formulario de Inspección'!A64</f>
        <v>e</v>
      </c>
      <c r="E43" s="14" t="str">
        <f t="shared" si="0"/>
        <v>2.3e</v>
      </c>
      <c r="F43" s="14" t="s">
        <v>588</v>
      </c>
      <c r="G43" s="49" t="str">
        <f>+'Formulario de Inspección'!C64</f>
        <v>Fisuras o impactos con radio mayor a 5 cm pero menor a 15 cm en el parabrisas delantero, fuera del campo de visión del conductor.</v>
      </c>
    </row>
    <row r="44" spans="1:7">
      <c r="A44" s="73">
        <v>29</v>
      </c>
      <c r="B44" s="14">
        <v>2</v>
      </c>
      <c r="C44" s="14">
        <v>2.2999999999999998</v>
      </c>
      <c r="D44" s="14" t="str">
        <f>+'Formulario de Inspección'!A65</f>
        <v>f</v>
      </c>
      <c r="E44" s="14" t="str">
        <f t="shared" si="0"/>
        <v>2.3f</v>
      </c>
      <c r="F44" s="14" t="s">
        <v>587</v>
      </c>
      <c r="G44" s="49" t="str">
        <f>+'Formulario de Inspección'!C65</f>
        <v>Fisuras o impactos con radio mayor a 5 cm en el parabrisas delantero, dentro del campo de visión del conductor.</v>
      </c>
    </row>
    <row r="45" spans="1:7">
      <c r="A45" s="73">
        <v>30</v>
      </c>
      <c r="B45" s="14">
        <v>2</v>
      </c>
      <c r="C45" s="14">
        <v>2.2999999999999998</v>
      </c>
      <c r="D45" s="14" t="str">
        <f>+'Formulario de Inspección'!A66</f>
        <v>g</v>
      </c>
      <c r="E45" s="14" t="str">
        <f t="shared" si="0"/>
        <v>2.3g</v>
      </c>
      <c r="F45" s="14" t="s">
        <v>588</v>
      </c>
      <c r="G45" s="49" t="str">
        <f>+'Formulario de Inspección'!C66</f>
        <v>Fisura o impactos con radio mayor a 5 cm en las ventanillas o parabrisas trasero.</v>
      </c>
    </row>
    <row r="46" spans="1:7">
      <c r="A46" s="73">
        <v>31</v>
      </c>
      <c r="B46" s="14">
        <v>2</v>
      </c>
      <c r="C46" s="14">
        <v>2.4</v>
      </c>
      <c r="D46" s="14" t="str">
        <f>+'Formulario de Inspección'!A69</f>
        <v>a</v>
      </c>
      <c r="E46" s="14" t="str">
        <f t="shared" si="0"/>
        <v>2.4a</v>
      </c>
      <c r="F46" s="14" t="s">
        <v>587</v>
      </c>
      <c r="G46" s="49" t="str">
        <f>+'Formulario de Inspección'!C69</f>
        <v xml:space="preserve">Inexistencia de los limpiaparabrisas (escobillas) </v>
      </c>
    </row>
    <row r="47" spans="1:7">
      <c r="A47" s="73">
        <v>32</v>
      </c>
      <c r="B47" s="14">
        <v>2</v>
      </c>
      <c r="C47" s="14">
        <v>2.4</v>
      </c>
      <c r="D47" s="14" t="str">
        <f>+'Formulario de Inspección'!A70</f>
        <v>b</v>
      </c>
      <c r="E47" s="14" t="str">
        <f t="shared" si="0"/>
        <v>2.4b</v>
      </c>
      <c r="F47" s="14" t="s">
        <v>587</v>
      </c>
      <c r="G47" s="49" t="str">
        <f>+'Formulario de Inspección'!C70</f>
        <v xml:space="preserve">Mal funcionamiento del limpiaparabrisas (escobillas) </v>
      </c>
    </row>
    <row r="48" spans="1:7">
      <c r="A48" s="73">
        <v>33</v>
      </c>
      <c r="B48" s="14">
        <v>2</v>
      </c>
      <c r="C48" s="14">
        <v>2.4</v>
      </c>
      <c r="D48" s="14" t="str">
        <f>+'Formulario de Inspección'!A71</f>
        <v>c</v>
      </c>
      <c r="E48" s="14" t="str">
        <f t="shared" si="0"/>
        <v>2.4c</v>
      </c>
      <c r="F48" s="14" t="s">
        <v>588</v>
      </c>
      <c r="G48" s="49" t="str">
        <f>+'Formulario de Inspección'!C71</f>
        <v xml:space="preserve">Mal estado de los limpiaparabrisas (escobillas) </v>
      </c>
    </row>
    <row r="49" spans="1:7">
      <c r="A49" s="73">
        <v>34</v>
      </c>
      <c r="B49" s="14">
        <v>2</v>
      </c>
      <c r="C49" s="14">
        <v>2.5</v>
      </c>
      <c r="D49" s="14" t="str">
        <f>+'Formulario de Inspección'!A74</f>
        <v>a</v>
      </c>
      <c r="E49" s="14" t="str">
        <f t="shared" si="0"/>
        <v>2.5a</v>
      </c>
      <c r="F49" s="14" t="s">
        <v>587</v>
      </c>
      <c r="G49" s="49" t="str">
        <f>+'Formulario de Inspección'!C74</f>
        <v>Inexistencia de retrovisores (izquierdo o derecho), cuando es obligatorio.</v>
      </c>
    </row>
    <row r="50" spans="1:7">
      <c r="A50" s="73">
        <v>35</v>
      </c>
      <c r="B50" s="14">
        <v>2</v>
      </c>
      <c r="C50" s="14">
        <v>2.5</v>
      </c>
      <c r="D50" s="14" t="str">
        <f>+'Formulario de Inspección'!A75</f>
        <v>b</v>
      </c>
      <c r="E50" s="14" t="str">
        <f t="shared" si="0"/>
        <v>2.5b</v>
      </c>
      <c r="F50" s="14" t="s">
        <v>588</v>
      </c>
      <c r="G50" s="49" t="str">
        <f>+'Formulario de Inspección'!C75</f>
        <v>Inexistencia de retrovisor derecho en vehículos, cuando no es obligatorio.</v>
      </c>
    </row>
    <row r="51" spans="1:7">
      <c r="A51" s="73">
        <v>36</v>
      </c>
      <c r="B51" s="14">
        <v>2</v>
      </c>
      <c r="C51" s="14">
        <v>2.5</v>
      </c>
      <c r="D51" s="14" t="str">
        <f>+'Formulario de Inspección'!A76</f>
        <v>c</v>
      </c>
      <c r="E51" s="14" t="str">
        <f t="shared" si="0"/>
        <v>2.5c</v>
      </c>
      <c r="F51" s="14" t="s">
        <v>588</v>
      </c>
      <c r="G51" s="49" t="str">
        <f>+'Formulario de Inspección'!C76</f>
        <v>Deterioro de las superficies que no afecten la retro visión.</v>
      </c>
    </row>
    <row r="52" spans="1:7">
      <c r="A52" s="73">
        <v>37</v>
      </c>
      <c r="B52" s="14">
        <v>2</v>
      </c>
      <c r="C52" s="14">
        <v>2.5</v>
      </c>
      <c r="D52" s="14" t="str">
        <f>+'Formulario de Inspección'!A77</f>
        <v>d</v>
      </c>
      <c r="E52" s="14" t="str">
        <f t="shared" si="0"/>
        <v>2.5d</v>
      </c>
      <c r="F52" s="14" t="s">
        <v>587</v>
      </c>
      <c r="G52" s="49" t="str">
        <f>+'Formulario de Inspección'!C77</f>
        <v>Deterioro excesivo de la superficie que impidan la retro visión.</v>
      </c>
    </row>
    <row r="53" spans="1:7">
      <c r="A53" s="73">
        <v>38</v>
      </c>
      <c r="B53" s="14">
        <v>2</v>
      </c>
      <c r="C53" s="14">
        <v>2.5</v>
      </c>
      <c r="D53" s="14" t="str">
        <f>+'Formulario de Inspección'!A78</f>
        <v>e</v>
      </c>
      <c r="E53" s="14" t="str">
        <f t="shared" si="0"/>
        <v>2.5e</v>
      </c>
      <c r="F53" s="14" t="s">
        <v>588</v>
      </c>
      <c r="G53" s="49" t="str">
        <f>+'Formulario de Inspección'!C78</f>
        <v>Fijación defectuosa.</v>
      </c>
    </row>
    <row r="54" spans="1:7">
      <c r="A54" s="73">
        <v>39</v>
      </c>
      <c r="B54" s="14">
        <v>2</v>
      </c>
      <c r="C54" s="14">
        <v>2.5</v>
      </c>
      <c r="D54" s="14" t="str">
        <f>+'Formulario de Inspección'!A79</f>
        <v>f</v>
      </c>
      <c r="E54" s="14" t="str">
        <f t="shared" si="0"/>
        <v>2.5f</v>
      </c>
      <c r="F54" s="14" t="s">
        <v>587</v>
      </c>
      <c r="G54" s="49" t="str">
        <f>+'Formulario de Inspección'!C79</f>
        <v>Mal estado de la estructura o fijación defectuosa con riesgo de desprendimiento.</v>
      </c>
    </row>
    <row r="55" spans="1:7">
      <c r="A55" s="73">
        <v>1</v>
      </c>
      <c r="B55" s="14">
        <v>3</v>
      </c>
      <c r="C55" s="14" t="s">
        <v>121</v>
      </c>
      <c r="D55" s="14" t="str">
        <f>+'Formulario de Inspección'!A83</f>
        <v>a</v>
      </c>
      <c r="E55" s="14" t="str">
        <f t="shared" si="0"/>
        <v>3.1a</v>
      </c>
      <c r="F55" s="14" t="s">
        <v>588</v>
      </c>
      <c r="G55" s="49" t="str">
        <f>+'Formulario de Inspección'!C83</f>
        <v>Asiento con deterioro</v>
      </c>
    </row>
    <row r="56" spans="1:7">
      <c r="A56" s="73">
        <v>2</v>
      </c>
      <c r="B56" s="14">
        <v>3</v>
      </c>
      <c r="C56" s="14" t="s">
        <v>121</v>
      </c>
      <c r="D56" s="14" t="str">
        <f>+'Formulario de Inspección'!A84</f>
        <v>b</v>
      </c>
      <c r="E56" s="14" t="str">
        <f t="shared" si="0"/>
        <v>3.1b</v>
      </c>
      <c r="F56" s="14" t="s">
        <v>587</v>
      </c>
      <c r="G56" s="49" t="str">
        <f>+'Formulario de Inspección'!C84</f>
        <v>Asiento muy deteriorado.</v>
      </c>
    </row>
    <row r="57" spans="1:7">
      <c r="A57" s="73">
        <v>3</v>
      </c>
      <c r="B57" s="14">
        <v>3</v>
      </c>
      <c r="C57" s="14" t="s">
        <v>121</v>
      </c>
      <c r="D57" s="14" t="str">
        <f>+'Formulario de Inspección'!A85</f>
        <v>c</v>
      </c>
      <c r="E57" s="14" t="str">
        <f t="shared" si="0"/>
        <v>3.1c</v>
      </c>
      <c r="F57" s="14" t="s">
        <v>588</v>
      </c>
      <c r="G57" s="49" t="str">
        <f>+'Formulario de Inspección'!C85</f>
        <v>Fijación defectuosa.</v>
      </c>
    </row>
    <row r="58" spans="1:7">
      <c r="A58" s="73">
        <v>4</v>
      </c>
      <c r="B58" s="14">
        <v>3</v>
      </c>
      <c r="C58" s="14" t="s">
        <v>121</v>
      </c>
      <c r="D58" s="14" t="str">
        <f>+'Formulario de Inspección'!A86</f>
        <v>d</v>
      </c>
      <c r="E58" s="14" t="str">
        <f t="shared" si="0"/>
        <v>3.1d</v>
      </c>
      <c r="F58" s="14" t="s">
        <v>587</v>
      </c>
      <c r="G58" s="49" t="str">
        <f>+'Formulario de Inspección'!C86</f>
        <v>Fijación defectuosa con riesgo de desprendimiento.</v>
      </c>
    </row>
    <row r="59" spans="1:7">
      <c r="A59" s="73">
        <v>5</v>
      </c>
      <c r="B59" s="14">
        <v>3</v>
      </c>
      <c r="C59" s="14" t="s">
        <v>121</v>
      </c>
      <c r="D59" s="14" t="str">
        <f>+'Formulario de Inspección'!A87</f>
        <v>e</v>
      </c>
      <c r="E59" s="14" t="str">
        <f t="shared" si="0"/>
        <v>3.1e</v>
      </c>
      <c r="F59" s="14" t="s">
        <v>588</v>
      </c>
      <c r="G59" s="49" t="str">
        <f>+'Formulario de Inspección'!C87</f>
        <v>Capacidad de ocupantes distinta a la espesificada por el fabricante</v>
      </c>
    </row>
    <row r="60" spans="1:7">
      <c r="A60" s="73">
        <v>6</v>
      </c>
      <c r="B60" s="14">
        <v>3</v>
      </c>
      <c r="C60" s="14" t="s">
        <v>121</v>
      </c>
      <c r="D60" s="14" t="str">
        <f>+'Formulario de Inspección'!A88</f>
        <v>f</v>
      </c>
      <c r="E60" s="14" t="str">
        <f>+_xlfn.CONCAT(C60,D60)</f>
        <v>3.1f</v>
      </c>
      <c r="F60" s="14" t="s">
        <v>588</v>
      </c>
      <c r="G60" s="49" t="str">
        <f>+'Formulario de Inspección'!C88</f>
        <v>Mecanismos de ajuste que no permiten la fijación (según aplique).</v>
      </c>
    </row>
    <row r="61" spans="1:7">
      <c r="A61" s="73">
        <v>7</v>
      </c>
      <c r="B61" s="14">
        <v>3</v>
      </c>
      <c r="C61" s="14" t="s">
        <v>130</v>
      </c>
      <c r="D61" s="14" t="str">
        <f>+'Formulario de Inspección'!A91</f>
        <v>a</v>
      </c>
      <c r="E61" s="14" t="str">
        <f t="shared" si="0"/>
        <v>3.2a</v>
      </c>
      <c r="F61" s="14" t="s">
        <v>587</v>
      </c>
      <c r="G61" s="49" t="str">
        <f>+'Formulario de Inspección'!C91</f>
        <v>Inexistencia de algún cinturón</v>
      </c>
    </row>
    <row r="62" spans="1:7">
      <c r="A62" s="73">
        <v>8</v>
      </c>
      <c r="B62" s="14">
        <v>3</v>
      </c>
      <c r="C62" s="14" t="s">
        <v>130</v>
      </c>
      <c r="D62" s="14" t="str">
        <f>+'Formulario de Inspección'!A92</f>
        <v>b</v>
      </c>
      <c r="E62" s="14" t="str">
        <f t="shared" si="0"/>
        <v>3.2b</v>
      </c>
      <c r="F62" s="14" t="s">
        <v>588</v>
      </c>
      <c r="G62" s="49" t="str">
        <f>+'Formulario de Inspección'!C92</f>
        <v>Defectos de estado en las bandas de cinturones</v>
      </c>
    </row>
    <row r="63" spans="1:7">
      <c r="A63" s="73">
        <v>9</v>
      </c>
      <c r="B63" s="14">
        <v>3</v>
      </c>
      <c r="C63" s="14" t="s">
        <v>130</v>
      </c>
      <c r="D63" s="14" t="str">
        <f>+'Formulario de Inspección'!A93</f>
        <v>c</v>
      </c>
      <c r="E63" s="14" t="str">
        <f t="shared" si="0"/>
        <v>3.2c</v>
      </c>
      <c r="F63" s="14" t="s">
        <v>588</v>
      </c>
      <c r="G63" s="49" t="str">
        <f>+'Formulario de Inspección'!C93</f>
        <v>Defectos de estado de los anclajes y trancas</v>
      </c>
    </row>
    <row r="64" spans="1:7">
      <c r="A64" s="73">
        <v>10</v>
      </c>
      <c r="B64" s="14">
        <v>3</v>
      </c>
      <c r="C64" s="14" t="s">
        <v>130</v>
      </c>
      <c r="D64" s="14" t="str">
        <f>+'Formulario de Inspección'!A94</f>
        <v>d</v>
      </c>
      <c r="E64" s="14" t="str">
        <f t="shared" si="0"/>
        <v>3.2d</v>
      </c>
      <c r="F64" s="14" t="s">
        <v>587</v>
      </c>
      <c r="G64" s="49" t="str">
        <f>+'Formulario de Inspección'!C94</f>
        <v>Defectos de estado en las bandas con peligro de rotura</v>
      </c>
    </row>
    <row r="65" spans="1:7">
      <c r="A65" s="73">
        <v>11</v>
      </c>
      <c r="B65" s="14">
        <v>3</v>
      </c>
      <c r="C65" s="14">
        <v>3.2</v>
      </c>
      <c r="D65" s="14" t="str">
        <f>+'Formulario de Inspección'!A95</f>
        <v>e</v>
      </c>
      <c r="E65" s="14" t="str">
        <f t="shared" ref="E65" si="3">+_xlfn.CONCAT(C65,D65)</f>
        <v>3.2e</v>
      </c>
      <c r="F65" s="14" t="s">
        <v>587</v>
      </c>
      <c r="G65" s="49" t="str">
        <f>+'Formulario de Inspección'!C95</f>
        <v>Defectos de estado en el sistema de tranca de los aclajes no funciona correctamente</v>
      </c>
    </row>
    <row r="66" spans="1:7">
      <c r="A66" s="73">
        <v>12</v>
      </c>
      <c r="B66" s="14">
        <v>3</v>
      </c>
      <c r="C66" s="14" t="s">
        <v>138</v>
      </c>
      <c r="D66" s="14" t="str">
        <f>+'Formulario de Inspección'!A98</f>
        <v>a</v>
      </c>
      <c r="E66" s="14" t="str">
        <f t="shared" si="0"/>
        <v>3.3a</v>
      </c>
      <c r="F66" s="14" t="s">
        <v>587</v>
      </c>
      <c r="G66" s="49" t="str">
        <f>+'Formulario de Inspección'!C98</f>
        <v>Inexistencia del velocímetro (si el equipo cuenta con este de fabricación)</v>
      </c>
    </row>
    <row r="67" spans="1:7">
      <c r="A67" s="73">
        <v>13</v>
      </c>
      <c r="B67" s="14">
        <v>3</v>
      </c>
      <c r="C67" s="14" t="s">
        <v>138</v>
      </c>
      <c r="D67" s="14" t="str">
        <f>+'Formulario de Inspección'!A99</f>
        <v>b</v>
      </c>
      <c r="E67" s="14" t="str">
        <f t="shared" si="0"/>
        <v>3.3b</v>
      </c>
      <c r="F67" s="14" t="s">
        <v>588</v>
      </c>
      <c r="G67" s="49" t="str">
        <f>+'Formulario de Inspección'!C99</f>
        <v>Defectos de estado de los componentes que no afecten su funcionamiento</v>
      </c>
    </row>
    <row r="68" spans="1:7">
      <c r="A68" s="73">
        <v>14</v>
      </c>
      <c r="B68" s="14">
        <v>3</v>
      </c>
      <c r="C68" s="14" t="s">
        <v>138</v>
      </c>
      <c r="D68" s="14" t="str">
        <f>+'Formulario de Inspección'!A100</f>
        <v>c</v>
      </c>
      <c r="E68" s="14" t="str">
        <f t="shared" si="0"/>
        <v>3.3c</v>
      </c>
      <c r="F68" s="14" t="s">
        <v>588</v>
      </c>
      <c r="G68" s="49" t="str">
        <f>+'Formulario de Inspección'!C100</f>
        <v>Defectos de estado de los componentes que afecten su funcionamiento</v>
      </c>
    </row>
    <row r="69" spans="1:7">
      <c r="A69" s="73">
        <v>15</v>
      </c>
      <c r="B69" s="14">
        <v>3</v>
      </c>
      <c r="C69" s="14" t="s">
        <v>138</v>
      </c>
      <c r="D69" s="14" t="str">
        <f>+'Formulario de Inspección'!A101</f>
        <v>d</v>
      </c>
      <c r="E69" s="14" t="str">
        <f t="shared" si="0"/>
        <v>3.3d</v>
      </c>
      <c r="F69" s="14" t="s">
        <v>588</v>
      </c>
      <c r="G69" s="49" t="str">
        <f>+'Formulario de Inspección'!C101</f>
        <v>Lectura de horómetro igual o no coincide con respecto a la registrada en la inspección anterior</v>
      </c>
    </row>
    <row r="70" spans="1:7">
      <c r="A70" s="73">
        <v>16</v>
      </c>
      <c r="B70" s="14">
        <v>3</v>
      </c>
      <c r="C70" s="14" t="s">
        <v>138</v>
      </c>
      <c r="D70" s="14" t="str">
        <f>+'Formulario de Inspección'!A102</f>
        <v>e</v>
      </c>
      <c r="E70" s="14" t="str">
        <f t="shared" si="0"/>
        <v>3.3e</v>
      </c>
      <c r="F70" s="14" t="s">
        <v>588</v>
      </c>
      <c r="G70" s="49" t="str">
        <f>+'Formulario de Inspección'!C102</f>
        <v>Ilegibilidad o inexistencia del horómetro (si el equipo cuenta con este de fabricación)</v>
      </c>
    </row>
    <row r="71" spans="1:7">
      <c r="A71" s="73">
        <v>17</v>
      </c>
      <c r="B71" s="14">
        <v>3</v>
      </c>
      <c r="C71" s="14">
        <v>3.4</v>
      </c>
      <c r="D71" s="14" t="str">
        <f>+'Formulario de Inspección'!A108</f>
        <v>a</v>
      </c>
      <c r="E71" s="14" t="str">
        <f t="shared" si="0"/>
        <v>3.4a</v>
      </c>
      <c r="F71" s="14" t="s">
        <v>587</v>
      </c>
      <c r="G71" s="49" t="str">
        <f>+'Formulario de Inspección'!C108</f>
        <v>Defectos de estado, filos cortantes o corrosión de paredes, techo, piso que pongan en riesgo los ocupantes o la carga</v>
      </c>
    </row>
    <row r="72" spans="1:7">
      <c r="A72" s="73">
        <v>18</v>
      </c>
      <c r="B72" s="14">
        <v>3</v>
      </c>
      <c r="C72" s="14">
        <v>3.4</v>
      </c>
      <c r="D72" s="14" t="str">
        <f>+'Formulario de Inspección'!A109</f>
        <v>b</v>
      </c>
      <c r="E72" s="14" t="str">
        <f t="shared" si="0"/>
        <v>3.4b</v>
      </c>
      <c r="F72" s="14" t="s">
        <v>588</v>
      </c>
      <c r="G72" s="49" t="str">
        <f>+'Formulario de Inspección'!C109</f>
        <v>Defectos de estado o corrosión de paredes, techo, piso que no pongan en riesgo los ocupantes o la carga</v>
      </c>
    </row>
    <row r="73" spans="1:7">
      <c r="A73" s="73">
        <v>19</v>
      </c>
      <c r="B73" s="14">
        <v>3</v>
      </c>
      <c r="C73" s="14">
        <v>3.4</v>
      </c>
      <c r="D73" s="14" t="str">
        <f>+'Formulario de Inspección'!A110</f>
        <v>c</v>
      </c>
      <c r="E73" s="14" t="str">
        <f t="shared" si="0"/>
        <v>3.4c</v>
      </c>
      <c r="F73" s="14" t="s">
        <v>587</v>
      </c>
      <c r="G73" s="49" t="str">
        <f>+'Formulario de Inspección'!C110</f>
        <v>Cables eléctricos con cortes expuestos, empates inadecuados u otra condición que represente peligro de un posible corto circuito</v>
      </c>
    </row>
    <row r="74" spans="1:7">
      <c r="A74" s="73">
        <v>20</v>
      </c>
      <c r="B74" s="14">
        <v>3</v>
      </c>
      <c r="C74" s="14">
        <v>3.4</v>
      </c>
      <c r="D74" s="14" t="str">
        <f>+'Formulario de Inspección'!A111</f>
        <v>d</v>
      </c>
      <c r="E74" s="14" t="str">
        <f>+_xlfn.CONCAT(C74,D74)</f>
        <v>3.4d</v>
      </c>
      <c r="F74" s="14" t="s">
        <v>588</v>
      </c>
      <c r="G74" s="49" t="str">
        <f>+'Formulario de Inspección'!C111</f>
        <v>Cables eléctricos mal sujetos</v>
      </c>
    </row>
    <row r="75" spans="1:7">
      <c r="A75" s="73">
        <v>21</v>
      </c>
      <c r="B75" s="14">
        <v>3</v>
      </c>
      <c r="C75" s="14">
        <v>3.4</v>
      </c>
      <c r="D75" s="14" t="str">
        <f>+'Formulario de Inspección'!A112</f>
        <v>e</v>
      </c>
      <c r="E75" s="14" t="str">
        <f>+_xlfn.CONCAT(C75,D75)</f>
        <v>3.4e</v>
      </c>
      <c r="F75" s="14" t="s">
        <v>587</v>
      </c>
      <c r="G75" s="49" t="str">
        <f>+'Formulario de Inspección'!C112</f>
        <v>Objeto(s) dentro de la cabina o habitáculo sin sujetar que puede(n) convertirse en proyectil(es) o FOD</v>
      </c>
    </row>
    <row r="76" spans="1:7">
      <c r="A76" s="73">
        <v>22</v>
      </c>
      <c r="B76" s="14">
        <v>3</v>
      </c>
      <c r="C76" s="14">
        <v>3.4</v>
      </c>
      <c r="D76" s="14" t="str">
        <f>+'Formulario de Inspección'!A113</f>
        <v>f</v>
      </c>
      <c r="E76" s="14" t="str">
        <f>+_xlfn.CONCAT(C76,D76)</f>
        <v>3.4f</v>
      </c>
      <c r="F76" s="14" t="s">
        <v>587</v>
      </c>
      <c r="G76" s="49" t="str">
        <f>+'Formulario de Inspección'!C113</f>
        <v>Panel de control, palancas de mando, instrumentos, luces o relojes indicadores en mal estado, ilegibles o no cumplen su función</v>
      </c>
    </row>
    <row r="77" spans="1:7">
      <c r="A77" s="73">
        <v>23</v>
      </c>
      <c r="B77" s="14">
        <v>3</v>
      </c>
      <c r="C77" s="14">
        <v>3.4</v>
      </c>
      <c r="D77" s="14" t="str">
        <f>+'Formulario de Inspección'!A115</f>
        <v>h</v>
      </c>
      <c r="E77" s="14" t="str">
        <f>+_xlfn.CONCAT(C77,D77)</f>
        <v>3.4h</v>
      </c>
      <c r="F77" s="14" t="s">
        <v>588</v>
      </c>
      <c r="G77" s="49" t="str">
        <f>+'Formulario de Inspección'!C115</f>
        <v>No funciona o no existe el claxon (pito o bocina)</v>
      </c>
    </row>
    <row r="78" spans="1:7">
      <c r="A78" s="73">
        <v>1</v>
      </c>
      <c r="B78" s="14">
        <v>4</v>
      </c>
      <c r="C78" s="14" t="s">
        <v>160</v>
      </c>
      <c r="D78" s="14" t="str">
        <f>+'Formulario de Inspección'!A119</f>
        <v>a</v>
      </c>
      <c r="E78" s="14" t="str">
        <f t="shared" ref="E78:E136" si="4">+_xlfn.CONCAT(C78,D78)</f>
        <v>4.1a</v>
      </c>
      <c r="F78" s="14" t="s">
        <v>587</v>
      </c>
      <c r="G78" s="49" t="str">
        <f>+'Formulario de Inspección'!C119</f>
        <v>No funciona la luz baja o luz alta</v>
      </c>
    </row>
    <row r="79" spans="1:7">
      <c r="A79" s="73">
        <v>2</v>
      </c>
      <c r="B79" s="14">
        <v>4</v>
      </c>
      <c r="C79" s="14" t="s">
        <v>160</v>
      </c>
      <c r="D79" s="14" t="str">
        <f>+'Formulario de Inspección'!A120</f>
        <v>b</v>
      </c>
      <c r="E79" s="14" t="str">
        <f t="shared" si="4"/>
        <v>4.1b</v>
      </c>
      <c r="F79" s="14" t="s">
        <v>588</v>
      </c>
      <c r="G79" s="49" t="str">
        <f>+'Formulario de Inspección'!C120</f>
        <v>No funciona la luz alta o inexistente (si es original de fábrica)</v>
      </c>
    </row>
    <row r="80" spans="1:7">
      <c r="A80" s="73">
        <v>3</v>
      </c>
      <c r="B80" s="14">
        <v>4</v>
      </c>
      <c r="C80" s="14" t="s">
        <v>160</v>
      </c>
      <c r="D80" s="14" t="str">
        <f>+'Formulario de Inspección'!A121</f>
        <v>c</v>
      </c>
      <c r="E80" s="14" t="str">
        <f t="shared" si="4"/>
        <v>4.1c</v>
      </c>
      <c r="F80" s="14" t="s">
        <v>588</v>
      </c>
      <c r="G80" s="49" t="str">
        <f>+'Formulario de Inspección'!C121</f>
        <v>Defectuosa conmutación alta/baja.</v>
      </c>
    </row>
    <row r="81" spans="1:7">
      <c r="A81" s="73">
        <v>4</v>
      </c>
      <c r="B81" s="14">
        <v>4</v>
      </c>
      <c r="C81" s="14" t="s">
        <v>160</v>
      </c>
      <c r="D81" s="14" t="str">
        <f>+'Formulario de Inspección'!A122</f>
        <v>d</v>
      </c>
      <c r="E81" s="14" t="str">
        <f t="shared" si="4"/>
        <v>4.1d</v>
      </c>
      <c r="F81" s="14" t="s">
        <v>588</v>
      </c>
      <c r="G81" s="49" t="str">
        <f>+'Formulario de Inspección'!C122</f>
        <v>No funciona el testigo de la luz alta.</v>
      </c>
    </row>
    <row r="82" spans="1:7">
      <c r="A82" s="73">
        <v>5</v>
      </c>
      <c r="B82" s="14">
        <v>4</v>
      </c>
      <c r="C82" s="14" t="s">
        <v>160</v>
      </c>
      <c r="D82" s="14" t="str">
        <f>+'Formulario de Inspección'!A123</f>
        <v>e</v>
      </c>
      <c r="E82" s="14" t="str">
        <f t="shared" si="4"/>
        <v>4.1e</v>
      </c>
      <c r="F82" s="14" t="s">
        <v>588</v>
      </c>
      <c r="G82" s="49" t="str">
        <f>+'Formulario de Inspección'!C123</f>
        <v>No reúne condiciones para comprobar la orientación del haz luminoso de la luz baja.</v>
      </c>
    </row>
    <row r="83" spans="1:7">
      <c r="A83" s="73">
        <v>6</v>
      </c>
      <c r="B83" s="14">
        <v>4</v>
      </c>
      <c r="C83" s="14" t="s">
        <v>160</v>
      </c>
      <c r="D83" s="14" t="str">
        <f>+'Formulario de Inspección'!A124</f>
        <v>f</v>
      </c>
      <c r="E83" s="14" t="str">
        <f t="shared" si="4"/>
        <v>4.1f</v>
      </c>
      <c r="F83" s="14" t="s">
        <v>588</v>
      </c>
      <c r="G83" s="49" t="str">
        <f>+'Formulario de Inspección'!C124</f>
        <v>Orientación defectuosa del haz luminoso (deslumbrante) de las luces bajas.</v>
      </c>
    </row>
    <row r="84" spans="1:7">
      <c r="A84" s="73">
        <v>7</v>
      </c>
      <c r="B84" s="14">
        <v>4</v>
      </c>
      <c r="C84" s="14" t="s">
        <v>160</v>
      </c>
      <c r="D84" s="14" t="str">
        <f>+'Formulario de Inspección'!A125</f>
        <v>g</v>
      </c>
      <c r="E84" s="14" t="str">
        <f t="shared" si="4"/>
        <v>4.1g</v>
      </c>
      <c r="F84" s="14" t="s">
        <v>587</v>
      </c>
      <c r="G84" s="49" t="str">
        <f>+'Formulario de Inspección'!C125</f>
        <v>No reúne condiciones para comprobar la orientación del haz luminoso de la luz alta.</v>
      </c>
    </row>
    <row r="85" spans="1:7">
      <c r="A85" s="73">
        <v>8</v>
      </c>
      <c r="B85" s="14">
        <v>4</v>
      </c>
      <c r="C85" s="14" t="s">
        <v>160</v>
      </c>
      <c r="D85" s="14" t="str">
        <f>+'Formulario de Inspección'!A126</f>
        <v>h</v>
      </c>
      <c r="E85" s="14" t="str">
        <f t="shared" si="4"/>
        <v>4.1h</v>
      </c>
      <c r="F85" s="14" t="s">
        <v>587</v>
      </c>
      <c r="G85" s="49" t="str">
        <f>+'Formulario de Inspección'!C126</f>
        <v>Orientación defectuosa del haz luminoso de las luces altas.</v>
      </c>
    </row>
    <row r="86" spans="1:7">
      <c r="A86" s="73">
        <v>9</v>
      </c>
      <c r="B86" s="14">
        <v>4</v>
      </c>
      <c r="C86" s="14" t="s">
        <v>160</v>
      </c>
      <c r="D86" s="14" t="str">
        <f>+'Formulario de Inspección'!A127</f>
        <v>i</v>
      </c>
      <c r="E86" s="14" t="str">
        <f t="shared" si="4"/>
        <v>4.1i</v>
      </c>
      <c r="F86" s="14" t="s">
        <v>588</v>
      </c>
      <c r="G86" s="49" t="str">
        <f>+'Formulario de Inspección'!C127</f>
        <v>Ubicación no reglamentaria de los dispositivos de alguna luz.</v>
      </c>
    </row>
    <row r="87" spans="1:7">
      <c r="A87" s="73">
        <v>10</v>
      </c>
      <c r="B87" s="14">
        <v>4</v>
      </c>
      <c r="C87" s="14" t="s">
        <v>160</v>
      </c>
      <c r="D87" s="14" t="str">
        <f>+'Formulario de Inspección'!A128</f>
        <v>j</v>
      </c>
      <c r="E87" s="14" t="str">
        <f t="shared" si="4"/>
        <v>4.1j</v>
      </c>
      <c r="F87" s="14" t="s">
        <v>588</v>
      </c>
      <c r="G87" s="49" t="str">
        <f>+'Formulario de Inspección'!C128</f>
        <v>Estado deteriorado de algún lente del dispositivo.</v>
      </c>
    </row>
    <row r="88" spans="1:7">
      <c r="A88" s="73">
        <v>11</v>
      </c>
      <c r="B88" s="14">
        <v>4</v>
      </c>
      <c r="C88" s="14" t="s">
        <v>160</v>
      </c>
      <c r="D88" s="14" t="str">
        <f>+'Formulario de Inspección'!A129</f>
        <v>k</v>
      </c>
      <c r="E88" s="14" t="str">
        <f t="shared" si="4"/>
        <v>4.1k</v>
      </c>
      <c r="F88" s="14" t="s">
        <v>587</v>
      </c>
      <c r="G88" s="49" t="str">
        <f>+'Formulario de Inspección'!C129</f>
        <v>Existe riesgo de desprendimiento de algún dispositivo.</v>
      </c>
    </row>
    <row r="89" spans="1:7">
      <c r="A89" s="73">
        <v>12</v>
      </c>
      <c r="B89" s="14">
        <v>4</v>
      </c>
      <c r="C89" s="14" t="s">
        <v>160</v>
      </c>
      <c r="D89" s="14" t="str">
        <f>+'Formulario de Inspección'!A130</f>
        <v>l</v>
      </c>
      <c r="E89" s="14" t="str">
        <f t="shared" si="4"/>
        <v>4.1l</v>
      </c>
      <c r="F89" s="14" t="s">
        <v>587</v>
      </c>
      <c r="G89" s="49" t="str">
        <f>+'Formulario de Inspección'!C130</f>
        <v>Inexistencia de luces principales</v>
      </c>
    </row>
    <row r="90" spans="1:7">
      <c r="A90" s="73">
        <v>13</v>
      </c>
      <c r="B90" s="14">
        <v>4</v>
      </c>
      <c r="C90" s="14" t="s">
        <v>160</v>
      </c>
      <c r="D90" s="14" t="str">
        <f>+'Formulario de Inspección'!A131</f>
        <v>m</v>
      </c>
      <c r="E90" s="14" t="str">
        <f t="shared" si="4"/>
        <v>4.1m</v>
      </c>
      <c r="F90" s="14" t="s">
        <v>588</v>
      </c>
      <c r="G90" s="49" t="str">
        <f>+'Formulario de Inspección'!C131</f>
        <v>Diferencias de color entre las luces bajas.</v>
      </c>
    </row>
    <row r="91" spans="1:7" ht="26.45">
      <c r="A91" s="73">
        <v>14</v>
      </c>
      <c r="B91" s="14">
        <v>4</v>
      </c>
      <c r="C91" s="14" t="s">
        <v>160</v>
      </c>
      <c r="D91" s="14" t="str">
        <f>+'Formulario de Inspección'!A132</f>
        <v>n</v>
      </c>
      <c r="E91" s="14" t="str">
        <f t="shared" si="4"/>
        <v>4.1n</v>
      </c>
      <c r="F91" s="14" t="s">
        <v>587</v>
      </c>
      <c r="G91" s="49" t="str">
        <f>+'Formulario de Inspección'!C132</f>
        <v>Cableado eléctrico presentan sus forros con cortes expuestos, roces con peligro de corte, mal sujetos, mal empatados u otra condición que represente un peligro de corto circuito</v>
      </c>
    </row>
    <row r="92" spans="1:7">
      <c r="A92" s="73">
        <v>15</v>
      </c>
      <c r="B92" s="14">
        <v>4</v>
      </c>
      <c r="C92" s="14" t="s">
        <v>160</v>
      </c>
      <c r="D92" s="14" t="str">
        <f>+'Formulario de Inspección'!A133</f>
        <v>o</v>
      </c>
      <c r="E92" s="14" t="str">
        <f t="shared" ref="E92" si="5">+_xlfn.CONCAT(C92,D92)</f>
        <v>4.1o</v>
      </c>
      <c r="F92" s="14" t="s">
        <v>587</v>
      </c>
      <c r="G92" s="49" t="str">
        <f>+'Formulario de Inspección'!C133</f>
        <v>Defecto de estado del interruptor de encendido de las luces</v>
      </c>
    </row>
    <row r="93" spans="1:7">
      <c r="A93" s="73">
        <v>16</v>
      </c>
      <c r="B93" s="14">
        <v>4</v>
      </c>
      <c r="C93" s="14">
        <v>4.0999999999999996</v>
      </c>
      <c r="D93" s="14" t="e">
        <f>+'Formulario de Inspección'!#REF!</f>
        <v>#REF!</v>
      </c>
      <c r="E93" s="14" t="e">
        <f t="shared" ref="E93" si="6">+_xlfn.CONCAT(C93,D93)</f>
        <v>#REF!</v>
      </c>
      <c r="F93" s="14" t="s">
        <v>587</v>
      </c>
      <c r="G93" s="49" t="e">
        <f>+'Formulario de Inspección'!#REF!</f>
        <v>#REF!</v>
      </c>
    </row>
    <row r="94" spans="1:7">
      <c r="A94" s="73">
        <v>17</v>
      </c>
      <c r="B94" s="14">
        <v>4</v>
      </c>
      <c r="C94" s="14" t="s">
        <v>177</v>
      </c>
      <c r="D94" s="14" t="str">
        <f>+'Formulario de Inspección'!A136</f>
        <v>a</v>
      </c>
      <c r="E94" s="14" t="str">
        <f t="shared" si="4"/>
        <v>4.2a</v>
      </c>
      <c r="F94" s="14" t="s">
        <v>588</v>
      </c>
      <c r="G94" s="49" t="str">
        <f>+'Formulario de Inspección'!C136</f>
        <v>No funciona alguna de las luces (cuando tiene dos o más)</v>
      </c>
    </row>
    <row r="95" spans="1:7">
      <c r="A95" s="73">
        <v>18</v>
      </c>
      <c r="B95" s="14">
        <v>4</v>
      </c>
      <c r="C95" s="14" t="s">
        <v>177</v>
      </c>
      <c r="D95" s="14" t="str">
        <f>+'Formulario de Inspección'!A137</f>
        <v>b</v>
      </c>
      <c r="E95" s="14" t="str">
        <f t="shared" si="4"/>
        <v>4.2b</v>
      </c>
      <c r="F95" s="14" t="s">
        <v>587</v>
      </c>
      <c r="G95" s="49" t="str">
        <f>+'Formulario de Inspección'!C137</f>
        <v>No funciona ninguna o inexistentes las luces de reversa.</v>
      </c>
    </row>
    <row r="96" spans="1:7">
      <c r="A96" s="73">
        <v>19</v>
      </c>
      <c r="B96" s="14">
        <v>4</v>
      </c>
      <c r="C96" s="14" t="s">
        <v>177</v>
      </c>
      <c r="D96" s="14" t="str">
        <f>+'Formulario de Inspección'!A138</f>
        <v>c</v>
      </c>
      <c r="E96" s="14" t="str">
        <f t="shared" si="4"/>
        <v>4.2c</v>
      </c>
      <c r="F96" s="14" t="s">
        <v>588</v>
      </c>
      <c r="G96" s="49" t="str">
        <f>+'Formulario de Inspección'!C138</f>
        <v>Estado de los lentes del dispositivo defectuoso.</v>
      </c>
    </row>
    <row r="97" spans="1:7">
      <c r="A97" s="73">
        <v>20</v>
      </c>
      <c r="B97" s="14">
        <v>4</v>
      </c>
      <c r="C97" s="14" t="s">
        <v>177</v>
      </c>
      <c r="D97" s="14" t="str">
        <f>+'Formulario de Inspección'!A139</f>
        <v>d</v>
      </c>
      <c r="E97" s="14" t="str">
        <f t="shared" si="4"/>
        <v>4.2d</v>
      </c>
      <c r="F97" s="14" t="s">
        <v>588</v>
      </c>
      <c r="G97" s="49" t="str">
        <f>+'Formulario de Inspección'!C139</f>
        <v>Color de la luz emitida no reglamentario.</v>
      </c>
    </row>
    <row r="98" spans="1:7" ht="26.45">
      <c r="A98" s="73">
        <v>21</v>
      </c>
      <c r="B98" s="14">
        <v>4</v>
      </c>
      <c r="C98" s="14" t="s">
        <v>177</v>
      </c>
      <c r="D98" s="14" t="str">
        <f>+'Formulario de Inspección'!A140</f>
        <v>e</v>
      </c>
      <c r="E98" s="14" t="str">
        <f t="shared" si="4"/>
        <v>4.2e</v>
      </c>
      <c r="F98" s="14" t="s">
        <v>587</v>
      </c>
      <c r="G98" s="49" t="str">
        <f>+'Formulario de Inspección'!C140</f>
        <v>Cableado eléctrico presentan sus forros con cortes expuestos, roces con peligro de corte, mal sujetos, mal empatados u otra condición que represente un peligro de corto circuito</v>
      </c>
    </row>
    <row r="99" spans="1:7">
      <c r="A99" s="73">
        <v>22</v>
      </c>
      <c r="B99" s="14">
        <v>4</v>
      </c>
      <c r="C99" s="14" t="s">
        <v>177</v>
      </c>
      <c r="D99" s="14" t="str">
        <f>+'Formulario de Inspección'!A141</f>
        <v>f</v>
      </c>
      <c r="E99" s="14" t="str">
        <f t="shared" si="4"/>
        <v>4.2f</v>
      </c>
      <c r="F99" s="14" t="s">
        <v>587</v>
      </c>
      <c r="G99" s="49" t="str">
        <f>+'Formulario de Inspección'!C141</f>
        <v>Dispositivo de alarma sonora o avisador acústico no funciona o inexistente</v>
      </c>
    </row>
    <row r="100" spans="1:7">
      <c r="A100" s="73">
        <v>23</v>
      </c>
      <c r="B100" s="14">
        <v>4</v>
      </c>
      <c r="C100" s="14">
        <v>4.2</v>
      </c>
      <c r="D100" s="14" t="str">
        <f>+'Formulario de Inspección'!A142</f>
        <v>g</v>
      </c>
      <c r="E100" s="14" t="str">
        <f t="shared" ref="E100" si="7">+_xlfn.CONCAT(C100,D100)</f>
        <v>4.2g</v>
      </c>
      <c r="F100" s="14" t="s">
        <v>588</v>
      </c>
      <c r="G100" s="49" t="str">
        <f>+'Formulario de Inspección'!C142</f>
        <v>El sonido emitido no es continuo y/o uniforme o esta por debajo de los 90dB</v>
      </c>
    </row>
    <row r="101" spans="1:7">
      <c r="A101" s="73">
        <v>24</v>
      </c>
      <c r="B101" s="14">
        <v>4</v>
      </c>
      <c r="C101" s="14" t="s">
        <v>186</v>
      </c>
      <c r="D101" s="14" t="str">
        <f>+'Formulario de Inspección'!A145</f>
        <v>a</v>
      </c>
      <c r="E101" s="14" t="str">
        <f t="shared" si="4"/>
        <v>4.3a</v>
      </c>
      <c r="F101" s="14" t="s">
        <v>587</v>
      </c>
      <c r="G101" s="49" t="str">
        <f>+'Formulario de Inspección'!C145</f>
        <v>Número de luces inferior al reglamentario.</v>
      </c>
    </row>
    <row r="102" spans="1:7">
      <c r="A102" s="73">
        <v>25</v>
      </c>
      <c r="B102" s="14">
        <v>4</v>
      </c>
      <c r="C102" s="14" t="s">
        <v>186</v>
      </c>
      <c r="D102" s="14" t="str">
        <f>+'Formulario de Inspección'!A146</f>
        <v>b</v>
      </c>
      <c r="E102" s="14" t="str">
        <f t="shared" si="4"/>
        <v>4.3b</v>
      </c>
      <c r="F102" s="14" t="s">
        <v>588</v>
      </c>
      <c r="G102" s="49" t="str">
        <f>+'Formulario de Inspección'!C146</f>
        <v>No funciona alguna luz.</v>
      </c>
    </row>
    <row r="103" spans="1:7">
      <c r="A103" s="73">
        <v>26</v>
      </c>
      <c r="B103" s="14">
        <v>4</v>
      </c>
      <c r="C103" s="14" t="s">
        <v>186</v>
      </c>
      <c r="D103" s="14" t="str">
        <f>+'Formulario de Inspección'!A147</f>
        <v>c</v>
      </c>
      <c r="E103" s="14" t="str">
        <f t="shared" si="4"/>
        <v>4.3c</v>
      </c>
      <c r="F103" s="14" t="s">
        <v>587</v>
      </c>
      <c r="G103" s="49" t="str">
        <f>+'Formulario de Inspección'!C147</f>
        <v>No funciona ninguna luz en la parte delantera o trasera.</v>
      </c>
    </row>
    <row r="104" spans="1:7">
      <c r="A104" s="73">
        <v>27</v>
      </c>
      <c r="B104" s="14">
        <v>4</v>
      </c>
      <c r="C104" s="14" t="s">
        <v>186</v>
      </c>
      <c r="D104" s="14" t="str">
        <f>+'Formulario de Inspección'!A148</f>
        <v>d</v>
      </c>
      <c r="E104" s="14" t="str">
        <f t="shared" si="4"/>
        <v>4.3d</v>
      </c>
      <c r="F104" s="14" t="s">
        <v>587</v>
      </c>
      <c r="G104" s="49" t="str">
        <f>+'Formulario de Inspección'!C148</f>
        <v>No funciona ninguna luz en el lado derecho o izquierdo.</v>
      </c>
    </row>
    <row r="105" spans="1:7">
      <c r="A105" s="73">
        <v>28</v>
      </c>
      <c r="B105" s="14">
        <v>4</v>
      </c>
      <c r="C105" s="14" t="s">
        <v>186</v>
      </c>
      <c r="D105" s="14" t="str">
        <f>+'Formulario de Inspección'!A149</f>
        <v>e</v>
      </c>
      <c r="E105" s="14" t="str">
        <f t="shared" si="4"/>
        <v>4.3e</v>
      </c>
      <c r="F105" s="14" t="s">
        <v>588</v>
      </c>
      <c r="G105" s="49" t="str">
        <f>+'Formulario de Inspección'!C149</f>
        <v>Frecuencia de pulsación se asemeja la luz fija o a luz apagada.</v>
      </c>
    </row>
    <row r="106" spans="1:7">
      <c r="A106" s="73">
        <v>29</v>
      </c>
      <c r="B106" s="14">
        <v>4</v>
      </c>
      <c r="C106" s="14" t="s">
        <v>186</v>
      </c>
      <c r="D106" s="14" t="str">
        <f>+'Formulario de Inspección'!A150</f>
        <v>f</v>
      </c>
      <c r="E106" s="14" t="str">
        <f t="shared" si="4"/>
        <v>4.3f</v>
      </c>
      <c r="F106" s="14" t="s">
        <v>588</v>
      </c>
      <c r="G106" s="49" t="str">
        <f>+'Formulario de Inspección'!C150</f>
        <v>Estado de los lentes de dispositivo defectuoso.</v>
      </c>
    </row>
    <row r="107" spans="1:7">
      <c r="A107" s="73">
        <v>30</v>
      </c>
      <c r="B107" s="14">
        <v>4</v>
      </c>
      <c r="C107" s="14" t="s">
        <v>186</v>
      </c>
      <c r="D107" s="14" t="str">
        <f>+'Formulario de Inspección'!A151</f>
        <v>g</v>
      </c>
      <c r="E107" s="14" t="str">
        <f t="shared" si="4"/>
        <v>4.3g</v>
      </c>
      <c r="F107" s="14" t="s">
        <v>588</v>
      </c>
      <c r="G107" s="49" t="str">
        <f>+'Formulario de Inspección'!C151</f>
        <v>Color no reglamentario de la luz.</v>
      </c>
    </row>
    <row r="108" spans="1:7">
      <c r="A108" s="73">
        <v>31</v>
      </c>
      <c r="B108" s="14">
        <v>4</v>
      </c>
      <c r="C108" s="14" t="s">
        <v>186</v>
      </c>
      <c r="D108" s="14" t="str">
        <f>+'Formulario de Inspección'!A152</f>
        <v>h</v>
      </c>
      <c r="E108" s="14" t="str">
        <f t="shared" si="4"/>
        <v>4.3h</v>
      </c>
      <c r="F108" s="14" t="s">
        <v>588</v>
      </c>
      <c r="G108" s="49" t="str">
        <f>+'Formulario de Inspección'!C152</f>
        <v>Estado defectuoso de la palanca conmutadora que no afecta su funcionamiento</v>
      </c>
    </row>
    <row r="109" spans="1:7" ht="26.45">
      <c r="A109" s="73">
        <v>32</v>
      </c>
      <c r="B109" s="14">
        <v>4</v>
      </c>
      <c r="C109" s="14" t="s">
        <v>186</v>
      </c>
      <c r="D109" s="14" t="str">
        <f>+'Formulario de Inspección'!A153</f>
        <v>i</v>
      </c>
      <c r="E109" s="14" t="str">
        <f t="shared" si="4"/>
        <v>4.3i</v>
      </c>
      <c r="F109" s="14" t="s">
        <v>587</v>
      </c>
      <c r="G109" s="49" t="str">
        <f>+'Formulario de Inspección'!C153</f>
        <v>Cableado eléctrico presentan sus forros con cortes expuestos, roces con peligro de corte, mal sujetos, mal empatados u otra condición que represente un peligro de corto circuito</v>
      </c>
    </row>
    <row r="110" spans="1:7">
      <c r="A110" s="73">
        <v>33</v>
      </c>
      <c r="B110" s="14">
        <v>4</v>
      </c>
      <c r="C110" s="14" t="s">
        <v>186</v>
      </c>
      <c r="D110" s="14" t="str">
        <f>+'Formulario de Inspección'!A154</f>
        <v>j</v>
      </c>
      <c r="E110" s="14" t="str">
        <f t="shared" si="4"/>
        <v>4.3j</v>
      </c>
      <c r="F110" s="14" t="s">
        <v>587</v>
      </c>
      <c r="G110" s="49" t="str">
        <f>+'Formulario de Inspección'!C154</f>
        <v>Estado defectuoso de la palanca conmutadora que afecta su funcionamiento</v>
      </c>
    </row>
    <row r="111" spans="1:7">
      <c r="A111" s="73">
        <v>34</v>
      </c>
      <c r="B111" s="14">
        <v>4</v>
      </c>
      <c r="C111" s="14" t="s">
        <v>199</v>
      </c>
      <c r="D111" s="14" t="str">
        <f>+'Formulario de Inspección'!A160</f>
        <v>a</v>
      </c>
      <c r="E111" s="14" t="str">
        <f t="shared" si="4"/>
        <v>4.4a</v>
      </c>
      <c r="F111" s="14" t="s">
        <v>588</v>
      </c>
      <c r="G111" s="49" t="str">
        <f>+'Formulario de Inspección'!C160</f>
        <v>No funciona alguna luz.</v>
      </c>
    </row>
    <row r="112" spans="1:7">
      <c r="A112" s="73">
        <v>35</v>
      </c>
      <c r="B112" s="14">
        <v>4</v>
      </c>
      <c r="C112" s="14" t="s">
        <v>199</v>
      </c>
      <c r="D112" s="14" t="str">
        <f>+'Formulario de Inspección'!A161</f>
        <v>b</v>
      </c>
      <c r="E112" s="14" t="str">
        <f t="shared" si="4"/>
        <v>4.4b</v>
      </c>
      <c r="F112" s="14" t="s">
        <v>587</v>
      </c>
      <c r="G112" s="49" t="str">
        <f>+'Formulario de Inspección'!C161</f>
        <v>No funciona ninguna luz.</v>
      </c>
    </row>
    <row r="113" spans="1:7">
      <c r="A113" s="73">
        <v>36</v>
      </c>
      <c r="B113" s="14">
        <v>4</v>
      </c>
      <c r="C113" s="14" t="s">
        <v>199</v>
      </c>
      <c r="D113" s="14" t="str">
        <f>+'Formulario de Inspección'!A162</f>
        <v>c</v>
      </c>
      <c r="E113" s="14" t="str">
        <f t="shared" si="4"/>
        <v>4.4c</v>
      </c>
      <c r="F113" s="14" t="s">
        <v>588</v>
      </c>
      <c r="G113" s="49" t="str">
        <f>+'Formulario de Inspección'!C162</f>
        <v>Ubicación no reglamentaria de alguna luz.</v>
      </c>
    </row>
    <row r="114" spans="1:7">
      <c r="A114" s="73">
        <v>37</v>
      </c>
      <c r="B114" s="14">
        <v>4</v>
      </c>
      <c r="C114" s="14" t="s">
        <v>199</v>
      </c>
      <c r="D114" s="14" t="str">
        <f>+'Formulario de Inspección'!A163</f>
        <v>d</v>
      </c>
      <c r="E114" s="14" t="str">
        <f t="shared" si="4"/>
        <v>4.4d</v>
      </c>
      <c r="F114" s="14" t="s">
        <v>588</v>
      </c>
      <c r="G114" s="49" t="str">
        <f>+'Formulario de Inspección'!C163</f>
        <v>Estado de dispositivo defectuoso.</v>
      </c>
    </row>
    <row r="115" spans="1:7">
      <c r="A115" s="73">
        <v>38</v>
      </c>
      <c r="B115" s="14">
        <v>4</v>
      </c>
      <c r="C115" s="14" t="s">
        <v>199</v>
      </c>
      <c r="D115" s="14" t="str">
        <f>+'Formulario de Inspección'!A164</f>
        <v>e</v>
      </c>
      <c r="E115" s="14" t="str">
        <f t="shared" si="4"/>
        <v>4.4e</v>
      </c>
      <c r="F115" s="14" t="s">
        <v>587</v>
      </c>
      <c r="G115" s="49" t="str">
        <f>+'Formulario de Inspección'!C164</f>
        <v>Intensidad no es superior a la de las luces de posición.</v>
      </c>
    </row>
    <row r="116" spans="1:7">
      <c r="A116" s="73">
        <v>39</v>
      </c>
      <c r="B116" s="14">
        <v>4</v>
      </c>
      <c r="C116" s="14" t="s">
        <v>199</v>
      </c>
      <c r="D116" s="14" t="str">
        <f>+'Formulario de Inspección'!A165</f>
        <v>f</v>
      </c>
      <c r="E116" s="14" t="str">
        <f t="shared" si="4"/>
        <v>4.4f</v>
      </c>
      <c r="F116" s="14" t="s">
        <v>587</v>
      </c>
      <c r="G116" s="49" t="str">
        <f>+'Formulario de Inspección'!C165</f>
        <v>Color no reglamentario de la luz (lente falta una parte o inexistente).</v>
      </c>
    </row>
    <row r="117" spans="1:7" ht="26.45">
      <c r="A117" s="73">
        <v>40</v>
      </c>
      <c r="B117" s="14">
        <v>4</v>
      </c>
      <c r="C117" s="14" t="s">
        <v>199</v>
      </c>
      <c r="D117" s="14" t="str">
        <f>+'Formulario de Inspección'!A166</f>
        <v>g</v>
      </c>
      <c r="E117" s="14" t="str">
        <f t="shared" si="4"/>
        <v>4.4g</v>
      </c>
      <c r="F117" s="14" t="s">
        <v>587</v>
      </c>
      <c r="G117" s="49" t="str">
        <f>+'Formulario de Inspección'!C166</f>
        <v>Cableado eléctrico presentan sus forros con cortes expuestos, roces con peligro de corte, mal sujetos, mal empatados u otra condición que represente un peligro de corto circuito</v>
      </c>
    </row>
    <row r="118" spans="1:7">
      <c r="A118" s="73">
        <v>41</v>
      </c>
      <c r="B118" s="14">
        <v>4</v>
      </c>
      <c r="C118" s="14" t="s">
        <v>199</v>
      </c>
      <c r="D118" s="14" t="str">
        <f>+'Formulario de Inspección'!A167</f>
        <v>h</v>
      </c>
      <c r="E118" s="14" t="str">
        <f t="shared" si="4"/>
        <v>4.4h</v>
      </c>
      <c r="F118" s="14" t="s">
        <v>588</v>
      </c>
      <c r="G118" s="49" t="str">
        <f>+'Formulario de Inspección'!C167</f>
        <v>Número de dispositivos de luces superior o inferior a lo legislado.</v>
      </c>
    </row>
    <row r="119" spans="1:7">
      <c r="A119" s="73">
        <v>42</v>
      </c>
      <c r="B119" s="14">
        <v>4</v>
      </c>
      <c r="C119" s="14" t="s">
        <v>208</v>
      </c>
      <c r="D119" s="14" t="str">
        <f>+'Formulario de Inspección'!A170</f>
        <v>a</v>
      </c>
      <c r="E119" s="14" t="str">
        <f t="shared" si="4"/>
        <v>4.5a</v>
      </c>
      <c r="F119" s="14" t="s">
        <v>588</v>
      </c>
      <c r="G119" s="49" t="str">
        <f>+'Formulario de Inspección'!C170</f>
        <v>Número de luces inferior al reglamentario.</v>
      </c>
    </row>
    <row r="120" spans="1:7">
      <c r="A120" s="73">
        <v>43</v>
      </c>
      <c r="B120" s="14">
        <v>4</v>
      </c>
      <c r="C120" s="14" t="s">
        <v>208</v>
      </c>
      <c r="D120" s="14" t="str">
        <f>+'Formulario de Inspección'!A171</f>
        <v>b</v>
      </c>
      <c r="E120" s="14" t="str">
        <f t="shared" si="4"/>
        <v>4.5b</v>
      </c>
      <c r="F120" s="14" t="s">
        <v>587</v>
      </c>
      <c r="G120" s="49" t="str">
        <f>+'Formulario de Inspección'!C171</f>
        <v>No funciona alguna luz.</v>
      </c>
    </row>
    <row r="121" spans="1:7">
      <c r="A121" s="73">
        <v>44</v>
      </c>
      <c r="B121" s="14">
        <v>4</v>
      </c>
      <c r="C121" s="14" t="s">
        <v>208</v>
      </c>
      <c r="D121" s="14" t="str">
        <f>+'Formulario de Inspección'!A172</f>
        <v>c</v>
      </c>
      <c r="E121" s="14" t="str">
        <f t="shared" si="4"/>
        <v>4.5c</v>
      </c>
      <c r="F121" s="14" t="s">
        <v>588</v>
      </c>
      <c r="G121" s="49" t="str">
        <f>+'Formulario de Inspección'!C172</f>
        <v>Ubicación no reglamentaria de alguna luz.</v>
      </c>
    </row>
    <row r="122" spans="1:7">
      <c r="A122" s="73">
        <v>45</v>
      </c>
      <c r="B122" s="14">
        <v>4</v>
      </c>
      <c r="C122" s="14" t="s">
        <v>208</v>
      </c>
      <c r="D122" s="14" t="str">
        <f>+'Formulario de Inspección'!A173</f>
        <v>d</v>
      </c>
      <c r="E122" s="14" t="str">
        <f t="shared" si="4"/>
        <v>4.5d</v>
      </c>
      <c r="F122" s="14" t="s">
        <v>588</v>
      </c>
      <c r="G122" s="49" t="str">
        <f>+'Formulario de Inspección'!C173</f>
        <v>Estado de dispositivo defectuoso.</v>
      </c>
    </row>
    <row r="123" spans="1:7" ht="26.45">
      <c r="A123" s="73">
        <v>46</v>
      </c>
      <c r="B123" s="14">
        <v>4</v>
      </c>
      <c r="C123" s="14" t="s">
        <v>208</v>
      </c>
      <c r="D123" s="14" t="str">
        <f>+'Formulario de Inspección'!A174</f>
        <v>e</v>
      </c>
      <c r="E123" s="14" t="str">
        <f t="shared" si="4"/>
        <v>4.5e</v>
      </c>
      <c r="F123" s="14" t="s">
        <v>587</v>
      </c>
      <c r="G123" s="49" t="str">
        <f>+'Formulario de Inspección'!C174</f>
        <v>Cableado eléctrico presentan sus forros con cortes expuestos, roces con peligro de corte, mal sujetos, mal empatados u otra condición que represente un peligro de corto circuito</v>
      </c>
    </row>
    <row r="124" spans="1:7">
      <c r="A124" s="73">
        <v>47</v>
      </c>
      <c r="B124" s="14">
        <v>4</v>
      </c>
      <c r="C124" s="14" t="s">
        <v>208</v>
      </c>
      <c r="D124" s="14" t="str">
        <f>+'Formulario de Inspección'!A175</f>
        <v>f</v>
      </c>
      <c r="E124" s="14" t="str">
        <f t="shared" si="4"/>
        <v>4.5f</v>
      </c>
      <c r="F124" s="14" t="s">
        <v>588</v>
      </c>
      <c r="G124" s="49" t="str">
        <f>+'Formulario de Inspección'!C175</f>
        <v>Color no reglamentario de la luz.</v>
      </c>
    </row>
    <row r="125" spans="1:7">
      <c r="A125" s="73">
        <v>48</v>
      </c>
      <c r="B125" s="14">
        <v>4</v>
      </c>
      <c r="C125" s="14">
        <v>4.5999999999999996</v>
      </c>
      <c r="D125" s="14" t="str">
        <f>+'Formulario de Inspección'!A178</f>
        <v>a</v>
      </c>
      <c r="E125" s="14" t="str">
        <f t="shared" si="4"/>
        <v>4.6a</v>
      </c>
      <c r="F125" s="14" t="s">
        <v>587</v>
      </c>
      <c r="G125" s="49" t="str">
        <f>+'Formulario de Inspección'!C178</f>
        <v>Mal funcionamiento, inexistencia o color inadecuado de las luces de búsqueda o halógenos</v>
      </c>
    </row>
    <row r="126" spans="1:7">
      <c r="A126" s="73">
        <v>49</v>
      </c>
      <c r="B126" s="14">
        <v>4</v>
      </c>
      <c r="C126" s="14">
        <v>4.5999999999999996</v>
      </c>
      <c r="D126" s="14" t="str">
        <f>+'Formulario de Inspección'!A179</f>
        <v>b</v>
      </c>
      <c r="E126" s="14" t="str">
        <f t="shared" si="4"/>
        <v>4.6b</v>
      </c>
      <c r="F126" s="14" t="s">
        <v>587</v>
      </c>
      <c r="G126" s="49" t="str">
        <f>+'Formulario de Inspección'!C179</f>
        <v>Mal funcionamiento o inexistencia de las luces de gradas de abordaje (autobuses, escaleras y loaders)</v>
      </c>
    </row>
    <row r="127" spans="1:7">
      <c r="A127" s="73">
        <v>50</v>
      </c>
      <c r="B127" s="14">
        <v>4</v>
      </c>
      <c r="C127" s="14">
        <v>4.5999999999999996</v>
      </c>
      <c r="D127" s="14" t="str">
        <f>+'Formulario de Inspección'!A180</f>
        <v>c</v>
      </c>
      <c r="E127" s="14" t="str">
        <f t="shared" si="4"/>
        <v>4.6c</v>
      </c>
      <c r="F127" s="14" t="s">
        <v>587</v>
      </c>
      <c r="G127" s="49" t="str">
        <f>+'Formulario de Inspección'!C180</f>
        <v>Mal funcionamiento o inexistencia de las luces de cabina y/o habitáculo de transporte de pasajeros o carga</v>
      </c>
    </row>
    <row r="128" spans="1:7">
      <c r="A128" s="73">
        <v>51</v>
      </c>
      <c r="B128" s="14">
        <v>4</v>
      </c>
      <c r="C128" s="14">
        <v>4.7</v>
      </c>
      <c r="D128" s="14" t="str">
        <f>+'Formulario de Inspección'!A183</f>
        <v>a</v>
      </c>
      <c r="E128" s="14" t="str">
        <f t="shared" si="4"/>
        <v>4.7a</v>
      </c>
      <c r="F128" s="14" t="s">
        <v>587</v>
      </c>
      <c r="G128" s="49" t="str">
        <f>+'Formulario de Inspección'!C183</f>
        <v>Inexistencia.</v>
      </c>
    </row>
    <row r="129" spans="1:7">
      <c r="A129" s="73">
        <v>52</v>
      </c>
      <c r="B129" s="14">
        <v>4</v>
      </c>
      <c r="C129" s="14">
        <v>4.7</v>
      </c>
      <c r="D129" s="14" t="str">
        <f>+'Formulario de Inspección'!A184</f>
        <v>b</v>
      </c>
      <c r="E129" s="14" t="str">
        <f t="shared" si="4"/>
        <v>4.7b</v>
      </c>
      <c r="F129" s="14" t="s">
        <v>587</v>
      </c>
      <c r="G129" s="49" t="str">
        <f>+'Formulario de Inspección'!C184</f>
        <v>Ubicación no reglamentaria del faro (en la parte más alta del equipo o vehículo, o esta obstruida parcial o totalmente</v>
      </c>
    </row>
    <row r="130" spans="1:7">
      <c r="A130" s="73">
        <v>53</v>
      </c>
      <c r="B130" s="14">
        <v>4</v>
      </c>
      <c r="C130" s="14">
        <v>4.7</v>
      </c>
      <c r="D130" s="14" t="str">
        <f>+'Formulario de Inspección'!A185</f>
        <v>c</v>
      </c>
      <c r="E130" s="14" t="str">
        <f t="shared" si="4"/>
        <v>4.7c</v>
      </c>
      <c r="F130" s="14" t="s">
        <v>587</v>
      </c>
      <c r="G130" s="49" t="str">
        <f>+'Formulario de Inspección'!C185</f>
        <v>Faro giratorio de color no reglamentario.</v>
      </c>
    </row>
    <row r="131" spans="1:7">
      <c r="A131" s="73">
        <v>54</v>
      </c>
      <c r="B131" s="14">
        <v>4</v>
      </c>
      <c r="C131" s="14">
        <v>4.7</v>
      </c>
      <c r="D131" s="14" t="str">
        <f>+'Formulario de Inspección'!A188</f>
        <v>f</v>
      </c>
      <c r="E131" s="14" t="str">
        <f t="shared" si="4"/>
        <v>4.7f</v>
      </c>
      <c r="F131" s="14" t="s">
        <v>587</v>
      </c>
      <c r="G131" s="49" t="str">
        <f>+'Formulario de Inspección'!C188</f>
        <v>Numero de destellos superior o inferior a los reglamentados</v>
      </c>
    </row>
    <row r="132" spans="1:7">
      <c r="B132" s="14">
        <v>5</v>
      </c>
      <c r="C132" s="14" t="s">
        <v>225</v>
      </c>
      <c r="D132" s="14" t="str">
        <f>+'Formulario de Inspección'!A192</f>
        <v>a</v>
      </c>
      <c r="E132" s="14" t="str">
        <f t="shared" si="4"/>
        <v>5.1a</v>
      </c>
      <c r="F132" s="14" t="s">
        <v>587</v>
      </c>
      <c r="G132" s="49" t="str">
        <f>+'Formulario de Inspección'!C192</f>
        <v>Condiciones del vehículo inadecuadas para la inspección  por perforaciones en el escape</v>
      </c>
    </row>
    <row r="133" spans="1:7">
      <c r="B133" s="14">
        <v>5</v>
      </c>
      <c r="C133" s="14" t="s">
        <v>225</v>
      </c>
      <c r="D133" s="14" t="str">
        <f>+'Formulario de Inspección'!A193</f>
        <v>b</v>
      </c>
      <c r="E133" s="14" t="str">
        <f t="shared" si="4"/>
        <v>5.1b</v>
      </c>
      <c r="F133" s="14" t="s">
        <v>587</v>
      </c>
      <c r="G133" s="49" t="str">
        <f>+'Formulario de Inspección'!C193</f>
        <v>Condiciones del vehículo inadecuadas para la inspección por ausencia del catalizador, según aplique</v>
      </c>
    </row>
    <row r="134" spans="1:7">
      <c r="B134" s="14">
        <v>5</v>
      </c>
      <c r="C134" s="14" t="s">
        <v>225</v>
      </c>
      <c r="D134" s="14" t="str">
        <f>+'Formulario de Inspección'!A194</f>
        <v>c</v>
      </c>
      <c r="E134" s="14" t="str">
        <f t="shared" si="4"/>
        <v>5.1c</v>
      </c>
      <c r="F134" s="14" t="s">
        <v>587</v>
      </c>
      <c r="G134" s="49" t="str">
        <f>+'Formulario de Inspección'!C194</f>
        <v>Condiciones del vehículo inadecuadas para la inspección por ausencia de tapón de combustible</v>
      </c>
    </row>
    <row r="135" spans="1:7">
      <c r="B135" s="14">
        <v>5</v>
      </c>
      <c r="C135" s="14" t="s">
        <v>225</v>
      </c>
      <c r="D135" s="14" t="str">
        <f>+'Formulario de Inspección'!A195</f>
        <v>d</v>
      </c>
      <c r="E135" s="14" t="str">
        <f t="shared" si="4"/>
        <v>5.1d</v>
      </c>
      <c r="F135" s="14" t="s">
        <v>587</v>
      </c>
      <c r="G135" s="49" t="str">
        <f>+'Formulario de Inspección'!C195</f>
        <v>Condiciones del vehículo inadecuadas para la inspección por manipulación del sistema que pueda afectar el resultado de la prueba</v>
      </c>
    </row>
    <row r="136" spans="1:7">
      <c r="B136" s="14">
        <v>5</v>
      </c>
      <c r="C136" s="14" t="s">
        <v>225</v>
      </c>
      <c r="D136" s="14" t="str">
        <f>+'Formulario de Inspección'!A196</f>
        <v>e</v>
      </c>
      <c r="E136" s="14" t="str">
        <f t="shared" si="4"/>
        <v>5.1e</v>
      </c>
      <c r="F136" s="14" t="s">
        <v>587</v>
      </c>
      <c r="G136" s="49" t="str">
        <f>+'Formulario de Inspección'!C196</f>
        <v>El vehículo presenta emisiones con concentración de monóxido de carbono (CO) superior a lo permitido</v>
      </c>
    </row>
    <row r="137" spans="1:7">
      <c r="B137" s="14">
        <v>5</v>
      </c>
      <c r="C137" s="14" t="s">
        <v>225</v>
      </c>
      <c r="D137" s="14" t="str">
        <f>+'Formulario de Inspección'!A197</f>
        <v>f</v>
      </c>
      <c r="E137" s="14" t="str">
        <f t="shared" ref="E137:E200" si="8">+_xlfn.CONCAT(C137,D137)</f>
        <v>5.1f</v>
      </c>
      <c r="F137" s="14" t="s">
        <v>587</v>
      </c>
      <c r="G137" s="49" t="str">
        <f>+'Formulario de Inspección'!C197</f>
        <v>El vehículo presenta emisiones con concentración de hidrocarburos (HC) superior a lo permitido</v>
      </c>
    </row>
    <row r="138" spans="1:7">
      <c r="B138" s="14">
        <v>5</v>
      </c>
      <c r="C138" s="14" t="s">
        <v>225</v>
      </c>
      <c r="D138" s="14" t="str">
        <f>+'Formulario de Inspección'!A198</f>
        <v>g</v>
      </c>
      <c r="E138" s="14" t="str">
        <f t="shared" si="8"/>
        <v>5.1g</v>
      </c>
      <c r="F138" s="14" t="s">
        <v>587</v>
      </c>
      <c r="G138" s="49" t="str">
        <f>+'Formulario de Inspección'!C198</f>
        <v>Condiciones del vehículo inadecuadas para la inspección por dispositivos desinstalados o ausentes del sistema de emisiones</v>
      </c>
    </row>
    <row r="139" spans="1:7" ht="26.45">
      <c r="B139" s="14">
        <v>5</v>
      </c>
      <c r="C139" s="14" t="s">
        <v>225</v>
      </c>
      <c r="D139" s="14" t="str">
        <f>+'Formulario de Inspección'!A199</f>
        <v>h</v>
      </c>
      <c r="E139" s="14" t="str">
        <f t="shared" si="8"/>
        <v>5.1h</v>
      </c>
      <c r="F139" s="14" t="s">
        <v>587</v>
      </c>
      <c r="G139" s="49" t="str">
        <f>+'Formulario de Inspección'!C199</f>
        <v>Condiciones del vehículo inadecuadas para la inspección por presencia ruidos anormales en el motor u otro componente del sistema de emisiones</v>
      </c>
    </row>
    <row r="140" spans="1:7">
      <c r="B140" s="14">
        <v>5</v>
      </c>
      <c r="C140" s="14" t="s">
        <v>225</v>
      </c>
      <c r="D140" s="14" t="str">
        <f>+'Formulario de Inspección'!A200</f>
        <v>i</v>
      </c>
      <c r="E140" s="14" t="str">
        <f t="shared" si="8"/>
        <v>5.1i</v>
      </c>
      <c r="F140" s="14" t="s">
        <v>587</v>
      </c>
      <c r="G140" s="49" t="str">
        <f>+'Formulario de Inspección'!C200</f>
        <v xml:space="preserve">Condiciones del vehículo inadecuadas para la inspección por tener el indicador de presión de aceite encendido </v>
      </c>
    </row>
    <row r="141" spans="1:7">
      <c r="B141" s="14">
        <v>5</v>
      </c>
      <c r="C141" s="14" t="s">
        <v>225</v>
      </c>
      <c r="D141" s="14" t="str">
        <f>+'Formulario de Inspección'!A201</f>
        <v>j</v>
      </c>
      <c r="E141" s="14" t="str">
        <f t="shared" si="8"/>
        <v>5.1j</v>
      </c>
      <c r="F141" s="14" t="s">
        <v>588</v>
      </c>
      <c r="G141" s="49" t="str">
        <f>+'Formulario de Inspección'!C201</f>
        <v>El vehículo presenta emisiones con concentración de dióxido de carbono (CO2) inferior a lo permitido</v>
      </c>
    </row>
    <row r="142" spans="1:7">
      <c r="B142" s="14">
        <v>5</v>
      </c>
      <c r="C142" s="14" t="s">
        <v>225</v>
      </c>
      <c r="D142" s="14" t="str">
        <f>+'Formulario de Inspección'!A202</f>
        <v>k</v>
      </c>
      <c r="E142" s="14" t="str">
        <f t="shared" si="8"/>
        <v>5.1k</v>
      </c>
      <c r="F142" s="14" t="s">
        <v>587</v>
      </c>
      <c r="G142" s="49" t="str">
        <f>+'Formulario de Inspección'!C202</f>
        <v>SCECC inexistente o incompleto en el vehículo (si aplica)</v>
      </c>
    </row>
    <row r="143" spans="1:7">
      <c r="B143" s="14">
        <v>5</v>
      </c>
      <c r="C143" s="14" t="s">
        <v>225</v>
      </c>
      <c r="D143" s="14" t="str">
        <f>+'Formulario de Inspección'!A203</f>
        <v>l</v>
      </c>
      <c r="E143" s="14" t="str">
        <f t="shared" si="8"/>
        <v>5.1l</v>
      </c>
      <c r="F143" s="14" t="s">
        <v>588</v>
      </c>
      <c r="G143" s="49" t="str">
        <f>+'Formulario de Inspección'!C203</f>
        <v>Presencia de humos en el escape en régimen de aceleración (no corta)</v>
      </c>
    </row>
    <row r="144" spans="1:7" ht="26.45">
      <c r="B144" s="14">
        <v>5</v>
      </c>
      <c r="C144" s="14" t="s">
        <v>225</v>
      </c>
      <c r="D144" s="14" t="str">
        <f>+'Formulario de Inspección'!A204</f>
        <v>m</v>
      </c>
      <c r="E144" s="14" t="str">
        <f t="shared" si="8"/>
        <v>5.1m</v>
      </c>
      <c r="F144" s="14" t="s">
        <v>587</v>
      </c>
      <c r="G144" s="49" t="str">
        <f>+'Formulario de Inspección'!C204</f>
        <v>Condiciones del vehículo inadecuadas para la inspección por tener el nivel de aceite sobre el máximo o bajo el mínimo de la faja de operación de la varilla de medición</v>
      </c>
    </row>
    <row r="145" spans="2:7">
      <c r="B145" s="14">
        <v>5</v>
      </c>
      <c r="C145" s="14" t="s">
        <v>244</v>
      </c>
      <c r="D145" s="14" t="str">
        <f>+'Formulario de Inspección'!A210</f>
        <v>a</v>
      </c>
      <c r="E145" s="14" t="str">
        <f t="shared" si="8"/>
        <v>5.2a</v>
      </c>
      <c r="F145" s="14" t="s">
        <v>587</v>
      </c>
      <c r="G145" s="49" t="str">
        <f>+'Formulario de Inspección'!C210</f>
        <v xml:space="preserve">Condiciones del vehículo inadecuadas para la inspección por perforaciones en el escape </v>
      </c>
    </row>
    <row r="146" spans="2:7" ht="26.45">
      <c r="B146" s="14">
        <v>5</v>
      </c>
      <c r="C146" s="14" t="s">
        <v>244</v>
      </c>
      <c r="D146" s="14" t="str">
        <f>+'Formulario de Inspección'!A211</f>
        <v>b</v>
      </c>
      <c r="E146" s="14" t="str">
        <f t="shared" si="8"/>
        <v>5.2b</v>
      </c>
      <c r="F146" s="14" t="s">
        <v>587</v>
      </c>
      <c r="G146" s="49" t="str">
        <f>+'Formulario de Inspección'!C211</f>
        <v>Condiciones del vehículo inadecuadas para la inspección por tener el nivel de aceite sobre el máximo o bajo el mínimo de la faja de operación de la varilla de medición</v>
      </c>
    </row>
    <row r="147" spans="2:7">
      <c r="B147" s="14">
        <v>5</v>
      </c>
      <c r="C147" s="14" t="s">
        <v>244</v>
      </c>
      <c r="D147" s="14" t="str">
        <f>+'Formulario de Inspección'!A212</f>
        <v>c</v>
      </c>
      <c r="E147" s="14" t="str">
        <f t="shared" si="8"/>
        <v>5.2c</v>
      </c>
      <c r="F147" s="14" t="s">
        <v>587</v>
      </c>
      <c r="G147" s="49" t="str">
        <f>+'Formulario de Inspección'!C212</f>
        <v>Condiciones del vehículo inadecuadas para la inspección por fugas de aceite</v>
      </c>
    </row>
    <row r="148" spans="2:7">
      <c r="B148" s="14">
        <v>5</v>
      </c>
      <c r="C148" s="14" t="s">
        <v>244</v>
      </c>
      <c r="D148" s="14" t="str">
        <f>+'Formulario de Inspección'!A213</f>
        <v>d</v>
      </c>
      <c r="E148" s="14" t="str">
        <f t="shared" si="8"/>
        <v>5.2d</v>
      </c>
      <c r="F148" s="14" t="s">
        <v>587</v>
      </c>
      <c r="G148" s="49" t="str">
        <f>+'Formulario de Inspección'!C213</f>
        <v>Condiciones del vehículo inadecuadas para la inspección por falta conexión del respiradero del cárter</v>
      </c>
    </row>
    <row r="149" spans="2:7">
      <c r="B149" s="14">
        <v>5</v>
      </c>
      <c r="C149" s="14" t="s">
        <v>244</v>
      </c>
      <c r="D149" s="14" t="str">
        <f>+'Formulario de Inspección'!A214</f>
        <v>e</v>
      </c>
      <c r="E149" s="14" t="str">
        <f t="shared" si="8"/>
        <v>5.2e</v>
      </c>
      <c r="F149" s="14" t="s">
        <v>587</v>
      </c>
      <c r="G149" s="49" t="str">
        <f>+'Formulario de Inspección'!C214</f>
        <v>Condiciones del vehículo inadecuadas para la inspección por existencia de topes de acelerador</v>
      </c>
    </row>
    <row r="150" spans="2:7" ht="26.45">
      <c r="B150" s="14">
        <v>5</v>
      </c>
      <c r="C150" s="14" t="s">
        <v>244</v>
      </c>
      <c r="D150" s="14" t="str">
        <f>+'Formulario de Inspección'!A215</f>
        <v>f</v>
      </c>
      <c r="E150" s="14" t="str">
        <f t="shared" si="8"/>
        <v>5.2f</v>
      </c>
      <c r="F150" s="14" t="s">
        <v>587</v>
      </c>
      <c r="G150" s="49" t="str">
        <f>+'Formulario de Inspección'!C215</f>
        <v>Condiciones del vehículo inadecuadas para la inspección por presencia ruidos anormales en el motor u otro componente del sistema de emisiones</v>
      </c>
    </row>
    <row r="151" spans="2:7" ht="26.45">
      <c r="B151" s="14">
        <v>5</v>
      </c>
      <c r="C151" s="14" t="s">
        <v>244</v>
      </c>
      <c r="D151" s="14" t="str">
        <f>+'Formulario de Inspección'!A216</f>
        <v>g</v>
      </c>
      <c r="E151" s="14" t="str">
        <f t="shared" si="8"/>
        <v>5.2g</v>
      </c>
      <c r="F151" s="14" t="s">
        <v>587</v>
      </c>
      <c r="G151" s="49" t="str">
        <f>+'Formulario de Inspección'!C216</f>
        <v>Condiciones del vehículo inadecuadas para la inspección por rango de temperatura del motor por encima o por debajo de temperatura normal de funcionamiento</v>
      </c>
    </row>
    <row r="152" spans="2:7">
      <c r="B152" s="14">
        <v>5</v>
      </c>
      <c r="C152" s="14" t="s">
        <v>244</v>
      </c>
      <c r="D152" s="14" t="str">
        <f>+'Formulario de Inspección'!A217</f>
        <v>h</v>
      </c>
      <c r="E152" s="14" t="str">
        <f t="shared" si="8"/>
        <v>5.2h</v>
      </c>
      <c r="F152" s="14" t="s">
        <v>587</v>
      </c>
      <c r="G152" s="49" t="str">
        <f>+'Formulario de Inspección'!C217</f>
        <v>Condiciones del vehículo inadecuadas para la inspección por dispositivos desinstalados o ausentes del sistema de emisiones</v>
      </c>
    </row>
    <row r="153" spans="2:7">
      <c r="B153" s="14">
        <v>5</v>
      </c>
      <c r="C153" s="14" t="s">
        <v>244</v>
      </c>
      <c r="D153" s="14" t="str">
        <f>+'Formulario de Inspección'!A218</f>
        <v>i</v>
      </c>
      <c r="E153" s="14" t="str">
        <f t="shared" si="8"/>
        <v>5.2i</v>
      </c>
      <c r="F153" s="14" t="s">
        <v>588</v>
      </c>
      <c r="G153" s="49" t="str">
        <f>+'Formulario de Inspección'!C218</f>
        <v>Desinstalación de sellos de seguridad para el control de caudal y/o revoluciones en la bomba de inyección, cuando aplica.</v>
      </c>
    </row>
    <row r="154" spans="2:7">
      <c r="B154" s="14">
        <v>5</v>
      </c>
      <c r="C154" s="14" t="s">
        <v>244</v>
      </c>
      <c r="D154" s="14" t="str">
        <f>+'Formulario de Inspección'!A219</f>
        <v>j</v>
      </c>
      <c r="E154" s="14" t="str">
        <f t="shared" si="8"/>
        <v>5.2j</v>
      </c>
      <c r="F154" s="14" t="s">
        <v>587</v>
      </c>
      <c r="G154" s="49" t="str">
        <f>+'Formulario de Inspección'!C219</f>
        <v>El vehículo presenta emisiones con opacidad de los humos superior a lo permitido.</v>
      </c>
    </row>
    <row r="155" spans="2:7">
      <c r="B155" s="14">
        <v>6</v>
      </c>
      <c r="C155" s="14" t="s">
        <v>255</v>
      </c>
      <c r="D155" s="14" t="str">
        <f>+'Formulario de Inspección'!A223</f>
        <v>a</v>
      </c>
      <c r="E155" s="14" t="str">
        <f t="shared" si="8"/>
        <v>6.1a</v>
      </c>
      <c r="F155" s="14" t="s">
        <v>587</v>
      </c>
      <c r="G155" s="49" t="str">
        <f>+'Formulario de Inspección'!C223</f>
        <v>Progresión no gradual del freno (agarre)</v>
      </c>
    </row>
    <row r="156" spans="2:7">
      <c r="B156" s="14">
        <v>6</v>
      </c>
      <c r="C156" s="14" t="s">
        <v>255</v>
      </c>
      <c r="D156" s="14" t="str">
        <f>+'Formulario de Inspección'!A224</f>
        <v>b</v>
      </c>
      <c r="E156" s="14" t="str">
        <f t="shared" si="8"/>
        <v>6.1b</v>
      </c>
      <c r="F156" s="14" t="s">
        <v>587</v>
      </c>
      <c r="G156" s="49" t="str">
        <f>+'Formulario de Inspección'!C224</f>
        <v xml:space="preserve">Existencia de fuerzas de frenado en ausencia de acción sobre el mando del freno </v>
      </c>
    </row>
    <row r="157" spans="2:7">
      <c r="B157" s="14">
        <v>6</v>
      </c>
      <c r="C157" s="14" t="s">
        <v>255</v>
      </c>
      <c r="D157" s="14" t="str">
        <f>+'Formulario de Inspección'!A225</f>
        <v>c</v>
      </c>
      <c r="E157" s="14" t="str">
        <f t="shared" si="8"/>
        <v>6.1c</v>
      </c>
      <c r="F157" s="14" t="s">
        <v>588</v>
      </c>
      <c r="G157" s="49" t="str">
        <f>+'Formulario de Inspección'!C225</f>
        <v>Desequilibrio de las fuerzas de frenado entre las ruedas de un mismo eje, superior al 20% e inferior al 35%</v>
      </c>
    </row>
    <row r="158" spans="2:7">
      <c r="B158" s="14">
        <v>6</v>
      </c>
      <c r="C158" s="14" t="s">
        <v>255</v>
      </c>
      <c r="D158" s="14" t="str">
        <f>+'Formulario de Inspección'!A226</f>
        <v>d</v>
      </c>
      <c r="E158" s="14" t="str">
        <f t="shared" si="8"/>
        <v>6.1d</v>
      </c>
      <c r="F158" s="14" t="s">
        <v>587</v>
      </c>
      <c r="G158" s="49" t="str">
        <f>+'Formulario de Inspección'!C226</f>
        <v>Desequilibrio de las fuerzas de frenado entre las ruedas de un mismo eje, superior al 35%</v>
      </c>
    </row>
    <row r="159" spans="2:7">
      <c r="B159" s="14">
        <v>6</v>
      </c>
      <c r="C159" s="14" t="s">
        <v>255</v>
      </c>
      <c r="D159" s="14" t="str">
        <f>+'Formulario de Inspección'!A227</f>
        <v>e</v>
      </c>
      <c r="E159" s="14" t="str">
        <f t="shared" si="8"/>
        <v>6.1e</v>
      </c>
      <c r="F159" s="14" t="s">
        <v>587</v>
      </c>
      <c r="G159" s="49" t="str">
        <f>+'Formulario de Inspección'!C227</f>
        <v>Eficacia de frenado inferior al mínimo permitido</v>
      </c>
    </row>
    <row r="160" spans="2:7">
      <c r="B160" s="14">
        <v>6</v>
      </c>
      <c r="C160" s="14" t="s">
        <v>255</v>
      </c>
      <c r="D160" s="14" t="str">
        <f>+'Formulario de Inspección'!A228</f>
        <v>f</v>
      </c>
      <c r="E160" s="14" t="str">
        <f t="shared" si="8"/>
        <v>6.1f</v>
      </c>
      <c r="F160" s="14" t="s">
        <v>587</v>
      </c>
      <c r="G160" s="49" t="str">
        <f>+'Formulario de Inspección'!C228</f>
        <v>Inexistencia del freno de servicio o de alguno de sus componentes</v>
      </c>
    </row>
    <row r="161" spans="2:7">
      <c r="B161" s="14">
        <v>6</v>
      </c>
      <c r="C161" s="14" t="s">
        <v>265</v>
      </c>
      <c r="D161" s="14" t="str">
        <f>+'Formulario de Inspección'!A231</f>
        <v>a</v>
      </c>
      <c r="E161" s="14" t="str">
        <f t="shared" si="8"/>
        <v>6.2a</v>
      </c>
      <c r="F161" s="14" t="s">
        <v>588</v>
      </c>
      <c r="G161" s="49" t="str">
        <f>+'Formulario de Inspección'!C231</f>
        <v xml:space="preserve">Eficacia inferior al 18% y mayor o igual al 16 % </v>
      </c>
    </row>
    <row r="162" spans="2:7">
      <c r="B162" s="14">
        <v>6</v>
      </c>
      <c r="C162" s="14" t="s">
        <v>265</v>
      </c>
      <c r="D162" s="14" t="str">
        <f>+'Formulario de Inspección'!A232</f>
        <v>b</v>
      </c>
      <c r="E162" s="14" t="str">
        <f t="shared" si="8"/>
        <v>6.2b</v>
      </c>
      <c r="F162" s="14" t="s">
        <v>587</v>
      </c>
      <c r="G162" s="49" t="str">
        <f>+'Formulario de Inspección'!C232</f>
        <v xml:space="preserve">Eficacia inferior al 16% </v>
      </c>
    </row>
    <row r="163" spans="2:7">
      <c r="B163" s="14">
        <v>6</v>
      </c>
      <c r="C163" s="14" t="s">
        <v>265</v>
      </c>
      <c r="D163" s="14" t="str">
        <f>+'Formulario de Inspección'!A233</f>
        <v>c</v>
      </c>
      <c r="E163" s="14" t="str">
        <f t="shared" si="8"/>
        <v>6.2c</v>
      </c>
      <c r="F163" s="14" t="s">
        <v>587</v>
      </c>
      <c r="G163" s="49" t="str">
        <f>+'Formulario de Inspección'!C233</f>
        <v>En caso de entrampe, no bloquea las ruedas por completo</v>
      </c>
    </row>
    <row r="164" spans="2:7">
      <c r="B164" s="14">
        <v>6</v>
      </c>
      <c r="C164" s="14" t="s">
        <v>265</v>
      </c>
      <c r="D164" s="14" t="str">
        <f>+'Formulario de Inspección'!A234</f>
        <v>d</v>
      </c>
      <c r="E164" s="14" t="str">
        <f t="shared" si="8"/>
        <v>6.2d</v>
      </c>
      <c r="F164" s="14" t="s">
        <v>588</v>
      </c>
      <c r="G164" s="49" t="str">
        <f>+'Formulario de Inspección'!C234</f>
        <v xml:space="preserve">Sujeción insuficiente del trinquete del freno de estacionamiento </v>
      </c>
    </row>
    <row r="165" spans="2:7">
      <c r="B165" s="14">
        <v>6</v>
      </c>
      <c r="C165" s="14" t="s">
        <v>265</v>
      </c>
      <c r="D165" s="14" t="str">
        <f>+'Formulario de Inspección'!A235</f>
        <v>e</v>
      </c>
      <c r="E165" s="14" t="str">
        <f t="shared" si="8"/>
        <v>6.2e</v>
      </c>
      <c r="F165" s="14" t="s">
        <v>588</v>
      </c>
      <c r="G165" s="49" t="str">
        <f>+'Formulario de Inspección'!C235</f>
        <v xml:space="preserve">Recorrido excesivo de la palanca </v>
      </c>
    </row>
    <row r="166" spans="2:7">
      <c r="B166" s="14">
        <v>6</v>
      </c>
      <c r="C166" s="14" t="s">
        <v>265</v>
      </c>
      <c r="D166" s="14" t="str">
        <f>+'Formulario de Inspección'!A236</f>
        <v>f</v>
      </c>
      <c r="E166" s="14" t="str">
        <f t="shared" si="8"/>
        <v>6.2f</v>
      </c>
      <c r="F166" s="14" t="s">
        <v>587</v>
      </c>
      <c r="G166" s="49" t="str">
        <f>+'Formulario de Inspección'!C236</f>
        <v>Ausencia del sistema de freno de estacionamiento o de alguno de sus componentes</v>
      </c>
    </row>
    <row r="167" spans="2:7">
      <c r="B167" s="14">
        <v>6</v>
      </c>
      <c r="C167" s="14" t="s">
        <v>265</v>
      </c>
      <c r="D167" s="14" t="str">
        <f>+'Formulario de Inspección'!A237</f>
        <v>g</v>
      </c>
      <c r="E167" s="14" t="str">
        <f t="shared" si="8"/>
        <v>6.2g</v>
      </c>
      <c r="F167" s="14" t="s">
        <v>588</v>
      </c>
      <c r="G167" s="49" t="str">
        <f>+'Formulario de Inspección'!C237</f>
        <v xml:space="preserve">Deterioro en los mecanismos de acción que no afecten su funcionamiento </v>
      </c>
    </row>
    <row r="168" spans="2:7">
      <c r="B168" s="14">
        <v>6</v>
      </c>
      <c r="C168" s="14" t="s">
        <v>265</v>
      </c>
      <c r="D168" s="14" t="str">
        <f>+'Formulario de Inspección'!A238</f>
        <v>h</v>
      </c>
      <c r="E168" s="14" t="str">
        <f t="shared" si="8"/>
        <v>6.2h</v>
      </c>
      <c r="F168" s="14" t="s">
        <v>587</v>
      </c>
      <c r="G168" s="49" t="str">
        <f>+'Formulario de Inspección'!C238</f>
        <v>Deterioro en los mecanismos de acción (palanca deteriorada o deformada, oxidada o existencia de elementos punzocortantes)</v>
      </c>
    </row>
    <row r="169" spans="2:7">
      <c r="B169" s="14">
        <v>7</v>
      </c>
      <c r="C169" s="14" t="s">
        <v>265</v>
      </c>
      <c r="D169" s="14" t="str">
        <f>+'Formulario de Inspección'!A239</f>
        <v>i</v>
      </c>
      <c r="E169" s="14" t="str">
        <f t="shared" ref="E169:E170" si="9">+_xlfn.CONCAT(C169,D169)</f>
        <v>6.2i</v>
      </c>
      <c r="F169" s="14" t="s">
        <v>587</v>
      </c>
      <c r="G169" s="49" t="str">
        <f>+'Formulario de Inspección'!C239</f>
        <v>Sistema de bloqueo de las ruedas no cumple su función, no hace contacto con una o mas ruedas (en equipos de arrastre)</v>
      </c>
    </row>
    <row r="170" spans="2:7" ht="26.45">
      <c r="B170" s="14">
        <v>8</v>
      </c>
      <c r="C170" s="14" t="s">
        <v>265</v>
      </c>
      <c r="D170" s="14" t="str">
        <f>+'Formulario de Inspección'!A240</f>
        <v>j</v>
      </c>
      <c r="E170" s="14" t="str">
        <f t="shared" si="9"/>
        <v>6.2j</v>
      </c>
      <c r="F170" s="14" t="s">
        <v>587</v>
      </c>
      <c r="G170" s="49" t="str">
        <f>+'Formulario de Inspección'!C240</f>
        <v>El sistema de cableado o varilla accionador presenta desajuste, deformaciones, alteraciones u otra condición que afecte el buen funcionamiento (en equipos de arrastre)</v>
      </c>
    </row>
    <row r="171" spans="2:7">
      <c r="B171" s="14">
        <v>6</v>
      </c>
      <c r="C171" s="14" t="s">
        <v>278</v>
      </c>
      <c r="D171" s="14" t="str">
        <f>+'Formulario de Inspección'!A243</f>
        <v>a</v>
      </c>
      <c r="E171" s="14" t="str">
        <f t="shared" si="8"/>
        <v>6.3a</v>
      </c>
      <c r="F171" s="14" t="s">
        <v>588</v>
      </c>
      <c r="G171" s="49" t="str">
        <f>+'Formulario de Inspección'!C243</f>
        <v>Carrera del pedal excesiva o muy corta</v>
      </c>
    </row>
    <row r="172" spans="2:7">
      <c r="B172" s="14">
        <v>6</v>
      </c>
      <c r="C172" s="14" t="s">
        <v>278</v>
      </c>
      <c r="D172" s="14" t="str">
        <f>+'Formulario de Inspección'!A244</f>
        <v>b</v>
      </c>
      <c r="E172" s="14" t="str">
        <f t="shared" si="8"/>
        <v>6.3b</v>
      </c>
      <c r="F172" s="14" t="s">
        <v>587</v>
      </c>
      <c r="G172" s="49" t="str">
        <f>+'Formulario de Inspección'!C244</f>
        <v>Holgura excesiva del pedal</v>
      </c>
    </row>
    <row r="173" spans="2:7">
      <c r="B173" s="14">
        <v>6</v>
      </c>
      <c r="C173" s="14" t="s">
        <v>278</v>
      </c>
      <c r="D173" s="14" t="str">
        <f>+'Formulario de Inspección'!A245</f>
        <v>c</v>
      </c>
      <c r="E173" s="14" t="str">
        <f t="shared" si="8"/>
        <v>6.3c</v>
      </c>
      <c r="F173" s="14" t="s">
        <v>588</v>
      </c>
      <c r="G173" s="49" t="str">
        <f>+'Formulario de Inspección'!C245</f>
        <v xml:space="preserve">Retorno inadecuado del pedal </v>
      </c>
    </row>
    <row r="174" spans="2:7">
      <c r="B174" s="14">
        <v>6</v>
      </c>
      <c r="C174" s="14" t="s">
        <v>278</v>
      </c>
      <c r="D174" s="14" t="str">
        <f>+'Formulario de Inspección'!A246</f>
        <v>d</v>
      </c>
      <c r="E174" s="14" t="str">
        <f t="shared" si="8"/>
        <v>6.3d</v>
      </c>
      <c r="F174" s="14" t="s">
        <v>587</v>
      </c>
      <c r="G174" s="49" t="str">
        <f>+'Formulario de Inspección'!C246</f>
        <v>Revestimiento antideslizante del pedal despegado, muy desgastado o ausente, cuando aplica</v>
      </c>
    </row>
    <row r="175" spans="2:7">
      <c r="B175" s="14">
        <v>6</v>
      </c>
      <c r="C175" s="14" t="s">
        <v>285</v>
      </c>
      <c r="D175" s="14" t="str">
        <f>+'Formulario de Inspección'!A249</f>
        <v>a</v>
      </c>
      <c r="E175" s="14" t="str">
        <f t="shared" si="8"/>
        <v>6.4a</v>
      </c>
      <c r="F175" s="14" t="s">
        <v>587</v>
      </c>
      <c r="G175" s="49" t="str">
        <f>+'Formulario de Inspección'!C249</f>
        <v xml:space="preserve">Servofreno defectuoso, sin vacío o inexistente </v>
      </c>
    </row>
    <row r="176" spans="2:7">
      <c r="B176" s="14">
        <v>6</v>
      </c>
      <c r="C176" s="14" t="s">
        <v>285</v>
      </c>
      <c r="D176" s="14" t="str">
        <f>+'Formulario de Inspección'!A250</f>
        <v>b</v>
      </c>
      <c r="E176" s="14" t="str">
        <f t="shared" si="8"/>
        <v>6.4b</v>
      </c>
      <c r="F176" s="14" t="s">
        <v>587</v>
      </c>
      <c r="G176" s="49" t="str">
        <f>+'Formulario de Inspección'!C250</f>
        <v xml:space="preserve">Bomba principal defectuosa, mal sujeta o con pérdidas </v>
      </c>
    </row>
    <row r="177" spans="2:7">
      <c r="B177" s="14">
        <v>6</v>
      </c>
      <c r="C177" s="14" t="s">
        <v>285</v>
      </c>
      <c r="D177" s="14" t="str">
        <f>+'Formulario de Inspección'!A251</f>
        <v>c</v>
      </c>
      <c r="E177" s="14" t="str">
        <f t="shared" si="8"/>
        <v>6.4c</v>
      </c>
      <c r="F177" s="14" t="s">
        <v>588</v>
      </c>
      <c r="G177" s="49" t="str">
        <f>+'Formulario de Inspección'!C251</f>
        <v>Nivel de líquido de frenos en depósito sobre el máximo o bajo el mínimo de la faja de operación (marcas de nivel)</v>
      </c>
    </row>
    <row r="178" spans="2:7">
      <c r="B178" s="14">
        <v>6</v>
      </c>
      <c r="C178" s="14" t="s">
        <v>285</v>
      </c>
      <c r="D178" s="14" t="str">
        <f>+'Formulario de Inspección'!A252</f>
        <v>d</v>
      </c>
      <c r="E178" s="14" t="str">
        <f t="shared" si="8"/>
        <v>6.4d</v>
      </c>
      <c r="F178" s="14" t="s">
        <v>588</v>
      </c>
      <c r="G178" s="49" t="str">
        <f>+'Formulario de Inspección'!C252</f>
        <v xml:space="preserve">Ausencia de la tapa del depósito de la bomba principal </v>
      </c>
    </row>
    <row r="179" spans="2:7">
      <c r="B179" s="14">
        <v>6</v>
      </c>
      <c r="C179" s="14" t="s">
        <v>285</v>
      </c>
      <c r="D179" s="14" t="str">
        <f>+'Formulario de Inspección'!A253</f>
        <v>e</v>
      </c>
      <c r="E179" s="14" t="str">
        <f t="shared" si="8"/>
        <v>6.4e</v>
      </c>
      <c r="F179" s="14" t="s">
        <v>588</v>
      </c>
      <c r="G179" s="49" t="str">
        <f>+'Formulario de Inspección'!C253</f>
        <v>Bomba principal con daños o correcciones leves.</v>
      </c>
    </row>
    <row r="180" spans="2:7">
      <c r="B180" s="14">
        <v>6</v>
      </c>
      <c r="C180" s="14" t="s">
        <v>296</v>
      </c>
      <c r="D180" s="14" t="str">
        <f>+'Formulario de Inspección'!A261</f>
        <v>a</v>
      </c>
      <c r="E180" s="14" t="str">
        <f t="shared" si="8"/>
        <v>6.5a</v>
      </c>
      <c r="F180" s="14" t="s">
        <v>588</v>
      </c>
      <c r="G180" s="49" t="str">
        <f>+'Formulario de Inspección'!C261</f>
        <v>El recubrimiento exterior de una o más mangueras está agrietado, desgastado, envejecido o presenta abombamientos</v>
      </c>
    </row>
    <row r="181" spans="2:7">
      <c r="B181" s="14">
        <v>6</v>
      </c>
      <c r="C181" s="14" t="s">
        <v>296</v>
      </c>
      <c r="D181" s="14" t="str">
        <f>+'Formulario de Inspección'!A263</f>
        <v>c</v>
      </c>
      <c r="E181" s="14" t="str">
        <f t="shared" si="8"/>
        <v>6.5c</v>
      </c>
      <c r="F181" s="14" t="s">
        <v>587</v>
      </c>
      <c r="G181" s="49" t="str">
        <f>+'Formulario de Inspección'!C263</f>
        <v>Cables y/o mangueras demasiado cortas, retorcidas o dobladas</v>
      </c>
    </row>
    <row r="182" spans="2:7">
      <c r="B182" s="14">
        <v>6</v>
      </c>
      <c r="C182" s="14" t="s">
        <v>296</v>
      </c>
      <c r="D182" s="14" t="str">
        <f>+'Formulario de Inspección'!A264</f>
        <v>d</v>
      </c>
      <c r="E182" s="14" t="str">
        <f t="shared" si="8"/>
        <v>6.5d</v>
      </c>
      <c r="F182" s="14" t="s">
        <v>587</v>
      </c>
      <c r="G182" s="49" t="str">
        <f>+'Formulario de Inspección'!C264</f>
        <v>Defectos de estado de componentes que no comprometa su función</v>
      </c>
    </row>
    <row r="183" spans="2:7">
      <c r="B183" s="14">
        <v>6</v>
      </c>
      <c r="C183" s="14" t="s">
        <v>296</v>
      </c>
      <c r="D183" s="14" t="str">
        <f>+'Formulario de Inspección'!A265</f>
        <v>f</v>
      </c>
      <c r="E183" s="14" t="str">
        <f t="shared" si="8"/>
        <v>6.5f</v>
      </c>
      <c r="F183" s="14" t="s">
        <v>588</v>
      </c>
      <c r="G183" s="49" t="str">
        <f>+'Formulario de Inspección'!C265</f>
        <v>Defectos de estado de componentes que comprometa su función</v>
      </c>
    </row>
    <row r="184" spans="2:7">
      <c r="B184" s="14">
        <v>6</v>
      </c>
      <c r="C184" s="14" t="s">
        <v>296</v>
      </c>
      <c r="D184" s="14" t="str">
        <f>+'Formulario de Inspección'!A266</f>
        <v>g</v>
      </c>
      <c r="E184" s="14" t="str">
        <f t="shared" si="8"/>
        <v>6.5g</v>
      </c>
      <c r="F184" s="14" t="s">
        <v>587</v>
      </c>
      <c r="G184" s="49" t="str">
        <f>+'Formulario de Inspección'!C266</f>
        <v>Desgaste excesivo del recubrimiento de las fibras de freno</v>
      </c>
    </row>
    <row r="185" spans="2:7">
      <c r="B185" s="14">
        <v>6</v>
      </c>
      <c r="C185" s="14" t="s">
        <v>296</v>
      </c>
      <c r="D185" s="14" t="str">
        <f>+'Formulario de Inspección'!A267</f>
        <v>h</v>
      </c>
      <c r="E185" s="14" t="str">
        <f t="shared" si="8"/>
        <v>6.5h</v>
      </c>
      <c r="F185" s="14" t="s">
        <v>587</v>
      </c>
      <c r="G185" s="49" t="str">
        <f>+'Formulario de Inspección'!C267</f>
        <v>Desgaste moderado del recubrimiento de las fibras de freno</v>
      </c>
    </row>
    <row r="186" spans="2:7">
      <c r="B186" s="14">
        <v>6</v>
      </c>
      <c r="C186" s="14" t="s">
        <v>296</v>
      </c>
      <c r="D186" s="14" t="str">
        <f>+'Formulario de Inspección'!A268</f>
        <v>i</v>
      </c>
      <c r="E186" s="14" t="str">
        <f t="shared" si="8"/>
        <v>6.5i</v>
      </c>
      <c r="F186" s="14" t="s">
        <v>588</v>
      </c>
      <c r="G186" s="49" t="str">
        <f>+'Formulario de Inspección'!C268</f>
        <v>Agrietamiento o rotura del recubrimiento de las fibras de freno</v>
      </c>
    </row>
    <row r="187" spans="2:7">
      <c r="B187" s="14">
        <v>6</v>
      </c>
      <c r="C187" s="14" t="s">
        <v>296</v>
      </c>
      <c r="D187" s="14" t="str">
        <f>+'Formulario de Inspección'!A269</f>
        <v>j</v>
      </c>
      <c r="E187" s="14" t="str">
        <f t="shared" si="8"/>
        <v>6.5j</v>
      </c>
      <c r="F187" s="14" t="s">
        <v>587</v>
      </c>
      <c r="G187" s="49" t="str">
        <f>+'Formulario de Inspección'!C269</f>
        <v>Acumuladores (pulmones) o depósitos de aire presenta fugas</v>
      </c>
    </row>
    <row r="188" spans="2:7">
      <c r="B188" s="14">
        <v>6</v>
      </c>
      <c r="C188" s="14" t="s">
        <v>296</v>
      </c>
      <c r="D188" s="14" t="str">
        <f>+'Formulario de Inspección'!A270</f>
        <v>k</v>
      </c>
      <c r="E188" s="14" t="str">
        <f t="shared" si="8"/>
        <v>6.5k</v>
      </c>
      <c r="F188" s="14" t="s">
        <v>587</v>
      </c>
      <c r="G188" s="49" t="str">
        <f>+'Formulario de Inspección'!C270</f>
        <v>Montaje inseguro o inadecuado de los componentes del sistema de frenos</v>
      </c>
    </row>
    <row r="189" spans="2:7">
      <c r="B189" s="14">
        <v>6</v>
      </c>
      <c r="C189" s="14" t="s">
        <v>296</v>
      </c>
      <c r="D189" s="14" t="str">
        <f>+'Formulario de Inspección'!A271</f>
        <v>l</v>
      </c>
      <c r="E189" s="14" t="str">
        <f t="shared" si="8"/>
        <v>6.5l</v>
      </c>
      <c r="F189" s="14" t="s">
        <v>588</v>
      </c>
      <c r="G189" s="49" t="str">
        <f>+'Formulario de Inspección'!C271</f>
        <v>Montaje inseguro o inadecuado con riesgo de desprendimiento y falla de los componentes del sistema de frenos</v>
      </c>
    </row>
    <row r="190" spans="2:7">
      <c r="B190" s="14">
        <v>7</v>
      </c>
      <c r="C190" s="14">
        <v>7.1</v>
      </c>
      <c r="D190" s="14" t="str">
        <f>+'Formulario de Inspección'!A275</f>
        <v>a</v>
      </c>
      <c r="E190" s="14" t="str">
        <f t="shared" si="8"/>
        <v>7.1a</v>
      </c>
      <c r="F190" s="14" t="s">
        <v>588</v>
      </c>
      <c r="G190" s="49" t="str">
        <f>+'Formulario de Inspección'!C275</f>
        <v>El vehículo presenta deriva en el eje delantero de 10 a 15 m/km</v>
      </c>
    </row>
    <row r="191" spans="2:7">
      <c r="B191" s="14">
        <v>7</v>
      </c>
      <c r="C191" s="14">
        <v>7.1</v>
      </c>
      <c r="D191" s="14" t="str">
        <f>+'Formulario de Inspección'!A276</f>
        <v>b</v>
      </c>
      <c r="E191" s="14" t="str">
        <f t="shared" si="8"/>
        <v>7.1b</v>
      </c>
      <c r="F191" s="14" t="s">
        <v>587</v>
      </c>
      <c r="G191" s="49" t="str">
        <f>+'Formulario de Inspección'!C276</f>
        <v>El vehículo presenta deriva en el eje delantero superior a 15 m/km</v>
      </c>
    </row>
    <row r="192" spans="2:7">
      <c r="B192" s="14">
        <v>7</v>
      </c>
      <c r="C192" s="14">
        <v>7.2</v>
      </c>
      <c r="D192" s="14" t="str">
        <f>+'Formulario de Inspección'!A279</f>
        <v>a</v>
      </c>
      <c r="E192" s="14" t="str">
        <f t="shared" si="8"/>
        <v>7.2a</v>
      </c>
      <c r="F192" s="14" t="s">
        <v>587</v>
      </c>
      <c r="G192" s="49" t="str">
        <f>+'Formulario de Inspección'!C279</f>
        <v>Fijación defectuosa del volante a la columna</v>
      </c>
    </row>
    <row r="193" spans="2:7">
      <c r="B193" s="14">
        <v>7</v>
      </c>
      <c r="C193" s="14">
        <v>7.2</v>
      </c>
      <c r="D193" s="14" t="str">
        <f>+'Formulario de Inspección'!A280</f>
        <v>b</v>
      </c>
      <c r="E193" s="14" t="str">
        <f t="shared" si="8"/>
        <v>7.2b</v>
      </c>
      <c r="F193" s="14" t="s">
        <v>588</v>
      </c>
      <c r="G193" s="49" t="str">
        <f>+'Formulario de Inspección'!C280</f>
        <v xml:space="preserve">Juego leve en la columna de dirección </v>
      </c>
    </row>
    <row r="194" spans="2:7">
      <c r="B194" s="14">
        <v>7</v>
      </c>
      <c r="C194" s="14">
        <v>7.2</v>
      </c>
      <c r="D194" s="14" t="str">
        <f>+'Formulario de Inspección'!A281</f>
        <v>c</v>
      </c>
      <c r="E194" s="14" t="str">
        <f t="shared" si="8"/>
        <v>7.2c</v>
      </c>
      <c r="F194" s="14" t="s">
        <v>587</v>
      </c>
      <c r="G194" s="49" t="str">
        <f>+'Formulario de Inspección'!C281</f>
        <v>Juego excesivo en la columna de dirección</v>
      </c>
    </row>
    <row r="195" spans="2:7">
      <c r="B195" s="14">
        <v>7</v>
      </c>
      <c r="C195" s="14">
        <v>7.2</v>
      </c>
      <c r="D195" s="14" t="str">
        <f>+'Formulario de Inspección'!A282</f>
        <v>d</v>
      </c>
      <c r="E195" s="14" t="str">
        <f t="shared" si="8"/>
        <v>7.2d</v>
      </c>
      <c r="F195" s="14" t="s">
        <v>588</v>
      </c>
      <c r="G195" s="49" t="str">
        <f>+'Formulario de Inspección'!C282</f>
        <v>Defectos de estado en la columna de dirección que no afecten su correcto funcionamiento</v>
      </c>
    </row>
    <row r="196" spans="2:7">
      <c r="B196" s="14">
        <v>7</v>
      </c>
      <c r="C196" s="14">
        <v>7.2</v>
      </c>
      <c r="D196" s="14" t="str">
        <f>+'Formulario de Inspección'!A283</f>
        <v>e</v>
      </c>
      <c r="E196" s="14" t="str">
        <f t="shared" si="8"/>
        <v>7.2e</v>
      </c>
      <c r="F196" s="14" t="s">
        <v>587</v>
      </c>
      <c r="G196" s="49" t="str">
        <f>+'Formulario de Inspección'!C283</f>
        <v>Defectos de estado en la columna de dirección que puedan provocarla rotura</v>
      </c>
    </row>
    <row r="197" spans="2:7">
      <c r="B197" s="14">
        <v>7</v>
      </c>
      <c r="C197" s="14">
        <v>7.2</v>
      </c>
      <c r="D197" s="14" t="str">
        <f>+'Formulario de Inspección'!A284</f>
        <v>f</v>
      </c>
      <c r="E197" s="14" t="str">
        <f t="shared" si="8"/>
        <v>7.2f</v>
      </c>
      <c r="F197" s="14" t="s">
        <v>587</v>
      </c>
      <c r="G197" s="49" t="str">
        <f>+'Formulario de Inspección'!C284</f>
        <v>Estado defectuoso del volante que afecte su correcto funcionamiento</v>
      </c>
    </row>
    <row r="198" spans="2:7">
      <c r="B198" s="14">
        <v>7</v>
      </c>
      <c r="C198" s="14">
        <v>7.2</v>
      </c>
      <c r="D198" s="14" t="str">
        <f>+'Formulario de Inspección'!A285</f>
        <v>g</v>
      </c>
      <c r="E198" s="14" t="str">
        <f t="shared" si="8"/>
        <v>7.2g</v>
      </c>
      <c r="F198" s="14" t="s">
        <v>588</v>
      </c>
      <c r="G198" s="49" t="str">
        <f>+'Formulario de Inspección'!C285</f>
        <v>Estado defectuoso del volante que no afecte su correcto funcionamiento</v>
      </c>
    </row>
    <row r="199" spans="2:7">
      <c r="B199" s="14">
        <v>7</v>
      </c>
      <c r="C199" s="14">
        <v>7.3</v>
      </c>
      <c r="D199" s="14" t="str">
        <f>+'Formulario de Inspección'!A288</f>
        <v>a</v>
      </c>
      <c r="E199" s="14" t="str">
        <f t="shared" si="8"/>
        <v>7.3a</v>
      </c>
      <c r="F199" s="14" t="s">
        <v>588</v>
      </c>
      <c r="G199" s="49" t="str">
        <f>+'Formulario de Inspección'!C288</f>
        <v>Fijación defectuosa al chasis</v>
      </c>
    </row>
    <row r="200" spans="2:7">
      <c r="B200" s="14">
        <v>7</v>
      </c>
      <c r="C200" s="14">
        <v>7.3</v>
      </c>
      <c r="D200" s="14" t="str">
        <f>+'Formulario de Inspección'!A289</f>
        <v>b</v>
      </c>
      <c r="E200" s="14" t="str">
        <f t="shared" si="8"/>
        <v>7.3b</v>
      </c>
      <c r="F200" s="14" t="s">
        <v>587</v>
      </c>
      <c r="G200" s="49" t="str">
        <f>+'Formulario de Inspección'!C289</f>
        <v>Fijación defectuosa al chasis con peligro de desprendimiento</v>
      </c>
    </row>
    <row r="201" spans="2:7">
      <c r="B201" s="14">
        <v>7</v>
      </c>
      <c r="C201" s="14">
        <v>7.3</v>
      </c>
      <c r="D201" s="14" t="str">
        <f>+'Formulario de Inspección'!A290</f>
        <v>c</v>
      </c>
      <c r="E201" s="14" t="str">
        <f t="shared" ref="E201:E270" si="10">+_xlfn.CONCAT(C201,D201)</f>
        <v>7.3c</v>
      </c>
      <c r="F201" s="14" t="s">
        <v>588</v>
      </c>
      <c r="G201" s="49" t="str">
        <f>+'Formulario de Inspección'!C290</f>
        <v>Holguras leves en el sistema</v>
      </c>
    </row>
    <row r="202" spans="2:7">
      <c r="B202" s="14">
        <v>7</v>
      </c>
      <c r="C202" s="14">
        <v>7.3</v>
      </c>
      <c r="D202" s="14" t="str">
        <f>+'Formulario de Inspección'!A291</f>
        <v>d</v>
      </c>
      <c r="E202" s="14" t="str">
        <f t="shared" si="10"/>
        <v>7.3d</v>
      </c>
      <c r="F202" s="14" t="s">
        <v>587</v>
      </c>
      <c r="G202" s="49" t="str">
        <f>+'Formulario de Inspección'!C291</f>
        <v>Holguras anormales y excesivas</v>
      </c>
    </row>
    <row r="203" spans="2:7">
      <c r="B203" s="14">
        <v>7</v>
      </c>
      <c r="C203" s="14">
        <v>7.3</v>
      </c>
      <c r="D203" s="14" t="str">
        <f>+'Formulario de Inspección'!A292</f>
        <v>e</v>
      </c>
      <c r="E203" s="14" t="str">
        <f t="shared" si="10"/>
        <v>7.3e</v>
      </c>
      <c r="F203" s="14" t="s">
        <v>588</v>
      </c>
      <c r="G203" s="49" t="str">
        <f>+'Formulario de Inspección'!C292</f>
        <v>Fugas leves de hidráulico</v>
      </c>
    </row>
    <row r="204" spans="2:7">
      <c r="B204" s="14">
        <v>7</v>
      </c>
      <c r="C204" s="14">
        <v>7.3</v>
      </c>
      <c r="D204" s="14" t="str">
        <f>+'Formulario de Inspección'!A293</f>
        <v>f</v>
      </c>
      <c r="E204" s="14" t="str">
        <f t="shared" si="10"/>
        <v>7.3f</v>
      </c>
      <c r="F204" s="14" t="s">
        <v>587</v>
      </c>
      <c r="G204" s="49" t="str">
        <f>+'Formulario de Inspección'!C293</f>
        <v>Fugas importantes de hidráulico</v>
      </c>
    </row>
    <row r="205" spans="2:7">
      <c r="B205" s="14">
        <v>7</v>
      </c>
      <c r="C205" s="14">
        <v>7.3</v>
      </c>
      <c r="D205" s="14" t="str">
        <f>+'Formulario de Inspección'!A294</f>
        <v>g</v>
      </c>
      <c r="E205" s="14" t="str">
        <f t="shared" si="10"/>
        <v>7.3g</v>
      </c>
      <c r="F205" s="14" t="s">
        <v>588</v>
      </c>
      <c r="G205" s="49" t="str">
        <f>+'Formulario de Inspección'!C294</f>
        <v>Guardapolvos (“botas”) rotos, sueltos, deteriorados o inexistentes</v>
      </c>
    </row>
    <row r="206" spans="2:7">
      <c r="B206" s="14">
        <v>7</v>
      </c>
      <c r="C206" s="14">
        <v>7.3</v>
      </c>
      <c r="D206" s="14" t="str">
        <f>+'Formulario de Inspección'!A295</f>
        <v>h</v>
      </c>
      <c r="E206" s="14" t="str">
        <f t="shared" si="10"/>
        <v>7.3h</v>
      </c>
      <c r="F206" s="14" t="s">
        <v>587</v>
      </c>
      <c r="G206" s="49" t="str">
        <f>+'Formulario de Inspección'!C295</f>
        <v>Adaptación o modificación de algún componente que limita o no permite el buen funcionamiento</v>
      </c>
    </row>
    <row r="207" spans="2:7">
      <c r="B207" s="14">
        <v>7</v>
      </c>
      <c r="C207" s="14">
        <v>7.4</v>
      </c>
      <c r="D207" s="14" t="str">
        <f>+'Formulario de Inspección'!A299</f>
        <v>a</v>
      </c>
      <c r="E207" s="14" t="str">
        <f t="shared" si="10"/>
        <v>7.4a</v>
      </c>
      <c r="F207" s="14" t="s">
        <v>588</v>
      </c>
      <c r="G207" s="49" t="str">
        <f>+'Formulario de Inspección'!C299</f>
        <v>Defectos de estado de los brazos y/o barras</v>
      </c>
    </row>
    <row r="208" spans="2:7">
      <c r="B208" s="14">
        <v>7</v>
      </c>
      <c r="C208" s="14">
        <v>7.4</v>
      </c>
      <c r="D208" s="14" t="str">
        <f>+'Formulario de Inspección'!A300</f>
        <v>b</v>
      </c>
      <c r="E208" s="14" t="str">
        <f t="shared" si="10"/>
        <v>7.4b</v>
      </c>
      <c r="F208" s="14" t="s">
        <v>587</v>
      </c>
      <c r="G208" s="49" t="str">
        <f>+'Formulario de Inspección'!C300</f>
        <v>Defectos de estado de los brazos y/o barras que puedan afectar el funcionamiento de la dirección</v>
      </c>
    </row>
    <row r="209" spans="2:7">
      <c r="B209" s="14">
        <v>7</v>
      </c>
      <c r="C209" s="14">
        <v>7.4</v>
      </c>
      <c r="D209" s="14" t="str">
        <f>+'Formulario de Inspección'!A301</f>
        <v>c</v>
      </c>
      <c r="E209" s="14" t="str">
        <f t="shared" si="10"/>
        <v>7.4c</v>
      </c>
      <c r="F209" s="14" t="s">
        <v>588</v>
      </c>
      <c r="G209" s="49" t="str">
        <f>+'Formulario de Inspección'!C301</f>
        <v>Holguras anormales en rótulas</v>
      </c>
    </row>
    <row r="210" spans="2:7">
      <c r="B210" s="14">
        <v>7</v>
      </c>
      <c r="C210" s="14">
        <v>7.4</v>
      </c>
      <c r="D210" s="14" t="str">
        <f>+'Formulario de Inspección'!A302</f>
        <v>d</v>
      </c>
      <c r="E210" s="14" t="str">
        <f t="shared" si="10"/>
        <v>7.4d</v>
      </c>
      <c r="F210" s="14" t="s">
        <v>587</v>
      </c>
      <c r="G210" s="49" t="str">
        <f>+'Formulario de Inspección'!C302</f>
        <v>Holguras excesivas en rótulas</v>
      </c>
    </row>
    <row r="211" spans="2:7">
      <c r="B211" s="14">
        <v>7</v>
      </c>
      <c r="C211" s="14">
        <v>7.4</v>
      </c>
      <c r="D211" s="14" t="str">
        <f>+'Formulario de Inspección'!A303</f>
        <v>e</v>
      </c>
      <c r="E211" s="14" t="str">
        <f t="shared" si="10"/>
        <v>7.4e</v>
      </c>
      <c r="F211" s="14" t="s">
        <v>588</v>
      </c>
      <c r="G211" s="49" t="str">
        <f>+'Formulario de Inspección'!C303</f>
        <v>Defectos de estado y/o fijación de algún componente del sistema de barras, brazos y rótulas</v>
      </c>
    </row>
    <row r="212" spans="2:7">
      <c r="B212" s="14">
        <v>7</v>
      </c>
      <c r="C212" s="14">
        <v>7.4</v>
      </c>
      <c r="D212" s="14" t="str">
        <f>+'Formulario de Inspección'!A304</f>
        <v>f</v>
      </c>
      <c r="E212" s="14" t="str">
        <f t="shared" si="10"/>
        <v>7.4f</v>
      </c>
      <c r="F212" s="14" t="s">
        <v>587</v>
      </c>
      <c r="G212" s="49" t="str">
        <f>+'Formulario de Inspección'!C304</f>
        <v>Defectos de estado y/o fijación que pongan en peligro por desprendimiento de algún componente del sistema de barras, brazos y rótulas</v>
      </c>
    </row>
    <row r="213" spans="2:7">
      <c r="B213" s="14">
        <v>7</v>
      </c>
      <c r="C213" s="14">
        <v>7.4</v>
      </c>
      <c r="D213" s="14" t="str">
        <f>+'Formulario de Inspección'!A305</f>
        <v>g</v>
      </c>
      <c r="E213" s="14" t="str">
        <f t="shared" si="10"/>
        <v>7.4g</v>
      </c>
      <c r="F213" s="14" t="s">
        <v>588</v>
      </c>
      <c r="G213" s="49" t="str">
        <f>+'Formulario de Inspección'!C305</f>
        <v>Guardapolvos rotos o deteriorados</v>
      </c>
    </row>
    <row r="214" spans="2:7">
      <c r="B214" s="14">
        <v>7</v>
      </c>
      <c r="C214" s="14">
        <v>7.4</v>
      </c>
      <c r="D214" s="14" t="str">
        <f>+'Formulario de Inspección'!A306</f>
        <v>h</v>
      </c>
      <c r="E214" s="14" t="str">
        <f t="shared" si="10"/>
        <v>7.4h</v>
      </c>
      <c r="F214" s="14" t="s">
        <v>587</v>
      </c>
      <c r="G214" s="49" t="str">
        <f>+'Formulario de Inspección'!C306</f>
        <v>Rótulas con reventadoras y/o con reparaciones inadecuadas</v>
      </c>
    </row>
    <row r="215" spans="2:7">
      <c r="B215" s="14">
        <v>8</v>
      </c>
      <c r="C215" s="14" t="s">
        <v>349</v>
      </c>
      <c r="D215" s="14" t="str">
        <f>+'Formulario de Inspección'!A314</f>
        <v>a</v>
      </c>
      <c r="E215" s="14" t="str">
        <f t="shared" si="10"/>
        <v>8.1a</v>
      </c>
      <c r="F215" s="14" t="s">
        <v>588</v>
      </c>
      <c r="G215" s="49" t="str">
        <f>+'Formulario de Inspección'!C314</f>
        <v>Fijaciones defectuosas</v>
      </c>
    </row>
    <row r="216" spans="2:7">
      <c r="B216" s="14">
        <v>8</v>
      </c>
      <c r="C216" s="14" t="s">
        <v>349</v>
      </c>
      <c r="D216" s="14" t="str">
        <f>+'Formulario de Inspección'!A315</f>
        <v>b</v>
      </c>
      <c r="E216" s="14" t="str">
        <f t="shared" si="10"/>
        <v>8.1b</v>
      </c>
      <c r="F216" s="14" t="s">
        <v>588</v>
      </c>
      <c r="G216" s="49" t="str">
        <f>+'Formulario de Inspección'!C315</f>
        <v>Barra tensora o estabilizadora deformada que no afecta su funcionabilidad</v>
      </c>
    </row>
    <row r="217" spans="2:7">
      <c r="B217" s="14">
        <v>8</v>
      </c>
      <c r="C217" s="14" t="s">
        <v>349</v>
      </c>
      <c r="D217" s="14" t="str">
        <f>+'Formulario de Inspección'!A316</f>
        <v>c</v>
      </c>
      <c r="E217" s="14" t="str">
        <f t="shared" si="10"/>
        <v>8.1c</v>
      </c>
      <c r="F217" s="14" t="s">
        <v>588</v>
      </c>
      <c r="G217" s="49" t="str">
        <f>+'Formulario de Inspección'!C316</f>
        <v>Barra tensora o estabilizadora con desperfectos de estado</v>
      </c>
    </row>
    <row r="218" spans="2:7">
      <c r="B218" s="14">
        <v>8</v>
      </c>
      <c r="C218" s="14" t="s">
        <v>349</v>
      </c>
      <c r="D218" s="14" t="str">
        <f>+'Formulario de Inspección'!A317</f>
        <v>d</v>
      </c>
      <c r="E218" s="14" t="str">
        <f t="shared" si="10"/>
        <v>8.1d</v>
      </c>
      <c r="F218" s="14" t="s">
        <v>588</v>
      </c>
      <c r="G218" s="49" t="str">
        <f>+'Formulario de Inspección'!C317</f>
        <v>Holguras anormales en barras tensoras o estabilizadoras y/o soportes</v>
      </c>
    </row>
    <row r="219" spans="2:7">
      <c r="B219" s="14">
        <v>8</v>
      </c>
      <c r="C219" s="14" t="s">
        <v>349</v>
      </c>
      <c r="D219" s="14" t="str">
        <f>+'Formulario de Inspección'!A318</f>
        <v>e</v>
      </c>
      <c r="E219" s="14" t="str">
        <f t="shared" si="10"/>
        <v>8.1e</v>
      </c>
      <c r="F219" s="14" t="s">
        <v>588</v>
      </c>
      <c r="G219" s="49" t="str">
        <f>+'Formulario de Inspección'!C318</f>
        <v>Holguras anormales en bocina, pivote o chanela</v>
      </c>
    </row>
    <row r="220" spans="2:7">
      <c r="B220" s="14">
        <v>8</v>
      </c>
      <c r="C220" s="14" t="s">
        <v>349</v>
      </c>
      <c r="D220" s="14" t="str">
        <f>+'Formulario de Inspección'!A319</f>
        <v>f</v>
      </c>
      <c r="E220" s="14" t="str">
        <f t="shared" si="10"/>
        <v>8.1f</v>
      </c>
      <c r="F220" s="14" t="s">
        <v>587</v>
      </c>
      <c r="G220" s="49" t="str">
        <f>+'Formulario de Inspección'!C319</f>
        <v>Estado y/o fijación defectuosa que afecte su función o peligro de desprendimiento</v>
      </c>
    </row>
    <row r="221" spans="2:7">
      <c r="B221" s="14">
        <v>8</v>
      </c>
      <c r="C221" s="14" t="s">
        <v>349</v>
      </c>
      <c r="D221" s="14" t="str">
        <f>+'Formulario de Inspección'!A320</f>
        <v>g</v>
      </c>
      <c r="E221" s="14" t="str">
        <f t="shared" si="10"/>
        <v>8.1g</v>
      </c>
      <c r="F221" s="14" t="s">
        <v>587</v>
      </c>
      <c r="G221" s="49" t="str">
        <f>+'Formulario de Inspección'!C320</f>
        <v>Holguras excesivas en bocina, pivote o chanela</v>
      </c>
    </row>
    <row r="222" spans="2:7">
      <c r="B222" s="14">
        <v>8</v>
      </c>
      <c r="C222" s="14" t="s">
        <v>362</v>
      </c>
      <c r="D222" s="14" t="str">
        <f>+'Formulario de Inspección'!A324</f>
        <v>a</v>
      </c>
      <c r="E222" s="14" t="str">
        <f t="shared" si="10"/>
        <v>8.2a</v>
      </c>
      <c r="F222" s="14" t="s">
        <v>587</v>
      </c>
      <c r="G222" s="49" t="str">
        <f>+'Formulario de Inspección'!C324</f>
        <v>Tuercas o tornillos de sujeción del aro a las bocinas y/o tuercas de sujeción entre aros de copa inexistentes o defectuosos.</v>
      </c>
    </row>
    <row r="223" spans="2:7">
      <c r="B223" s="14">
        <v>8</v>
      </c>
      <c r="C223" s="14" t="s">
        <v>362</v>
      </c>
      <c r="D223" s="14" t="str">
        <f>+'Formulario de Inspección'!A325</f>
        <v>b</v>
      </c>
      <c r="E223" s="14" t="str">
        <f t="shared" si="10"/>
        <v>8.2b</v>
      </c>
      <c r="F223" s="14" t="s">
        <v>587</v>
      </c>
      <c r="G223" s="49" t="e">
        <f>+'Formulario de Inspección'!#REF!</f>
        <v>#REF!</v>
      </c>
    </row>
    <row r="224" spans="2:7">
      <c r="B224" s="14">
        <v>8</v>
      </c>
      <c r="C224" s="14" t="s">
        <v>362</v>
      </c>
      <c r="D224" s="14" t="str">
        <f>+'Formulario de Inspección'!A326</f>
        <v>c</v>
      </c>
      <c r="E224" s="14" t="str">
        <f t="shared" si="10"/>
        <v>8.2c</v>
      </c>
      <c r="F224" s="14" t="s">
        <v>588</v>
      </c>
      <c r="G224" s="49" t="str">
        <f>+'Formulario de Inspección'!C325</f>
        <v xml:space="preserve">Deformaciones, abolladuras y/o soldaduras </v>
      </c>
    </row>
    <row r="225" spans="2:7">
      <c r="B225" s="14">
        <v>8</v>
      </c>
      <c r="C225" s="14" t="s">
        <v>362</v>
      </c>
      <c r="D225" s="14" t="str">
        <f>+'Formulario de Inspección'!A327</f>
        <v>d</v>
      </c>
      <c r="E225" s="14" t="str">
        <f t="shared" si="10"/>
        <v>8.2d</v>
      </c>
      <c r="F225" s="14" t="s">
        <v>587</v>
      </c>
      <c r="G225" s="49" t="str">
        <f>+'Formulario de Inspección'!C326</f>
        <v>Fisuras o fracturas</v>
      </c>
    </row>
    <row r="226" spans="2:7">
      <c r="B226" s="14">
        <v>8</v>
      </c>
      <c r="C226" s="14" t="s">
        <v>362</v>
      </c>
      <c r="D226" s="14" t="e">
        <f>+'Formulario de Inspección'!#REF!</f>
        <v>#REF!</v>
      </c>
      <c r="E226" s="14" t="e">
        <f t="shared" si="10"/>
        <v>#REF!</v>
      </c>
      <c r="F226" s="14" t="s">
        <v>587</v>
      </c>
      <c r="G226" s="49" t="str">
        <f>+'Formulario de Inspección'!C327</f>
        <v>Elementos punzocortantes en los aros</v>
      </c>
    </row>
    <row r="227" spans="2:7">
      <c r="B227" s="14">
        <v>8</v>
      </c>
      <c r="C227" s="14" t="s">
        <v>368</v>
      </c>
      <c r="D227" s="14" t="str">
        <f>+'Formulario de Inspección'!A330</f>
        <v>a</v>
      </c>
      <c r="E227" s="14" t="str">
        <f t="shared" si="10"/>
        <v>8.3a</v>
      </c>
      <c r="F227" s="14" t="s">
        <v>587</v>
      </c>
      <c r="G227" s="49" t="str">
        <f>+'Formulario de Inspección'!C330</f>
        <v>Llantas de distintas dimensiones en un mismo eje</v>
      </c>
    </row>
    <row r="228" spans="2:7">
      <c r="B228" s="14">
        <v>8</v>
      </c>
      <c r="C228" s="14" t="s">
        <v>368</v>
      </c>
      <c r="D228" s="14" t="str">
        <f>+'Formulario de Inspección'!A331</f>
        <v>b</v>
      </c>
      <c r="E228" s="14" t="str">
        <f t="shared" si="10"/>
        <v>8.3b</v>
      </c>
      <c r="F228" s="14" t="s">
        <v>587</v>
      </c>
      <c r="G228" s="49" t="str">
        <f>+'Formulario de Inspección'!C331</f>
        <v>Profundidad de la banda de rodamiento inferior a lo regulado</v>
      </c>
    </row>
    <row r="229" spans="2:7">
      <c r="B229" s="14">
        <v>8</v>
      </c>
      <c r="C229" s="14" t="s">
        <v>368</v>
      </c>
      <c r="D229" s="14" t="str">
        <f>+'Formulario de Inspección'!A332</f>
        <v>c</v>
      </c>
      <c r="E229" s="14" t="str">
        <f t="shared" si="10"/>
        <v>8.3c</v>
      </c>
      <c r="F229" s="14" t="s">
        <v>588</v>
      </c>
      <c r="G229" s="49" t="str">
        <f>+'Formulario de Inspección'!C332</f>
        <v>Desgaste menor, sin llegar a la altura de los testigos de desgaste, que no afecte su correcto funcionamiento</v>
      </c>
    </row>
    <row r="230" spans="2:7">
      <c r="B230" s="14">
        <v>8</v>
      </c>
      <c r="C230" s="14" t="s">
        <v>368</v>
      </c>
      <c r="D230" s="14" t="str">
        <f>+'Formulario de Inspección'!A333</f>
        <v>d</v>
      </c>
      <c r="E230" s="14" t="str">
        <f t="shared" si="10"/>
        <v>8.3d</v>
      </c>
      <c r="F230" s="14" t="s">
        <v>587</v>
      </c>
      <c r="G230" s="49" t="str">
        <f>+'Formulario de Inspección'!C333</f>
        <v>Desgaste mayor, a la altura de los testigos de desgaste, que afecte su correcto funcionamiento</v>
      </c>
    </row>
    <row r="231" spans="2:7">
      <c r="B231" s="14">
        <v>8</v>
      </c>
      <c r="C231" s="14" t="s">
        <v>368</v>
      </c>
      <c r="D231" s="14" t="str">
        <f>+'Formulario de Inspección'!A334</f>
        <v>e</v>
      </c>
      <c r="E231" s="14" t="str">
        <f t="shared" si="10"/>
        <v>8.3e</v>
      </c>
      <c r="F231" s="14" t="s">
        <v>587</v>
      </c>
      <c r="G231" s="49" t="str">
        <f>+'Formulario de Inspección'!C334</f>
        <v>Existencia de abombamientos o roturas alambres al descubierto, grietas, envejecimiento o síntomas de rotura</v>
      </c>
    </row>
    <row r="232" spans="2:7">
      <c r="B232" s="14">
        <v>8</v>
      </c>
      <c r="C232" s="14" t="s">
        <v>368</v>
      </c>
      <c r="D232" s="14" t="str">
        <f>+'Formulario de Inspección'!A335</f>
        <v>f</v>
      </c>
      <c r="E232" s="14" t="str">
        <f t="shared" si="10"/>
        <v>8.3f</v>
      </c>
      <c r="F232" s="14" t="s">
        <v>587</v>
      </c>
      <c r="G232" s="49" t="str">
        <f>+'Formulario de Inspección'!C335</f>
        <v xml:space="preserve">Especificación de carga máxima de la llanta menor a la requerida (según fabricante) </v>
      </c>
    </row>
    <row r="233" spans="2:7">
      <c r="B233" s="14">
        <v>8</v>
      </c>
      <c r="C233" s="14" t="s">
        <v>368</v>
      </c>
      <c r="D233" s="14" t="str">
        <f>+'Formulario de Inspección'!A336</f>
        <v>g</v>
      </c>
      <c r="E233" s="14" t="str">
        <f t="shared" si="10"/>
        <v>8.3g</v>
      </c>
      <c r="F233" s="14" t="s">
        <v>587</v>
      </c>
      <c r="G233" s="49" t="str">
        <f>+'Formulario de Inspección'!C336</f>
        <v xml:space="preserve">Defectos de fijación mayor de la llanta al aro </v>
      </c>
    </row>
    <row r="234" spans="2:7">
      <c r="B234" s="14">
        <v>8</v>
      </c>
      <c r="C234" s="14" t="s">
        <v>368</v>
      </c>
      <c r="D234" s="14" t="str">
        <f>+'Formulario de Inspección'!A337</f>
        <v>h</v>
      </c>
      <c r="E234" s="14" t="str">
        <f t="shared" si="10"/>
        <v>8.3h</v>
      </c>
      <c r="F234" s="14" t="s">
        <v>588</v>
      </c>
      <c r="G234" s="49" t="str">
        <f>+'Formulario de Inspección'!C337</f>
        <v xml:space="preserve">Defectos de fijación menor de la llanta al aro </v>
      </c>
    </row>
    <row r="235" spans="2:7">
      <c r="B235" s="14">
        <v>8</v>
      </c>
      <c r="C235" s="14" t="s">
        <v>368</v>
      </c>
      <c r="D235" s="14" t="str">
        <f>+'Formulario de Inspección'!A338</f>
        <v>i</v>
      </c>
      <c r="E235" s="14" t="str">
        <f t="shared" si="10"/>
        <v>8.3i</v>
      </c>
      <c r="F235" s="14" t="s">
        <v>587</v>
      </c>
      <c r="G235" s="49" t="str">
        <f>+'Formulario de Inspección'!C338</f>
        <v>Evidencias de rozamientos de la llantas con partes de la carrocería</v>
      </c>
    </row>
    <row r="236" spans="2:7">
      <c r="B236" s="14">
        <v>8</v>
      </c>
      <c r="C236" s="14" t="s">
        <v>381</v>
      </c>
      <c r="D236" s="14" t="str">
        <f>+'Formulario de Inspección'!A342</f>
        <v>a</v>
      </c>
      <c r="E236" s="14" t="str">
        <f t="shared" si="10"/>
        <v>8.4a</v>
      </c>
      <c r="F236" s="14" t="s">
        <v>588</v>
      </c>
      <c r="G236" s="49" t="str">
        <f>+'Formulario de Inspección'!C342</f>
        <v>Holgura anormal</v>
      </c>
    </row>
    <row r="237" spans="2:7">
      <c r="B237" s="14">
        <v>8</v>
      </c>
      <c r="C237" s="14" t="s">
        <v>381</v>
      </c>
      <c r="D237" s="14" t="str">
        <f>+'Formulario de Inspección'!A343</f>
        <v>b</v>
      </c>
      <c r="E237" s="14" t="str">
        <f t="shared" si="10"/>
        <v>8.4b</v>
      </c>
      <c r="F237" s="14" t="s">
        <v>587</v>
      </c>
      <c r="G237" s="49" t="str">
        <f>+'Formulario de Inspección'!C343</f>
        <v>Holgura excesiva o con defectos de fijación</v>
      </c>
    </row>
    <row r="238" spans="2:7">
      <c r="B238" s="14">
        <v>8</v>
      </c>
      <c r="C238" s="14" t="s">
        <v>381</v>
      </c>
      <c r="D238" s="14" t="str">
        <f>+'Formulario de Inspección'!A344</f>
        <v>c</v>
      </c>
      <c r="E238" s="14" t="str">
        <f t="shared" si="10"/>
        <v>8.4c</v>
      </c>
      <c r="F238" s="14" t="s">
        <v>587</v>
      </c>
      <c r="G238" s="49" t="str">
        <f>+'Formulario de Inspección'!C344</f>
        <v>Ausencia de uno o más amortiguadores</v>
      </c>
    </row>
    <row r="239" spans="2:7">
      <c r="B239" s="14">
        <v>8</v>
      </c>
      <c r="C239" s="14" t="s">
        <v>381</v>
      </c>
      <c r="D239" s="14" t="str">
        <f>+'Formulario de Inspección'!A345</f>
        <v>d</v>
      </c>
      <c r="E239" s="14" t="str">
        <f t="shared" si="10"/>
        <v>8.4d</v>
      </c>
      <c r="F239" s="14" t="s">
        <v>588</v>
      </c>
      <c r="G239" s="49" t="str">
        <f>+'Formulario de Inspección'!C345</f>
        <v>Amortiguadores con pérdidas mínimas de aceite</v>
      </c>
    </row>
    <row r="240" spans="2:7">
      <c r="B240" s="14">
        <v>8</v>
      </c>
      <c r="C240" s="14" t="s">
        <v>381</v>
      </c>
      <c r="D240" s="14" t="str">
        <f>+'Formulario de Inspección'!A346</f>
        <v>e</v>
      </c>
      <c r="E240" s="14" t="str">
        <f t="shared" si="10"/>
        <v>8.4e</v>
      </c>
      <c r="F240" s="14" t="s">
        <v>587</v>
      </c>
      <c r="G240" s="49" t="str">
        <f>+'Formulario de Inspección'!C346</f>
        <v>Amortiguadores con pérdidas considerables de aceite o con perdida de su función</v>
      </c>
    </row>
    <row r="241" spans="2:7">
      <c r="B241" s="14">
        <v>8</v>
      </c>
      <c r="C241" s="14" t="s">
        <v>381</v>
      </c>
      <c r="D241" s="14" t="str">
        <f>+'Formulario de Inspección'!A347</f>
        <v>f</v>
      </c>
      <c r="E241" s="14" t="str">
        <f t="shared" si="10"/>
        <v>8.4f</v>
      </c>
      <c r="F241" s="14" t="s">
        <v>588</v>
      </c>
      <c r="G241" s="49" t="str">
        <f>+'Formulario de Inspección'!C347</f>
        <v>Elemento de suspensivo con daños que no afectan su funcionamiento adecuado</v>
      </c>
    </row>
    <row r="242" spans="2:7">
      <c r="B242" s="14">
        <v>8</v>
      </c>
      <c r="C242" s="14" t="s">
        <v>381</v>
      </c>
      <c r="D242" s="14" t="str">
        <f>+'Formulario de Inspección'!A348</f>
        <v>g</v>
      </c>
      <c r="E242" s="14" t="str">
        <f t="shared" si="10"/>
        <v>8.4g</v>
      </c>
      <c r="F242" s="14" t="s">
        <v>587</v>
      </c>
      <c r="G242" s="49" t="str">
        <f>+'Formulario de Inspección'!C348</f>
        <v>Elemento de suspensión con daños que afectan su funcionamiento adecuado</v>
      </c>
    </row>
    <row r="243" spans="2:7">
      <c r="B243" s="14">
        <v>8</v>
      </c>
      <c r="C243" s="14" t="s">
        <v>392</v>
      </c>
      <c r="D243" s="14" t="str">
        <f>+'Formulario de Inspección'!A351</f>
        <v>a</v>
      </c>
      <c r="E243" s="14" t="str">
        <f t="shared" si="10"/>
        <v>8.5a</v>
      </c>
      <c r="F243" s="14" t="s">
        <v>588</v>
      </c>
      <c r="G243" s="49" t="str">
        <f>+'Formulario de Inspección'!C351</f>
        <v xml:space="preserve">Defectos de estado que no afectan su correcto funcionamiento </v>
      </c>
    </row>
    <row r="244" spans="2:7">
      <c r="B244" s="14">
        <v>8</v>
      </c>
      <c r="C244" s="14" t="s">
        <v>392</v>
      </c>
      <c r="D244" s="14" t="str">
        <f>+'Formulario de Inspección'!A352</f>
        <v>b</v>
      </c>
      <c r="E244" s="14" t="str">
        <f t="shared" si="10"/>
        <v>8.5b</v>
      </c>
      <c r="F244" s="14" t="s">
        <v>587</v>
      </c>
      <c r="G244" s="49" t="str">
        <f>+'Formulario de Inspección'!C352</f>
        <v>Defectos de estado que afectan su correcto funcionamiento</v>
      </c>
    </row>
    <row r="245" spans="2:7">
      <c r="B245" s="14">
        <v>8</v>
      </c>
      <c r="C245" s="14" t="s">
        <v>392</v>
      </c>
      <c r="D245" s="14" t="str">
        <f>+'Formulario de Inspección'!A353</f>
        <v>c</v>
      </c>
      <c r="E245" s="14" t="str">
        <f t="shared" si="10"/>
        <v>8.5c</v>
      </c>
      <c r="F245" s="14" t="s">
        <v>588</v>
      </c>
      <c r="G245" s="49" t="str">
        <f>+'Formulario de Inspección'!C353</f>
        <v>Guardapolvos deteriorados</v>
      </c>
    </row>
    <row r="246" spans="2:7">
      <c r="B246" s="14">
        <v>8</v>
      </c>
      <c r="C246" s="14" t="s">
        <v>392</v>
      </c>
      <c r="D246" s="14" t="str">
        <f>+'Formulario de Inspección'!A354</f>
        <v>d</v>
      </c>
      <c r="E246" s="14" t="str">
        <f t="shared" si="10"/>
        <v>8.5d</v>
      </c>
      <c r="F246" s="14" t="s">
        <v>588</v>
      </c>
      <c r="G246" s="49" t="str">
        <f>+'Formulario de Inspección'!C354</f>
        <v>Fijaciones inadecuadas o deformadas</v>
      </c>
    </row>
    <row r="247" spans="2:7">
      <c r="B247" s="14">
        <v>8</v>
      </c>
      <c r="C247" s="14" t="s">
        <v>392</v>
      </c>
      <c r="D247" s="14" t="str">
        <f>+'Formulario de Inspección'!A355</f>
        <v>e</v>
      </c>
      <c r="E247" s="14" t="str">
        <f t="shared" si="10"/>
        <v>8.5e</v>
      </c>
      <c r="F247" s="14" t="s">
        <v>587</v>
      </c>
      <c r="G247" s="49" t="str">
        <f>+'Formulario de Inspección'!C355</f>
        <v>Fijaciones inadecuadas o deformadas con peligro de desprendimiento o rotura</v>
      </c>
    </row>
    <row r="248" spans="2:7">
      <c r="B248" s="14">
        <v>8</v>
      </c>
      <c r="C248" s="14" t="s">
        <v>392</v>
      </c>
      <c r="D248" s="14" t="str">
        <f>+'Formulario de Inspección'!A356</f>
        <v>f</v>
      </c>
      <c r="E248" s="14" t="str">
        <f t="shared" si="10"/>
        <v>8.5f</v>
      </c>
      <c r="F248" s="14" t="s">
        <v>588</v>
      </c>
      <c r="G248" s="49" t="str">
        <f>+'Formulario de Inspección'!C356</f>
        <v>Holguras leves</v>
      </c>
    </row>
    <row r="249" spans="2:7">
      <c r="B249" s="14">
        <v>8</v>
      </c>
      <c r="C249" s="14" t="s">
        <v>392</v>
      </c>
      <c r="D249" s="14" t="str">
        <f>+'Formulario de Inspección'!A357</f>
        <v>g</v>
      </c>
      <c r="E249" s="14" t="str">
        <f t="shared" si="10"/>
        <v>8.5g</v>
      </c>
      <c r="F249" s="14" t="s">
        <v>587</v>
      </c>
      <c r="G249" s="49" t="str">
        <f>+'Formulario de Inspección'!C357</f>
        <v>Holguras anormales o excesivas</v>
      </c>
    </row>
    <row r="250" spans="2:7">
      <c r="B250" s="14">
        <v>8</v>
      </c>
      <c r="C250" s="14" t="s">
        <v>392</v>
      </c>
      <c r="D250" s="14" t="str">
        <f>+'Formulario de Inspección'!A359</f>
        <v>i</v>
      </c>
      <c r="E250" s="14" t="str">
        <f t="shared" ref="E250:E251" si="11">+_xlfn.CONCAT(C250,D250)</f>
        <v>8.5i</v>
      </c>
      <c r="F250" s="14" t="s">
        <v>587</v>
      </c>
      <c r="G250" s="49" t="str">
        <f>+'Formulario de Inspección'!C359</f>
        <v>Bujes en mal estado</v>
      </c>
    </row>
    <row r="251" spans="2:7">
      <c r="B251" s="14">
        <v>8</v>
      </c>
      <c r="C251" s="14" t="s">
        <v>392</v>
      </c>
      <c r="D251" s="14" t="str">
        <f>+'Formulario de Inspección'!A360</f>
        <v>j</v>
      </c>
      <c r="E251" s="14" t="str">
        <f t="shared" si="11"/>
        <v>8.5j</v>
      </c>
      <c r="F251" s="14" t="s">
        <v>587</v>
      </c>
      <c r="G251" s="49" t="str">
        <f>+'Formulario de Inspección'!C360</f>
        <v>Hojas de ballesta desalineadas (abrazaderas no funcionan o inexistentes)</v>
      </c>
    </row>
    <row r="252" spans="2:7">
      <c r="B252" s="14">
        <v>9</v>
      </c>
      <c r="C252" s="14">
        <v>8.5</v>
      </c>
      <c r="D252" s="14" t="str">
        <f>+'Formulario de Inspección'!A361</f>
        <v>k</v>
      </c>
      <c r="E252" s="14" t="str">
        <f t="shared" ref="E252" si="12">+_xlfn.CONCAT(C252,D252)</f>
        <v>8.5k</v>
      </c>
      <c r="F252" s="14" t="s">
        <v>587</v>
      </c>
      <c r="G252" s="49" t="str">
        <f>+'Formulario de Inspección'!C361</f>
        <v>Topes de Ballesta dañados o inexistentes</v>
      </c>
    </row>
    <row r="253" spans="2:7">
      <c r="B253" s="14">
        <v>9</v>
      </c>
      <c r="C253" s="14" t="s">
        <v>407</v>
      </c>
      <c r="D253" s="14" t="str">
        <f>+'Formulario de Inspección'!A368</f>
        <v>a</v>
      </c>
      <c r="E253" s="14" t="str">
        <f t="shared" si="10"/>
        <v>9.1a</v>
      </c>
      <c r="F253" s="14" t="s">
        <v>588</v>
      </c>
      <c r="G253" s="49" t="str">
        <f>+'Formulario de Inspección'!C368</f>
        <v>Pérdidas de aceite sin goteo (humedecimiento)</v>
      </c>
    </row>
    <row r="254" spans="2:7">
      <c r="B254" s="14">
        <v>9</v>
      </c>
      <c r="C254" s="14" t="s">
        <v>407</v>
      </c>
      <c r="D254" s="14" t="str">
        <f>+'Formulario de Inspección'!A369</f>
        <v>b</v>
      </c>
      <c r="E254" s="14" t="str">
        <f t="shared" si="10"/>
        <v>9.1b</v>
      </c>
      <c r="F254" s="14" t="s">
        <v>587</v>
      </c>
      <c r="G254" s="49" t="str">
        <f>+'Formulario de Inspección'!C369</f>
        <v>Pérdidas de aceite con goteo continuo</v>
      </c>
    </row>
    <row r="255" spans="2:7">
      <c r="B255" s="14">
        <v>9</v>
      </c>
      <c r="C255" s="14" t="s">
        <v>407</v>
      </c>
      <c r="D255" s="14" t="str">
        <f>+'Formulario de Inspección'!A370</f>
        <v>c</v>
      </c>
      <c r="E255" s="14" t="str">
        <f t="shared" si="10"/>
        <v>9.1c</v>
      </c>
      <c r="F255" s="14" t="s">
        <v>588</v>
      </c>
      <c r="G255" s="49" t="str">
        <f>+'Formulario de Inspección'!C370</f>
        <v>Defectos de estado en los soportes</v>
      </c>
    </row>
    <row r="256" spans="2:7">
      <c r="B256" s="14">
        <v>9</v>
      </c>
      <c r="C256" s="14" t="s">
        <v>407</v>
      </c>
      <c r="D256" s="14" t="str">
        <f>+'Formulario de Inspección'!A371</f>
        <v>d</v>
      </c>
      <c r="E256" s="14" t="str">
        <f t="shared" si="10"/>
        <v>9.1d</v>
      </c>
      <c r="F256" s="14" t="s">
        <v>587</v>
      </c>
      <c r="G256" s="49" t="str">
        <f>+'Formulario de Inspección'!C371</f>
        <v>Defectos de estado en los soportes que puedan provocar un desprendimiento de los mismos</v>
      </c>
    </row>
    <row r="257" spans="2:7">
      <c r="B257" s="14">
        <v>9</v>
      </c>
      <c r="C257" s="14" t="s">
        <v>407</v>
      </c>
      <c r="D257" s="14" t="str">
        <f>+'Formulario de Inspección'!A372</f>
        <v>e</v>
      </c>
      <c r="E257" s="14" t="str">
        <f t="shared" si="10"/>
        <v>9.1e</v>
      </c>
      <c r="F257" s="14" t="s">
        <v>588</v>
      </c>
      <c r="G257" s="49" t="str">
        <f>+'Formulario de Inspección'!C372</f>
        <v>Defectos en la instalación eléctrica o de sujeción de batería</v>
      </c>
    </row>
    <row r="258" spans="2:7">
      <c r="B258" s="14">
        <v>9</v>
      </c>
      <c r="C258" s="14" t="s">
        <v>407</v>
      </c>
      <c r="D258" s="14" t="str">
        <f>+'Formulario de Inspección'!A373</f>
        <v>f</v>
      </c>
      <c r="E258" s="14" t="str">
        <f t="shared" si="10"/>
        <v>9.1f</v>
      </c>
      <c r="F258" s="14" t="s">
        <v>587</v>
      </c>
      <c r="G258" s="49" t="str">
        <f>+'Formulario de Inspección'!C373</f>
        <v>Defectos de estado de las fajas o cadenas de accionamiento de los accesorios</v>
      </c>
    </row>
    <row r="259" spans="2:7">
      <c r="B259" s="14">
        <v>9</v>
      </c>
      <c r="C259" s="14" t="s">
        <v>407</v>
      </c>
      <c r="D259" s="14" t="str">
        <f>+'Formulario de Inspección'!A374</f>
        <v>g</v>
      </c>
      <c r="E259" s="14" t="str">
        <f t="shared" si="10"/>
        <v>9.1g</v>
      </c>
      <c r="F259" s="14" t="s">
        <v>588</v>
      </c>
      <c r="G259" s="49" t="str">
        <f>+'Formulario de Inspección'!C374</f>
        <v>Defectos de estado de las fajas o cadenas de accionamiento de los accesorios que no afecten su buen funcionamiento</v>
      </c>
    </row>
    <row r="260" spans="2:7">
      <c r="B260" s="14">
        <v>9</v>
      </c>
      <c r="C260" s="14">
        <v>9.1</v>
      </c>
      <c r="D260" s="14" t="str">
        <f>+'Formulario de Inspección'!A375</f>
        <v>h</v>
      </c>
      <c r="E260" s="14" t="str">
        <f t="shared" si="10"/>
        <v>9.1h</v>
      </c>
      <c r="F260" s="14" t="s">
        <v>588</v>
      </c>
      <c r="G260" s="49" t="str">
        <f>+'Formulario de Inspección'!C375</f>
        <v>Defecto de estado en el acumulador eléctrico que comprometan la seguridad del vehículo</v>
      </c>
    </row>
    <row r="261" spans="2:7">
      <c r="B261" s="14">
        <v>9</v>
      </c>
      <c r="C261" s="14">
        <v>9.1</v>
      </c>
      <c r="D261" s="14" t="str">
        <f>+'Formulario de Inspección'!A376</f>
        <v>i</v>
      </c>
      <c r="E261" s="14" t="str">
        <f t="shared" si="10"/>
        <v>9.1i</v>
      </c>
      <c r="F261" s="14" t="s">
        <v>588</v>
      </c>
      <c r="G261" s="49" t="str">
        <f>+'Formulario de Inspección'!C376</f>
        <v>Defecto en la instalación eléctrica o de sujeción de batería que puedan provocar un corto circuito</v>
      </c>
    </row>
    <row r="262" spans="2:7">
      <c r="B262" s="14">
        <v>9</v>
      </c>
      <c r="C262" s="14">
        <v>9.1</v>
      </c>
      <c r="D262" s="14" t="str">
        <f>+'Formulario de Inspección'!A377</f>
        <v>j</v>
      </c>
      <c r="E262" s="14" t="str">
        <f t="shared" si="10"/>
        <v>9.1j</v>
      </c>
      <c r="F262" s="14" t="s">
        <v>588</v>
      </c>
      <c r="G262" s="49" t="str">
        <f>+'Formulario de Inspección'!C377</f>
        <v>Defectos leves del estado de sujeción y/o de la estructura de los intercambiadores de calor (radiadores) y mangueras</v>
      </c>
    </row>
    <row r="263" spans="2:7" ht="26.45">
      <c r="B263" s="14">
        <v>9</v>
      </c>
      <c r="C263" s="14">
        <v>9.1</v>
      </c>
      <c r="D263" s="14" t="str">
        <f>+'Formulario de Inspección'!A378</f>
        <v>k</v>
      </c>
      <c r="E263" s="14" t="str">
        <f t="shared" si="10"/>
        <v>9.1k</v>
      </c>
      <c r="F263" s="14" t="s">
        <v>587</v>
      </c>
      <c r="G263" s="49" t="str">
        <f>+'Formulario de Inspección'!C378</f>
        <v>Fugas de líquido refrigerante o defectos importantes del estado de sujeción o de la estructura de los intercambiadores de calor (radiadores) y mangueras</v>
      </c>
    </row>
    <row r="264" spans="2:7">
      <c r="B264" s="14">
        <v>9</v>
      </c>
      <c r="C264" s="14" t="s">
        <v>422</v>
      </c>
      <c r="D264" s="14" t="str">
        <f>+'Formulario de Inspección'!A381</f>
        <v>a</v>
      </c>
      <c r="E264" s="14" t="str">
        <f t="shared" si="10"/>
        <v>9.2a</v>
      </c>
      <c r="F264" s="14" t="s">
        <v>587</v>
      </c>
      <c r="G264" s="49" t="str">
        <f>+'Formulario de Inspección'!C381</f>
        <v>Defectos de estado del depósito (tanque) de combustible</v>
      </c>
    </row>
    <row r="265" spans="2:7" ht="26.45">
      <c r="B265" s="14">
        <v>9</v>
      </c>
      <c r="C265" s="14" t="s">
        <v>422</v>
      </c>
      <c r="D265" s="14" t="str">
        <f>+'Formulario de Inspección'!A382</f>
        <v>b</v>
      </c>
      <c r="E265" s="14" t="str">
        <f t="shared" si="10"/>
        <v>9.2b</v>
      </c>
      <c r="F265" s="14" t="s">
        <v>587</v>
      </c>
      <c r="G265" s="49" t="str">
        <f>+'Formulario de Inspección'!C382</f>
        <v>Defectos en la fijación del depósito o de las conducciones del
combustible a la carrocería o al chasis</v>
      </c>
    </row>
    <row r="266" spans="2:7">
      <c r="B266" s="14">
        <v>9</v>
      </c>
      <c r="C266" s="14" t="s">
        <v>422</v>
      </c>
      <c r="D266" s="14" t="str">
        <f>+'Formulario de Inspección'!A383</f>
        <v>c</v>
      </c>
      <c r="E266" s="14" t="str">
        <f t="shared" si="10"/>
        <v>9.2c</v>
      </c>
      <c r="F266" s="14" t="s">
        <v>588</v>
      </c>
      <c r="G266" s="49" t="str">
        <f>+'Formulario de Inspección'!C383</f>
        <v>Defectos en el estado de la toma del respiradero</v>
      </c>
    </row>
    <row r="267" spans="2:7">
      <c r="B267" s="14">
        <v>9</v>
      </c>
      <c r="C267" s="14" t="s">
        <v>422</v>
      </c>
      <c r="D267" s="14" t="str">
        <f>+'Formulario de Inspección'!A384</f>
        <v>d</v>
      </c>
      <c r="E267" s="14" t="str">
        <f t="shared" si="10"/>
        <v>9.2d</v>
      </c>
      <c r="F267" s="14" t="s">
        <v>587</v>
      </c>
      <c r="G267" s="49" t="str">
        <f>+'Formulario de Inspección'!C384</f>
        <v>Tapón de inadecuado</v>
      </c>
    </row>
    <row r="268" spans="2:7">
      <c r="B268" s="14">
        <v>9</v>
      </c>
      <c r="C268" s="14" t="s">
        <v>422</v>
      </c>
      <c r="D268" s="14" t="str">
        <f>+'Formulario de Inspección'!A385</f>
        <v>e</v>
      </c>
      <c r="E268" s="14" t="str">
        <f t="shared" si="10"/>
        <v>9.2e</v>
      </c>
      <c r="F268" s="14" t="s">
        <v>587</v>
      </c>
      <c r="G268" s="49" t="str">
        <f>+'Formulario de Inspección'!C385</f>
        <v>Proximidad excesiva entre los elementos que contienen combustible y las zonas calientes del vehículo o las conexiones eléctricas</v>
      </c>
    </row>
    <row r="269" spans="2:7">
      <c r="B269" s="14">
        <v>9</v>
      </c>
      <c r="C269" s="14" t="s">
        <v>422</v>
      </c>
      <c r="D269" s="14" t="str">
        <f>+'Formulario de Inspección'!A386</f>
        <v>f</v>
      </c>
      <c r="E269" s="14" t="str">
        <f t="shared" si="10"/>
        <v>9.2f</v>
      </c>
      <c r="F269" s="14" t="s">
        <v>587</v>
      </c>
      <c r="G269" s="49" t="str">
        <f>+'Formulario de Inspección'!C386</f>
        <v>Estado defectuoso, o roces y cortes con peligro de fuga en las tuberías, mangueras y/o filtros.</v>
      </c>
    </row>
    <row r="270" spans="2:7">
      <c r="B270" s="14">
        <v>9</v>
      </c>
      <c r="C270" s="14" t="s">
        <v>422</v>
      </c>
      <c r="D270" s="14" t="str">
        <f>+'Formulario de Inspección'!A387</f>
        <v>g</v>
      </c>
      <c r="E270" s="14" t="str">
        <f t="shared" si="10"/>
        <v>9.2g</v>
      </c>
      <c r="F270" s="14" t="s">
        <v>587</v>
      </c>
      <c r="G270" s="49" t="str">
        <f>+'Formulario de Inspección'!C387</f>
        <v>Pérdida de combustible por cualquiera de sus sistemas de almacenamiento o transferencia</v>
      </c>
    </row>
    <row r="271" spans="2:7">
      <c r="B271" s="14">
        <v>9</v>
      </c>
      <c r="C271" s="14" t="s">
        <v>432</v>
      </c>
      <c r="D271" s="14" t="str">
        <f>+'Formulario de Inspección'!A396</f>
        <v>a</v>
      </c>
      <c r="E271" s="14" t="str">
        <f t="shared" ref="E271:E334" si="13">+_xlfn.CONCAT(C271,D271)</f>
        <v>9.3a</v>
      </c>
      <c r="F271" s="14" t="s">
        <v>588</v>
      </c>
      <c r="G271" s="49" t="str">
        <f>+'Formulario de Inspección'!C396</f>
        <v>Defectos leves en el estado del sistema de escape</v>
      </c>
    </row>
    <row r="272" spans="2:7">
      <c r="B272" s="14">
        <v>9</v>
      </c>
      <c r="C272" s="14" t="s">
        <v>432</v>
      </c>
      <c r="D272" s="14" t="str">
        <f>+'Formulario de Inspección'!A397</f>
        <v>b</v>
      </c>
      <c r="E272" s="14" t="str">
        <f t="shared" si="13"/>
        <v>9.3b</v>
      </c>
      <c r="F272" s="14" t="s">
        <v>587</v>
      </c>
      <c r="G272" s="49" t="str">
        <f>+'Formulario de Inspección'!C397</f>
        <v xml:space="preserve">Defectos graves en el estado del sistema de escape o presenta fuga </v>
      </c>
    </row>
    <row r="273" spans="2:7">
      <c r="B273" s="14">
        <v>9</v>
      </c>
      <c r="C273" s="14" t="s">
        <v>432</v>
      </c>
      <c r="D273" s="14" t="str">
        <f>+'Formulario de Inspección'!A398</f>
        <v>c</v>
      </c>
      <c r="E273" s="14" t="str">
        <f t="shared" si="13"/>
        <v>9.3c</v>
      </c>
      <c r="F273" s="14" t="s">
        <v>588</v>
      </c>
      <c r="G273" s="49" t="str">
        <f>+'Formulario de Inspección'!C398</f>
        <v xml:space="preserve">Defectos en la sujeción del sistema de escape </v>
      </c>
    </row>
    <row r="274" spans="2:7">
      <c r="B274" s="14">
        <v>9</v>
      </c>
      <c r="C274" s="14" t="s">
        <v>432</v>
      </c>
      <c r="D274" s="14" t="str">
        <f>+'Formulario de Inspección'!A399</f>
        <v>d</v>
      </c>
      <c r="E274" s="14" t="str">
        <f t="shared" si="13"/>
        <v>9.3d</v>
      </c>
      <c r="F274" s="14" t="s">
        <v>587</v>
      </c>
      <c r="G274" s="49" t="str">
        <f>+'Formulario de Inspección'!C399</f>
        <v>Inexistencia del silenciador o de la rejilla de protección u otro dispositivo equivalente</v>
      </c>
    </row>
    <row r="275" spans="2:7">
      <c r="B275" s="14">
        <v>9</v>
      </c>
      <c r="C275" s="14" t="s">
        <v>589</v>
      </c>
      <c r="D275" s="14" t="str">
        <f>+'Formulario de Inspección'!A403</f>
        <v>a</v>
      </c>
      <c r="E275" s="14" t="str">
        <f t="shared" si="13"/>
        <v>9.4a</v>
      </c>
      <c r="F275" s="14" t="s">
        <v>588</v>
      </c>
      <c r="G275" s="49" t="str">
        <f>+'Formulario de Inspección'!C403</f>
        <v>Humedecimiento en elementos de la transmisión (caja de cambios y/o diferencial) sin goteo</v>
      </c>
    </row>
    <row r="276" spans="2:7">
      <c r="B276" s="14">
        <v>9</v>
      </c>
      <c r="C276" s="14" t="s">
        <v>589</v>
      </c>
      <c r="D276" s="14" t="str">
        <f>+'Formulario de Inspección'!A404</f>
        <v>b</v>
      </c>
      <c r="E276" s="14" t="str">
        <f t="shared" si="13"/>
        <v>9.4b</v>
      </c>
      <c r="F276" s="14" t="s">
        <v>587</v>
      </c>
      <c r="G276" s="49" t="str">
        <f>+'Formulario de Inspección'!C404</f>
        <v>Fugas en los elementos de transmisión (caja de cambios y/o diferencial)</v>
      </c>
    </row>
    <row r="277" spans="2:7">
      <c r="B277" s="14">
        <v>9</v>
      </c>
      <c r="C277" s="14" t="s">
        <v>589</v>
      </c>
      <c r="D277" s="14" t="str">
        <f>+'Formulario de Inspección'!A405</f>
        <v>c</v>
      </c>
      <c r="E277" s="14" t="str">
        <f t="shared" si="13"/>
        <v>9.4c</v>
      </c>
      <c r="F277" s="14" t="s">
        <v>588</v>
      </c>
      <c r="G277" s="49" t="str">
        <f>+'Formulario de Inspección'!C405</f>
        <v>Defectos de estado o inexistencia de los guardapolvos de los ejes o semiejes</v>
      </c>
    </row>
    <row r="278" spans="2:7" ht="26.45">
      <c r="B278" s="14">
        <v>9</v>
      </c>
      <c r="C278" s="14" t="s">
        <v>589</v>
      </c>
      <c r="D278" s="14" t="str">
        <f>+'Formulario de Inspección'!A406</f>
        <v>d</v>
      </c>
      <c r="E278" s="14" t="str">
        <f t="shared" si="13"/>
        <v>9.4d</v>
      </c>
      <c r="F278" s="14" t="s">
        <v>588</v>
      </c>
      <c r="G278" s="49" t="str">
        <f>+'Formulario de Inspección'!C406</f>
        <v>Existencia de holguras leves en los elementos de la transmisión (crucetas de la barra de transmisión, soportes de la barra, ejes y semiejes)</v>
      </c>
    </row>
    <row r="279" spans="2:7" ht="26.45">
      <c r="B279" s="14">
        <v>9</v>
      </c>
      <c r="C279" s="14" t="s">
        <v>589</v>
      </c>
      <c r="D279" s="14" t="str">
        <f>+'Formulario de Inspección'!A407</f>
        <v>e</v>
      </c>
      <c r="E279" s="14" t="str">
        <f t="shared" si="13"/>
        <v>9.4e</v>
      </c>
      <c r="F279" s="14" t="s">
        <v>587</v>
      </c>
      <c r="G279" s="49" t="str">
        <f>+'Formulario de Inspección'!C407</f>
        <v>Existencia de holguras excesivas en los elementos de la transmisión (crucetas de la barra de transmisión, soportes de la barra, ejes y semiejes)</v>
      </c>
    </row>
    <row r="280" spans="2:7">
      <c r="B280" s="14">
        <v>9</v>
      </c>
      <c r="C280" s="14" t="s">
        <v>589</v>
      </c>
      <c r="D280" s="14" t="str">
        <f>+'Formulario de Inspección'!A410</f>
        <v>h</v>
      </c>
      <c r="E280" s="14" t="str">
        <f t="shared" si="13"/>
        <v>9.4h</v>
      </c>
      <c r="F280" s="14" t="s">
        <v>587</v>
      </c>
      <c r="G280" s="49" t="str">
        <f>+'Formulario de Inspección'!C410</f>
        <v>Defectos en los soportes de la transmisión con riesgo de desprendimiento</v>
      </c>
    </row>
    <row r="281" spans="2:7">
      <c r="B281" s="14">
        <v>9</v>
      </c>
      <c r="C281" s="14" t="s">
        <v>589</v>
      </c>
      <c r="D281" s="14" t="str">
        <f>+'Formulario de Inspección'!A411</f>
        <v>i</v>
      </c>
      <c r="E281" s="14" t="str">
        <f t="shared" si="13"/>
        <v>9.4i</v>
      </c>
      <c r="F281" s="14" t="s">
        <v>588</v>
      </c>
      <c r="G281" s="49" t="str">
        <f>+'Formulario de Inspección'!C411</f>
        <v>Defectos en los soportes de la transmisión</v>
      </c>
    </row>
    <row r="282" spans="2:7">
      <c r="B282" s="14">
        <v>9</v>
      </c>
      <c r="C282" s="14" t="s">
        <v>589</v>
      </c>
      <c r="D282" s="14" t="str">
        <f>+'Formulario de Inspección'!A412</f>
        <v>j</v>
      </c>
      <c r="E282" s="14" t="str">
        <f t="shared" si="13"/>
        <v>9.4j</v>
      </c>
      <c r="F282" s="14" t="s">
        <v>587</v>
      </c>
      <c r="G282" s="49" t="str">
        <f>+'Formulario de Inspección'!C412</f>
        <v>Defectos en carcasas (caja de cambios y/o diferencial) húmedas y/o secas</v>
      </c>
    </row>
    <row r="283" spans="2:7">
      <c r="B283" s="14">
        <v>9</v>
      </c>
      <c r="C283" s="14" t="s">
        <v>590</v>
      </c>
      <c r="D283" s="14" t="str">
        <f>+'Formulario de Inspección'!A421</f>
        <v>a</v>
      </c>
      <c r="E283" s="14" t="str">
        <f t="shared" si="13"/>
        <v>9.5a</v>
      </c>
      <c r="F283" s="14" t="s">
        <v>587</v>
      </c>
      <c r="G283" s="49" t="str">
        <f>+'Formulario de Inspección'!C421</f>
        <v>Defectos de estado del depósito, tuberías, uniones y/o componentes del equipo de gasificación</v>
      </c>
    </row>
    <row r="284" spans="2:7">
      <c r="B284" s="14">
        <v>9</v>
      </c>
      <c r="C284" s="14" t="s">
        <v>590</v>
      </c>
      <c r="D284" s="14" t="str">
        <f>+'Formulario de Inspección'!A422</f>
        <v>b</v>
      </c>
      <c r="E284" s="14" t="str">
        <f t="shared" si="13"/>
        <v>9.5b</v>
      </c>
      <c r="F284" s="14" t="s">
        <v>587</v>
      </c>
      <c r="G284" s="49" t="str">
        <f>+'Formulario de Inspección'!C422</f>
        <v>Fugas en el depósito, tuberías, uniones y/o componentes del equipo de gasificación</v>
      </c>
    </row>
    <row r="285" spans="2:7">
      <c r="B285" s="14">
        <v>9</v>
      </c>
      <c r="C285" s="14" t="s">
        <v>590</v>
      </c>
      <c r="D285" s="14" t="str">
        <f>+'Formulario de Inspección'!A423</f>
        <v>c</v>
      </c>
      <c r="E285" s="14" t="str">
        <f t="shared" si="13"/>
        <v>9.5c</v>
      </c>
      <c r="F285" s="14" t="s">
        <v>588</v>
      </c>
      <c r="G285" s="49" t="str">
        <f>+'Formulario de Inspección'!C423</f>
        <v>Fijación del depósito defectuosa</v>
      </c>
    </row>
    <row r="286" spans="2:7">
      <c r="B286" s="14">
        <v>9</v>
      </c>
      <c r="C286" s="14" t="s">
        <v>590</v>
      </c>
      <c r="D286" s="14" t="str">
        <f>+'Formulario de Inspección'!A424</f>
        <v>d</v>
      </c>
      <c r="E286" s="14" t="str">
        <f t="shared" si="13"/>
        <v>9.5d</v>
      </c>
      <c r="F286" s="14" t="s">
        <v>587</v>
      </c>
      <c r="G286" s="49" t="str">
        <f>+'Formulario de Inspección'!C424</f>
        <v>Fijación del depósito defectuosa con peligro de desprendimiento</v>
      </c>
    </row>
    <row r="287" spans="2:7">
      <c r="B287" s="14">
        <v>9</v>
      </c>
      <c r="C287" s="14" t="s">
        <v>590</v>
      </c>
      <c r="D287" s="14" t="str">
        <f>+'Formulario de Inspección'!A425</f>
        <v>e</v>
      </c>
      <c r="E287" s="14" t="str">
        <f t="shared" si="13"/>
        <v>9.5e</v>
      </c>
      <c r="F287" s="14" t="s">
        <v>587</v>
      </c>
      <c r="G287" s="49" t="str">
        <f>+'Formulario de Inspección'!C425</f>
        <v>Componentes eléctricos no aislados en las cercanías del depósito o las tuberías</v>
      </c>
    </row>
    <row r="288" spans="2:7">
      <c r="B288" s="14">
        <v>9</v>
      </c>
      <c r="C288" s="14" t="s">
        <v>590</v>
      </c>
      <c r="D288" s="14" t="str">
        <f>+'Formulario de Inspección'!A426</f>
        <v>f</v>
      </c>
      <c r="E288" s="14" t="str">
        <f t="shared" si="13"/>
        <v>9.5f</v>
      </c>
      <c r="F288" s="14" t="s">
        <v>588</v>
      </c>
      <c r="G288" s="49" t="str">
        <f>+'Formulario de Inspección'!C426</f>
        <v>Fijación del equipo de gasificación defectuosa</v>
      </c>
    </row>
    <row r="289" spans="2:7" ht="26.45">
      <c r="B289" s="14">
        <v>9</v>
      </c>
      <c r="C289" s="14" t="s">
        <v>590</v>
      </c>
      <c r="D289" s="14" t="str">
        <f>+'Formulario de Inspección'!A427</f>
        <v>g</v>
      </c>
      <c r="E289" s="14" t="str">
        <f t="shared" si="13"/>
        <v>9.5g</v>
      </c>
      <c r="F289" s="14" t="s">
        <v>587</v>
      </c>
      <c r="G289" s="49" t="str">
        <f>+'Formulario de Inspección'!C427</f>
        <v>Fijación del equipo de gasificación defectuosa con peligro de
desprendimiento</v>
      </c>
    </row>
    <row r="290" spans="2:7">
      <c r="B290" s="14">
        <v>9</v>
      </c>
      <c r="C290" s="14" t="s">
        <v>590</v>
      </c>
      <c r="D290" s="14" t="str">
        <f>+'Formulario de Inspección'!A428</f>
        <v>h</v>
      </c>
      <c r="E290" s="14" t="str">
        <f t="shared" si="13"/>
        <v>9.5h</v>
      </c>
      <c r="F290" s="14" t="s">
        <v>588</v>
      </c>
      <c r="G290" s="49" t="str">
        <f>+'Formulario de Inspección'!C428</f>
        <v>Defectos de estado de racores y/o terminales</v>
      </c>
    </row>
    <row r="291" spans="2:7">
      <c r="B291" s="14">
        <v>9</v>
      </c>
      <c r="C291" s="14" t="s">
        <v>590</v>
      </c>
      <c r="D291" s="14" t="str">
        <f>+'Formulario de Inspección'!A429</f>
        <v>i</v>
      </c>
      <c r="E291" s="14" t="str">
        <f t="shared" si="13"/>
        <v>9.5i</v>
      </c>
      <c r="F291" s="14" t="s">
        <v>588</v>
      </c>
      <c r="G291" s="49" t="str">
        <f>+'Formulario de Inspección'!C429</f>
        <v xml:space="preserve">Tuberías de presión sometidas a vibraciones </v>
      </c>
    </row>
    <row r="292" spans="2:7">
      <c r="B292" s="14">
        <v>10</v>
      </c>
      <c r="C292" s="14">
        <v>10</v>
      </c>
      <c r="D292" s="14" t="str">
        <f>+'Formulario de Inspección'!A433</f>
        <v>a</v>
      </c>
      <c r="E292" s="14" t="str">
        <f t="shared" si="13"/>
        <v>10a</v>
      </c>
      <c r="F292" s="14" t="s">
        <v>587</v>
      </c>
      <c r="G292" s="49" t="str">
        <f>+'Formulario de Inspección'!C433</f>
        <v>Fugas en el depósito, tuberías, uniones y/o componentes del sistema hidráulico</v>
      </c>
    </row>
    <row r="293" spans="2:7">
      <c r="B293" s="14">
        <v>10</v>
      </c>
      <c r="C293" s="14">
        <v>10</v>
      </c>
      <c r="D293" s="14" t="str">
        <f>+'Formulario de Inspección'!A434</f>
        <v>b</v>
      </c>
      <c r="E293" s="14" t="str">
        <f t="shared" si="13"/>
        <v>10b</v>
      </c>
      <c r="F293" s="14" t="s">
        <v>587</v>
      </c>
      <c r="G293" s="49" t="str">
        <f>+'Formulario de Inspección'!C434</f>
        <v>Inexistencia, mal funcionamiento o falta de rotulación del sistema de paro de emergencia</v>
      </c>
    </row>
    <row r="294" spans="2:7">
      <c r="B294" s="14">
        <v>10</v>
      </c>
      <c r="C294" s="14">
        <v>10</v>
      </c>
      <c r="D294" s="14" t="str">
        <f>+'Formulario de Inspección'!A435</f>
        <v>c</v>
      </c>
      <c r="E294" s="14" t="str">
        <f t="shared" si="13"/>
        <v>10c</v>
      </c>
      <c r="F294" s="14" t="s">
        <v>587</v>
      </c>
      <c r="G294" s="49" t="str">
        <f>+'Formulario de Inspección'!C435</f>
        <v>Inexistencia, mal funcionamiento  o falta de rotulación del sistema de liberación de estabilizadores</v>
      </c>
    </row>
    <row r="295" spans="2:7">
      <c r="B295" s="14">
        <v>10</v>
      </c>
      <c r="C295" s="14">
        <v>10</v>
      </c>
      <c r="D295" s="14" t="str">
        <f>+'Formulario de Inspección'!A436</f>
        <v>d</v>
      </c>
      <c r="E295" s="14" t="str">
        <f t="shared" si="13"/>
        <v>10d</v>
      </c>
      <c r="F295" s="14" t="s">
        <v>587</v>
      </c>
      <c r="G295" s="49" t="str">
        <f>+'Formulario de Inspección'!C436</f>
        <v>Inexistencia o deterioro del tapón del deposito hidráulico.</v>
      </c>
    </row>
    <row r="296" spans="2:7">
      <c r="B296" s="14">
        <v>10</v>
      </c>
      <c r="C296" s="14">
        <v>10</v>
      </c>
      <c r="D296" s="14" t="str">
        <f>+'Formulario de Inspección'!A438</f>
        <v>f</v>
      </c>
      <c r="E296" s="14" t="str">
        <f t="shared" si="13"/>
        <v>10f</v>
      </c>
      <c r="F296" s="14" t="s">
        <v>587</v>
      </c>
      <c r="G296" s="49" t="str">
        <f>+'Formulario de Inspección'!C438</f>
        <v>Nivel de fluidos hidráulicos por debajo del mínimo de la faja de operación (marcas de mínimo y máximo)</v>
      </c>
    </row>
    <row r="297" spans="2:7" ht="26.45">
      <c r="B297" s="14">
        <v>10</v>
      </c>
      <c r="C297" s="14">
        <v>10</v>
      </c>
      <c r="D297" s="14" t="str">
        <f>+'Formulario de Inspección'!A439</f>
        <v>g</v>
      </c>
      <c r="E297" s="14" t="str">
        <f t="shared" si="13"/>
        <v>10g</v>
      </c>
      <c r="F297" s="14" t="s">
        <v>587</v>
      </c>
      <c r="G297" s="49" t="str">
        <f>+'Formulario de Inspección'!C439</f>
        <v>Defectos mayores en mangueras, acoples, tuberías, válvulas y demás componentes del sistema (roces entre mangueras o con otro elemento que puedan fisurar o cortar la manguera)</v>
      </c>
    </row>
    <row r="298" spans="2:7">
      <c r="B298" s="14">
        <v>10</v>
      </c>
      <c r="C298" s="14">
        <v>10</v>
      </c>
      <c r="D298" s="14" t="str">
        <f>+'Formulario de Inspección'!A440</f>
        <v>h</v>
      </c>
      <c r="E298" s="14" t="str">
        <f t="shared" si="13"/>
        <v>10h</v>
      </c>
      <c r="F298" s="14" t="s">
        <v>588</v>
      </c>
      <c r="G298" s="49" t="str">
        <f>+'Formulario de Inspección'!C440</f>
        <v>Defectos menores en mangueras, acoples, tuberías, válvulas y demás componentes del sistema</v>
      </c>
    </row>
    <row r="299" spans="2:7">
      <c r="B299" s="14">
        <v>10</v>
      </c>
      <c r="C299" s="14">
        <v>10</v>
      </c>
      <c r="D299" s="14" t="str">
        <f>+'Formulario de Inspección'!A441</f>
        <v>i</v>
      </c>
      <c r="E299" s="14" t="str">
        <f t="shared" si="13"/>
        <v>10i</v>
      </c>
      <c r="F299" s="14" t="s">
        <v>588</v>
      </c>
      <c r="G299" s="49" t="str">
        <f>+'Formulario de Inspección'!C441</f>
        <v>Existencia de holguras leves en los elementos activos del sistema (cadenas , torres, guías, mástiles, etc.)</v>
      </c>
    </row>
    <row r="300" spans="2:7">
      <c r="B300" s="14">
        <v>10</v>
      </c>
      <c r="C300" s="14">
        <v>10</v>
      </c>
      <c r="D300" s="14" t="str">
        <f>+'Formulario de Inspección'!A442</f>
        <v>j</v>
      </c>
      <c r="E300" s="14" t="str">
        <f t="shared" si="13"/>
        <v>10j</v>
      </c>
      <c r="F300" s="14" t="s">
        <v>587</v>
      </c>
      <c r="G300" s="49" t="str">
        <f>+'Formulario de Inspección'!C442</f>
        <v>Existencia de holguras excesivas en los elementos activos del sistema (cadenas, pistones, torres, guías, mástiles, etc.)</v>
      </c>
    </row>
    <row r="301" spans="2:7">
      <c r="B301" s="14">
        <v>10</v>
      </c>
      <c r="C301" s="14">
        <v>10</v>
      </c>
      <c r="D301" s="14" t="str">
        <f>+'Formulario de Inspección'!A443</f>
        <v>k</v>
      </c>
      <c r="E301" s="14" t="str">
        <f t="shared" si="13"/>
        <v>10k</v>
      </c>
      <c r="F301" s="14" t="s">
        <v>588</v>
      </c>
      <c r="G301" s="49" t="str">
        <f>+'Formulario de Inspección'!C443</f>
        <v>Defectos menores de estado y fijación de los mecanismos de activos (cadenas, pistones torres, guías, mástiles, etc.)</v>
      </c>
    </row>
    <row r="302" spans="2:7">
      <c r="B302" s="14">
        <v>10</v>
      </c>
      <c r="C302" s="14">
        <v>10</v>
      </c>
      <c r="D302" s="14" t="str">
        <f>+'Formulario de Inspección'!A444</f>
        <v>l</v>
      </c>
      <c r="E302" s="14" t="str">
        <f t="shared" si="13"/>
        <v>10l</v>
      </c>
      <c r="F302" s="14" t="s">
        <v>587</v>
      </c>
      <c r="G302" s="49" t="str">
        <f>+'Formulario de Inspección'!C444</f>
        <v>Defectos mayores de estado y fijación de los mecanismos de activos (cadenas, pistones torres, guías, mástiles, etc.)</v>
      </c>
    </row>
    <row r="303" spans="2:7" ht="26.45">
      <c r="B303" s="14">
        <v>10</v>
      </c>
      <c r="C303" s="14">
        <v>10</v>
      </c>
      <c r="D303" s="14" t="str">
        <f>+'Formulario de Inspección'!A445</f>
        <v>m</v>
      </c>
      <c r="E303" s="14" t="str">
        <f t="shared" si="13"/>
        <v>10m</v>
      </c>
      <c r="F303" s="14" t="s">
        <v>587</v>
      </c>
      <c r="G303" s="49" t="str">
        <f>+'Formulario de Inspección'!C445</f>
        <v>Cableado eléctrico presentan sus forros con cortes expuestos, roces con peligro de corte, mal sujetos, mal empatados u otra condición que represente un peligro de corto circuito</v>
      </c>
    </row>
    <row r="304" spans="2:7" ht="26.45">
      <c r="B304" s="14">
        <v>10</v>
      </c>
      <c r="C304" s="14">
        <v>10</v>
      </c>
      <c r="D304" s="14" t="str">
        <f>+'Formulario de Inspección'!A446</f>
        <v>n</v>
      </c>
      <c r="E304" s="14" t="str">
        <f t="shared" si="13"/>
        <v>10n</v>
      </c>
      <c r="F304" s="14" t="s">
        <v>587</v>
      </c>
      <c r="G304" s="49" t="str">
        <f>+'Formulario de Inspección'!C446</f>
        <v>La batería o la instalación eléctrica no esta protegida de la intemperie,  no tiene o no funciona el sistema de desconexión rápida de batería, no existe o funciona el fusible de protección</v>
      </c>
    </row>
    <row r="305" spans="2:7">
      <c r="B305" s="14">
        <v>10</v>
      </c>
      <c r="C305" s="14">
        <v>10</v>
      </c>
      <c r="D305" s="14" t="str">
        <f>+'Formulario de Inspección'!A447</f>
        <v>o</v>
      </c>
      <c r="E305" s="14" t="str">
        <f t="shared" si="13"/>
        <v>10o</v>
      </c>
      <c r="F305" s="14" t="s">
        <v>588</v>
      </c>
      <c r="G305" s="49" t="str">
        <f>+'Formulario de Inspección'!C447</f>
        <v>Defectos menores de estado en mandos hidráulicos</v>
      </c>
    </row>
    <row r="306" spans="2:7">
      <c r="B306" s="14">
        <v>10</v>
      </c>
      <c r="C306" s="14">
        <v>10</v>
      </c>
      <c r="D306" s="14" t="str">
        <f>+'Formulario de Inspección'!A448</f>
        <v>p</v>
      </c>
      <c r="E306" s="14" t="str">
        <f t="shared" si="13"/>
        <v>10p</v>
      </c>
      <c r="F306" s="14" t="s">
        <v>587</v>
      </c>
      <c r="G306" s="49" t="str">
        <f>+'Formulario de Inspección'!C448</f>
        <v>Defectos mayores de estado en mandos hidráulicos</v>
      </c>
    </row>
    <row r="307" spans="2:7">
      <c r="B307" s="14">
        <v>10</v>
      </c>
      <c r="C307" s="14">
        <v>10</v>
      </c>
      <c r="D307" s="14" t="str">
        <f>+'Formulario de Inspección'!A449</f>
        <v>q</v>
      </c>
      <c r="E307" s="14" t="str">
        <f t="shared" si="13"/>
        <v>10q</v>
      </c>
      <c r="F307" s="14" t="s">
        <v>587</v>
      </c>
      <c r="G307" s="49" t="str">
        <f>+'Formulario de Inspección'!C449</f>
        <v>Inexistencia o mal funcionamiento de los estabilizadores o del sistema de orquillas de carga (montacargas)</v>
      </c>
    </row>
    <row r="308" spans="2:7">
      <c r="B308" s="14">
        <v>10</v>
      </c>
      <c r="C308" s="14">
        <v>10</v>
      </c>
      <c r="D308" s="14" t="str">
        <f>+'Formulario de Inspección'!A450</f>
        <v>r</v>
      </c>
      <c r="E308" s="14" t="str">
        <f t="shared" si="13"/>
        <v>10r</v>
      </c>
      <c r="F308" s="14" t="s">
        <v>587</v>
      </c>
      <c r="G308" s="49" t="str">
        <f>+'Formulario de Inspección'!C450</f>
        <v>Defectos de estado o sujeción de rodillos y/o rodines de transferencia de la carga. Estructura metálica con deformaciones</v>
      </c>
    </row>
    <row r="309" spans="2:7">
      <c r="B309" s="14">
        <v>10</v>
      </c>
      <c r="C309" s="14">
        <v>10</v>
      </c>
      <c r="D309" s="14" t="str">
        <f>+'Formulario de Inspección'!A451</f>
        <v>s</v>
      </c>
      <c r="E309" s="14" t="str">
        <f t="shared" si="13"/>
        <v>10s</v>
      </c>
      <c r="F309" s="14" t="s">
        <v>587</v>
      </c>
      <c r="G309" s="49" t="str">
        <f>+'Formulario de Inspección'!C451</f>
        <v>Defectos de estado, sujeción o faltan partes del sistema de tracción de las bandas, fajas u orugas de transferencia de la carga</v>
      </c>
    </row>
    <row r="310" spans="2:7">
      <c r="B310" s="14">
        <v>10</v>
      </c>
      <c r="C310" s="14">
        <v>10</v>
      </c>
      <c r="D310" s="14" t="str">
        <f>+'Formulario de Inspección'!A452</f>
        <v>t</v>
      </c>
      <c r="E310" s="14" t="str">
        <f t="shared" ref="E310" si="14">+_xlfn.CONCAT(C310,D310)</f>
        <v>10t</v>
      </c>
      <c r="F310" s="14" t="s">
        <v>587</v>
      </c>
      <c r="G310" s="49" t="str">
        <f>+'Formulario de Inspección'!C452</f>
        <v>Barandas de protección de la carga o personas inexistentes o mal sujetas (si las requiere)</v>
      </c>
    </row>
    <row r="311" spans="2:7">
      <c r="B311" s="14">
        <v>11</v>
      </c>
      <c r="C311" s="14">
        <v>11</v>
      </c>
      <c r="D311" s="14" t="str">
        <f>+'Formulario de Inspección'!A455</f>
        <v>a</v>
      </c>
      <c r="E311" s="14" t="str">
        <f t="shared" si="13"/>
        <v>11a</v>
      </c>
      <c r="F311" s="14" t="s">
        <v>587</v>
      </c>
      <c r="G311" s="49" t="str">
        <f>+'Formulario de Inspección'!C455</f>
        <v>Tipo de cono diferente o cantidad inferior a lo establecido</v>
      </c>
    </row>
    <row r="312" spans="2:7">
      <c r="B312" s="14">
        <v>11</v>
      </c>
      <c r="C312" s="14">
        <v>11</v>
      </c>
      <c r="D312" s="14" t="str">
        <f>+'Formulario de Inspección'!A456</f>
        <v>b</v>
      </c>
      <c r="E312" s="14" t="str">
        <f t="shared" si="13"/>
        <v>11b</v>
      </c>
      <c r="F312" s="14" t="s">
        <v>587</v>
      </c>
      <c r="G312" s="49" t="str">
        <f>+'Formulario de Inspección'!C456</f>
        <v xml:space="preserve"> Cantidad insuficiente de EPP</v>
      </c>
    </row>
    <row r="313" spans="2:7">
      <c r="B313" s="14">
        <v>11</v>
      </c>
      <c r="C313" s="14">
        <v>11</v>
      </c>
      <c r="D313" s="14" t="str">
        <f>+'Formulario de Inspección'!A457</f>
        <v>c</v>
      </c>
      <c r="E313" s="14" t="str">
        <f t="shared" si="13"/>
        <v>11c</v>
      </c>
      <c r="F313" s="14" t="s">
        <v>587</v>
      </c>
      <c r="G313" s="49" t="str">
        <f>+'Formulario de Inspección'!C457</f>
        <v xml:space="preserve"> Cantidad insuficiente de material absorbente necesario </v>
      </c>
    </row>
    <row r="314" spans="2:7">
      <c r="B314" s="14">
        <v>11</v>
      </c>
      <c r="C314" s="14">
        <v>11</v>
      </c>
      <c r="D314" s="14" t="str">
        <f>+'Formulario de Inspección'!A458</f>
        <v>d</v>
      </c>
      <c r="E314" s="14" t="str">
        <f t="shared" si="13"/>
        <v>11d</v>
      </c>
      <c r="F314" s="14" t="s">
        <v>587</v>
      </c>
      <c r="G314" s="49" t="str">
        <f>+'Formulario de Inspección'!C458</f>
        <v xml:space="preserve"> Cantidad insuficiente de escobas antiestáticas</v>
      </c>
    </row>
    <row r="315" spans="2:7">
      <c r="B315" s="14">
        <v>11</v>
      </c>
      <c r="C315" s="14">
        <v>11</v>
      </c>
      <c r="D315" s="14" t="str">
        <f>+'Formulario de Inspección'!A459</f>
        <v>e</v>
      </c>
      <c r="E315" s="14" t="str">
        <f t="shared" si="13"/>
        <v>11e</v>
      </c>
      <c r="F315" s="14" t="s">
        <v>587</v>
      </c>
      <c r="G315" s="49" t="str">
        <f>+'Formulario de Inspección'!C459</f>
        <v>Cantidad insuficiente de palas antiestáticas</v>
      </c>
    </row>
    <row r="316" spans="2:7">
      <c r="B316" s="14">
        <v>11</v>
      </c>
      <c r="C316" s="14">
        <v>11</v>
      </c>
      <c r="D316" s="14" t="str">
        <f>+'Formulario de Inspección'!A460</f>
        <v>f</v>
      </c>
      <c r="E316" s="14" t="str">
        <f t="shared" si="13"/>
        <v>11f</v>
      </c>
      <c r="F316" s="14" t="s">
        <v>587</v>
      </c>
      <c r="G316" s="49" t="str">
        <f>+'Formulario de Inspección'!C460</f>
        <v>Inexistencia de recipiente plástico para colocar los desechos con material contaminado</v>
      </c>
    </row>
    <row r="317" spans="2:7" ht="26.45">
      <c r="B317" s="14">
        <v>12</v>
      </c>
      <c r="C317" s="14">
        <v>12</v>
      </c>
      <c r="D317" s="14" t="str">
        <f>+'Formulario de Inspección'!A466</f>
        <v>a</v>
      </c>
      <c r="E317" s="14" t="str">
        <f t="shared" si="13"/>
        <v>12a</v>
      </c>
      <c r="F317" s="14" t="s">
        <v>587</v>
      </c>
      <c r="G317" s="49" t="str">
        <f>+'Formulario de Inspección'!C466</f>
        <v>Mal estado, mal fijación, corrosión avanzada, fisuras o fracturas estructurales o en las uniones (soldaduras) del tanque, tanqueta o cisternas</v>
      </c>
    </row>
    <row r="318" spans="2:7" ht="26.45">
      <c r="B318" s="14">
        <v>12</v>
      </c>
      <c r="C318" s="14">
        <v>12</v>
      </c>
      <c r="D318" s="14" t="str">
        <f>+'Formulario de Inspección'!A467</f>
        <v>b</v>
      </c>
      <c r="E318" s="14" t="str">
        <f t="shared" si="13"/>
        <v>12b</v>
      </c>
      <c r="F318" s="14" t="s">
        <v>587</v>
      </c>
      <c r="G318" s="49" t="str">
        <f>+'Formulario de Inspección'!C467</f>
        <v>La salida de los gases de escapes esta dirigida directamente al contenido o esta a menos de un metro de la entrada o salida del producto</v>
      </c>
    </row>
    <row r="319" spans="2:7" ht="26.45">
      <c r="B319" s="14">
        <v>12</v>
      </c>
      <c r="C319" s="14">
        <v>12</v>
      </c>
      <c r="D319" s="14" t="str">
        <f>+'Formulario de Inspección'!A468</f>
        <v>c</v>
      </c>
      <c r="E319" s="14" t="str">
        <f t="shared" si="13"/>
        <v>12c</v>
      </c>
      <c r="F319" s="14" t="s">
        <v>587</v>
      </c>
      <c r="G319" s="49" t="str">
        <f>+'Formulario de Inspección'!C468</f>
        <v>Ilegible o falta señalización de "TRANSPORTE DE MATERIAL INFLAMAFLE" o Indicación del tipo de producto "Diesel", "Gasolina" u otros, "VELOCIDAD MÁXIMA 20 k/h"</v>
      </c>
    </row>
    <row r="320" spans="2:7">
      <c r="B320" s="14">
        <v>12</v>
      </c>
      <c r="C320" s="14">
        <v>12</v>
      </c>
      <c r="D320" s="14" t="str">
        <f>+'Formulario de Inspección'!A469</f>
        <v>d</v>
      </c>
      <c r="E320" s="14" t="str">
        <f t="shared" si="13"/>
        <v>12d</v>
      </c>
      <c r="F320" s="14" t="s">
        <v>587</v>
      </c>
      <c r="G320" s="49" t="str">
        <f>+'Formulario de Inspección'!C469</f>
        <v>Inexistencia, mal estado o defectos de sujeción del sistema de enganche del cable de tierra</v>
      </c>
    </row>
    <row r="321" spans="2:7">
      <c r="B321" s="14">
        <v>12</v>
      </c>
      <c r="C321" s="14">
        <v>12</v>
      </c>
      <c r="D321" s="14" t="str">
        <f>+'Formulario de Inspección'!A470</f>
        <v>e</v>
      </c>
      <c r="E321" s="14" t="str">
        <f t="shared" si="13"/>
        <v>12e</v>
      </c>
      <c r="F321" s="14" t="s">
        <v>587</v>
      </c>
      <c r="G321" s="49" t="str">
        <f>+'Formulario de Inspección'!C470</f>
        <v>Surtidor (pistola), mangueras o uniones con fuga</v>
      </c>
    </row>
    <row r="322" spans="2:7">
      <c r="B322" s="14">
        <v>12</v>
      </c>
      <c r="C322" s="14">
        <v>12</v>
      </c>
      <c r="D322" s="14" t="str">
        <f>+'Formulario de Inspección'!A471</f>
        <v>f</v>
      </c>
      <c r="E322" s="14" t="str">
        <f t="shared" si="13"/>
        <v>12f</v>
      </c>
      <c r="F322" s="14" t="s">
        <v>587</v>
      </c>
      <c r="G322" s="49" t="str">
        <f>+'Formulario de Inspección'!C471</f>
        <v>No se presenta, no cumple con los requisitos o esta vencido el certificado de calibración</v>
      </c>
    </row>
    <row r="323" spans="2:7">
      <c r="B323" s="14">
        <v>12</v>
      </c>
      <c r="C323" s="14">
        <v>12</v>
      </c>
      <c r="D323" s="14" t="str">
        <f>+'Formulario de Inspección'!A472</f>
        <v>g</v>
      </c>
      <c r="E323" s="14" t="str">
        <f t="shared" si="13"/>
        <v>12g</v>
      </c>
      <c r="F323" s="14" t="s">
        <v>587</v>
      </c>
      <c r="G323" s="49" t="str">
        <f>+'Formulario de Inspección'!C472</f>
        <v>Mal estado de cables eléctricos de transferencia y acoples que representa un peligro para la operación</v>
      </c>
    </row>
    <row r="324" spans="2:7">
      <c r="B324" s="14">
        <v>12</v>
      </c>
      <c r="C324" s="14">
        <v>12</v>
      </c>
      <c r="D324" s="14" t="str">
        <f>+'Formulario de Inspección'!A473</f>
        <v>h</v>
      </c>
      <c r="E324" s="14" t="str">
        <f t="shared" si="13"/>
        <v>12h</v>
      </c>
      <c r="F324" s="14" t="s">
        <v>588</v>
      </c>
      <c r="G324" s="49" t="str">
        <f>+'Formulario de Inspección'!C473</f>
        <v>Mal estado de cables eléctricos de transferencia y acoples que no representa un peligro para la operación</v>
      </c>
    </row>
    <row r="325" spans="2:7" ht="26.45">
      <c r="B325" s="14">
        <v>12</v>
      </c>
      <c r="C325" s="14">
        <v>12</v>
      </c>
      <c r="D325" s="14" t="str">
        <f>+'Formulario de Inspección'!A475</f>
        <v>j</v>
      </c>
      <c r="E325" s="14" t="str">
        <f t="shared" si="13"/>
        <v>12j</v>
      </c>
      <c r="F325" s="14" t="s">
        <v>587</v>
      </c>
      <c r="G325" s="49" t="str">
        <f>+'Formulario de Inspección'!C475</f>
        <v>Mal estado de mangueras, tuberías o acoples de sistema de transferencia de aire comprimido que representa un peligro para la operación</v>
      </c>
    </row>
    <row r="326" spans="2:7" ht="26.45">
      <c r="B326" s="14">
        <v>12</v>
      </c>
      <c r="C326" s="14">
        <v>12</v>
      </c>
      <c r="D326" s="14" t="str">
        <f>+'Formulario de Inspección'!A476</f>
        <v>k</v>
      </c>
      <c r="E326" s="14" t="str">
        <f t="shared" si="13"/>
        <v>12k</v>
      </c>
      <c r="F326" s="14" t="s">
        <v>588</v>
      </c>
      <c r="G326" s="49" t="str">
        <f>+'Formulario de Inspección'!C476</f>
        <v>Mal estado de mangueras, tuberías o  acoples de sistema de transferencia de aire comprimido que no representa un peligro para la operación</v>
      </c>
    </row>
    <row r="327" spans="2:7" ht="26.45">
      <c r="B327" s="14">
        <v>12</v>
      </c>
      <c r="C327" s="14">
        <v>12</v>
      </c>
      <c r="D327" s="14" t="str">
        <f>+'Formulario de Inspección'!A477</f>
        <v>l</v>
      </c>
      <c r="E327" s="14" t="str">
        <f t="shared" si="13"/>
        <v>12l</v>
      </c>
      <c r="F327" s="14" t="s">
        <v>587</v>
      </c>
      <c r="G327" s="49" t="str">
        <f>+'Formulario de Inspección'!C477</f>
        <v>Mal estado de mangueras, tuberías o acoples de sistema de transferencia de aire acondicionado que representa un peligro para la operación</v>
      </c>
    </row>
    <row r="328" spans="2:7" ht="26.45">
      <c r="B328" s="14">
        <v>12</v>
      </c>
      <c r="C328" s="14">
        <v>12</v>
      </c>
      <c r="D328" s="14" t="str">
        <f>+'Formulario de Inspección'!A478</f>
        <v>m</v>
      </c>
      <c r="E328" s="14" t="str">
        <f t="shared" si="13"/>
        <v>12m</v>
      </c>
      <c r="F328" s="14" t="s">
        <v>588</v>
      </c>
      <c r="G328" s="49" t="str">
        <f>+'Formulario de Inspección'!C478</f>
        <v>Mal estado de mangueras, tuberías o acoples de sistema de transferencia de aire acondicionado que no representa un peligro para la operación</v>
      </c>
    </row>
    <row r="329" spans="2:7" ht="26.45">
      <c r="B329" s="14">
        <v>12</v>
      </c>
      <c r="C329" s="14">
        <v>12</v>
      </c>
      <c r="D329" s="14" t="str">
        <f>+'Formulario de Inspección'!A479</f>
        <v>n</v>
      </c>
      <c r="E329" s="14" t="str">
        <f t="shared" si="13"/>
        <v>12n</v>
      </c>
      <c r="F329" s="14" t="s">
        <v>587</v>
      </c>
      <c r="G329" s="49" t="str">
        <f>+'Formulario de Inspección'!C479</f>
        <v>Existencia y cantidad adecuada del kit de equipo de protección personal  (mascarilla, guantes, delantal y gafas protectoras) para toilettes</v>
      </c>
    </row>
    <row r="330" spans="2:7">
      <c r="B330" s="14">
        <v>12</v>
      </c>
      <c r="C330" s="14">
        <v>12</v>
      </c>
      <c r="D330" s="14" t="str">
        <f>+'Formulario de Inspección'!A481</f>
        <v>p</v>
      </c>
      <c r="E330" s="14" t="str">
        <f t="shared" si="13"/>
        <v>12p</v>
      </c>
      <c r="F330" s="14" t="s">
        <v>587</v>
      </c>
      <c r="G330" s="49" t="str">
        <f>+'Formulario de Inspección'!C481</f>
        <v>Inexistencia, mal estado o calibre incorrecto del tornillo fusible de las barras</v>
      </c>
    </row>
    <row r="331" spans="2:7">
      <c r="B331" s="14">
        <v>12</v>
      </c>
      <c r="C331" s="14">
        <v>12</v>
      </c>
      <c r="D331" s="14" t="str">
        <f>+'Formulario de Inspección'!A482</f>
        <v>q</v>
      </c>
      <c r="E331" s="14" t="str">
        <f t="shared" si="13"/>
        <v>12q</v>
      </c>
      <c r="F331" s="14" t="s">
        <v>587</v>
      </c>
      <c r="G331" s="49" t="str">
        <f>+'Formulario de Inspección'!C482</f>
        <v>Carreta no esta cerrada en todos sus costados (falta pared, compuertas, cortinas)</v>
      </c>
    </row>
    <row r="332" spans="2:7">
      <c r="B332" s="14">
        <v>12</v>
      </c>
      <c r="C332" s="14">
        <v>12</v>
      </c>
      <c r="D332" s="14" t="str">
        <f>+'Formulario de Inspección'!A483</f>
        <v>r</v>
      </c>
      <c r="E332" s="14" t="str">
        <f t="shared" si="13"/>
        <v>12r</v>
      </c>
      <c r="F332" s="14" t="s">
        <v>587</v>
      </c>
      <c r="G332" s="49" t="str">
        <f>+'Formulario de Inspección'!C483</f>
        <v>Carreta con cortinas, compuertas con defectos de sujeción o muy mal estado</v>
      </c>
    </row>
    <row r="333" spans="2:7">
      <c r="B333" s="14">
        <v>12</v>
      </c>
      <c r="C333" s="14">
        <v>12</v>
      </c>
      <c r="D333" s="14" t="str">
        <f>+'Formulario de Inspección'!A484</f>
        <v>s</v>
      </c>
      <c r="E333" s="14" t="str">
        <f t="shared" si="13"/>
        <v>12s</v>
      </c>
      <c r="F333" s="14" t="s">
        <v>588</v>
      </c>
      <c r="G333" s="49" t="str">
        <f>+'Formulario de Inspección'!C484</f>
        <v>Carreta con cortinas, compuertas con defectos de sujeción o mal estado leve</v>
      </c>
    </row>
    <row r="334" spans="2:7">
      <c r="B334" s="14">
        <v>12</v>
      </c>
      <c r="C334" s="14">
        <v>12</v>
      </c>
      <c r="D334" s="14" t="str">
        <f>+'Formulario de Inspección'!A485</f>
        <v>t</v>
      </c>
      <c r="E334" s="14" t="str">
        <f t="shared" si="13"/>
        <v>12t</v>
      </c>
      <c r="F334" s="14" t="s">
        <v>587</v>
      </c>
      <c r="G334" s="49" t="str">
        <f>+'Formulario de Inspección'!C485</f>
        <v>Rampa o elevador para personas con discapacidad no funciona, defectos de sujeción, oxidación u otro defecto de estado</v>
      </c>
    </row>
    <row r="335" spans="2:7">
      <c r="B335" s="14">
        <v>12</v>
      </c>
      <c r="C335" s="14">
        <v>12</v>
      </c>
      <c r="D335" s="14" t="str">
        <f>+'Formulario de Inspección'!A486</f>
        <v>u</v>
      </c>
      <c r="E335" s="14" t="str">
        <f t="shared" ref="E335:E337" si="15">+_xlfn.CONCAT(C335,D335)</f>
        <v>12u</v>
      </c>
      <c r="F335" s="14" t="s">
        <v>588</v>
      </c>
      <c r="G335" s="49" t="str">
        <f>+'Formulario de Inspección'!C486</f>
        <v xml:space="preserve">Inexistencia de la alarma sonora de operación de la rampa o elevador para personas con discapacidad </v>
      </c>
    </row>
    <row r="336" spans="2:7">
      <c r="B336" s="14">
        <v>12</v>
      </c>
      <c r="C336" s="14">
        <v>12</v>
      </c>
      <c r="D336" s="14" t="str">
        <f>+'Formulario de Inspección'!A487</f>
        <v>v</v>
      </c>
      <c r="E336" s="14" t="str">
        <f t="shared" si="15"/>
        <v>12v</v>
      </c>
      <c r="F336" s="14" t="s">
        <v>587</v>
      </c>
      <c r="G336" s="49" t="str">
        <f>+'Formulario de Inspección'!C487</f>
        <v>Defectos de estado, defectos de sujeción o corrosión de paredes, techo, piso o pasamanos que pongan en riesgo los ocupantes</v>
      </c>
    </row>
    <row r="337" spans="2:7">
      <c r="B337" s="14">
        <v>12</v>
      </c>
      <c r="C337" s="14">
        <v>12</v>
      </c>
      <c r="D337" s="14" t="str">
        <f>+'Formulario de Inspección'!A488</f>
        <v>w</v>
      </c>
      <c r="E337" s="14" t="str">
        <f t="shared" si="15"/>
        <v>12w</v>
      </c>
      <c r="F337" s="14" t="s">
        <v>587</v>
      </c>
      <c r="G337" s="49" t="str">
        <f>+'Formulario de Inspección'!C488</f>
        <v>Demarcación inexistente o defectos en el sistema de salidas de emergencias</v>
      </c>
    </row>
  </sheetData>
  <phoneticPr fontId="17" type="noConversion"/>
  <conditionalFormatting sqref="F1:F337">
    <cfRule type="cellIs" dxfId="0" priority="1" operator="equal">
      <formula>"DG"</formula>
    </cfRule>
  </conditionalFormatting>
  <pageMargins left="0.25" right="0.25" top="0.75" bottom="0.75" header="0.3" footer="0.3"/>
  <pageSetup scale="6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1A48F-37B5-4EFF-84E3-CA882DB3DFC3}">
  <sheetPr codeName="Sheet6"/>
  <dimension ref="A1:O103"/>
  <sheetViews>
    <sheetView showGridLines="0" workbookViewId="0">
      <selection activeCell="J12" sqref="J12"/>
    </sheetView>
  </sheetViews>
  <sheetFormatPr defaultColWidth="9.140625" defaultRowHeight="13.9"/>
  <cols>
    <col min="1" max="1" width="24.42578125" style="48" bestFit="1" customWidth="1"/>
    <col min="2" max="2" width="9.140625" style="48"/>
    <col min="3" max="3" width="30.7109375" style="48" customWidth="1"/>
    <col min="4" max="4" width="15" style="48" customWidth="1"/>
    <col min="5" max="5" width="8.28515625" style="48" customWidth="1"/>
    <col min="6" max="6" width="8.7109375" style="48" customWidth="1"/>
    <col min="7" max="7" width="9.140625" style="48" customWidth="1"/>
    <col min="8" max="8" width="9.5703125" style="48" customWidth="1"/>
    <col min="9" max="9" width="9.140625" style="48" customWidth="1"/>
    <col min="10" max="10" width="35.42578125" style="48" customWidth="1"/>
    <col min="11" max="12" width="9.140625" style="48" customWidth="1"/>
    <col min="13" max="13" width="26.7109375" style="48" customWidth="1"/>
    <col min="14" max="16384" width="9.140625" style="48"/>
  </cols>
  <sheetData>
    <row r="1" spans="1:15">
      <c r="A1" s="53" t="s">
        <v>591</v>
      </c>
      <c r="C1" s="54" t="s">
        <v>592</v>
      </c>
      <c r="F1" s="55" t="s">
        <v>593</v>
      </c>
      <c r="H1" s="55" t="s">
        <v>594</v>
      </c>
      <c r="J1" s="54" t="s">
        <v>595</v>
      </c>
      <c r="K1" s="54" t="s">
        <v>27</v>
      </c>
      <c r="L1" s="56"/>
      <c r="M1" s="55" t="s">
        <v>596</v>
      </c>
      <c r="N1" s="56"/>
    </row>
    <row r="2" spans="1:15">
      <c r="A2" s="57" t="s">
        <v>597</v>
      </c>
      <c r="C2" s="58" t="s">
        <v>598</v>
      </c>
      <c r="D2" s="48" t="s">
        <v>599</v>
      </c>
      <c r="F2" s="59">
        <v>2019</v>
      </c>
      <c r="H2" s="59" t="s">
        <v>600</v>
      </c>
      <c r="J2" s="60" t="s">
        <v>9</v>
      </c>
      <c r="K2" s="61">
        <v>1</v>
      </c>
      <c r="L2" s="62"/>
      <c r="M2" s="60" t="s">
        <v>22</v>
      </c>
      <c r="N2" s="62"/>
    </row>
    <row r="3" spans="1:15">
      <c r="A3" s="57" t="s">
        <v>601</v>
      </c>
      <c r="C3" s="58" t="s">
        <v>602</v>
      </c>
      <c r="D3" s="48" t="s">
        <v>599</v>
      </c>
      <c r="F3" s="59">
        <v>2020</v>
      </c>
      <c r="H3" s="59" t="s">
        <v>603</v>
      </c>
      <c r="J3" s="60" t="s">
        <v>604</v>
      </c>
      <c r="K3" s="61">
        <v>2</v>
      </c>
      <c r="L3" s="62"/>
      <c r="M3" s="60" t="s">
        <v>605</v>
      </c>
      <c r="N3" s="62"/>
    </row>
    <row r="4" spans="1:15">
      <c r="A4" s="57" t="s">
        <v>606</v>
      </c>
      <c r="C4" s="58" t="s">
        <v>607</v>
      </c>
      <c r="D4" s="48" t="s">
        <v>608</v>
      </c>
      <c r="F4" s="59">
        <v>2021</v>
      </c>
      <c r="H4" s="59" t="s">
        <v>609</v>
      </c>
      <c r="J4" s="60" t="s">
        <v>610</v>
      </c>
      <c r="K4" s="61">
        <v>3</v>
      </c>
      <c r="L4" s="62"/>
      <c r="M4" s="60" t="s">
        <v>611</v>
      </c>
      <c r="N4" s="62"/>
    </row>
    <row r="5" spans="1:15">
      <c r="A5" s="57"/>
      <c r="C5" s="58" t="s">
        <v>612</v>
      </c>
      <c r="D5" s="48" t="s">
        <v>599</v>
      </c>
      <c r="F5" s="59">
        <v>2022</v>
      </c>
      <c r="H5" s="59" t="s">
        <v>613</v>
      </c>
      <c r="J5" s="60" t="s">
        <v>614</v>
      </c>
      <c r="K5" s="61">
        <v>4</v>
      </c>
      <c r="L5" s="62"/>
      <c r="M5" s="98" t="s">
        <v>615</v>
      </c>
      <c r="N5" s="62"/>
    </row>
    <row r="6" spans="1:15">
      <c r="A6" s="57"/>
      <c r="C6" s="58" t="s">
        <v>616</v>
      </c>
      <c r="D6" s="48" t="s">
        <v>617</v>
      </c>
      <c r="F6" s="59">
        <v>2023</v>
      </c>
      <c r="H6" s="59" t="s">
        <v>618</v>
      </c>
      <c r="J6" s="60" t="s">
        <v>619</v>
      </c>
      <c r="K6" s="61">
        <v>5</v>
      </c>
      <c r="L6" s="62"/>
      <c r="M6" s="98" t="s">
        <v>620</v>
      </c>
      <c r="N6" s="62"/>
    </row>
    <row r="7" spans="1:15">
      <c r="A7" s="57"/>
      <c r="C7" s="58" t="s">
        <v>621</v>
      </c>
      <c r="D7" s="56" t="s">
        <v>622</v>
      </c>
      <c r="F7" s="59">
        <v>2024</v>
      </c>
      <c r="H7" s="59" t="s">
        <v>599</v>
      </c>
      <c r="J7" s="60" t="s">
        <v>623</v>
      </c>
      <c r="K7" s="61">
        <v>6</v>
      </c>
      <c r="L7" s="62"/>
      <c r="M7" s="98" t="s">
        <v>624</v>
      </c>
      <c r="N7" s="62"/>
    </row>
    <row r="8" spans="1:15">
      <c r="A8" s="57"/>
      <c r="B8" s="56"/>
      <c r="C8" s="58" t="s">
        <v>625</v>
      </c>
      <c r="D8" s="56" t="s">
        <v>599</v>
      </c>
      <c r="E8" s="56"/>
      <c r="F8" s="59">
        <v>2025</v>
      </c>
      <c r="G8" s="56"/>
      <c r="H8" s="59" t="s">
        <v>626</v>
      </c>
      <c r="I8" s="56"/>
      <c r="J8" s="60" t="s">
        <v>627</v>
      </c>
      <c r="K8" s="61">
        <v>7</v>
      </c>
      <c r="L8" s="62"/>
      <c r="M8" s="98" t="s">
        <v>628</v>
      </c>
      <c r="N8" s="62"/>
      <c r="O8" s="56"/>
    </row>
    <row r="9" spans="1:15">
      <c r="A9" s="57"/>
      <c r="B9" s="56"/>
      <c r="C9" s="58" t="s">
        <v>629</v>
      </c>
      <c r="D9" s="56" t="s">
        <v>626</v>
      </c>
      <c r="E9" s="56"/>
      <c r="F9" s="59">
        <v>2026</v>
      </c>
      <c r="G9" s="56"/>
      <c r="H9" s="59" t="s">
        <v>617</v>
      </c>
      <c r="I9" s="56"/>
      <c r="J9" s="60" t="s">
        <v>630</v>
      </c>
      <c r="K9" s="61">
        <v>8</v>
      </c>
      <c r="L9" s="62"/>
      <c r="M9" s="98" t="s">
        <v>631</v>
      </c>
      <c r="N9" s="62"/>
      <c r="O9" s="56"/>
    </row>
    <row r="10" spans="1:15">
      <c r="A10" s="57"/>
      <c r="B10" s="56"/>
      <c r="C10" s="58" t="s">
        <v>632</v>
      </c>
      <c r="D10" s="56" t="s">
        <v>626</v>
      </c>
      <c r="E10" s="56"/>
      <c r="F10" s="59" t="s">
        <v>23</v>
      </c>
      <c r="G10" s="56"/>
      <c r="H10" s="59" t="s">
        <v>622</v>
      </c>
      <c r="I10" s="56"/>
      <c r="J10" s="60" t="s">
        <v>633</v>
      </c>
      <c r="K10" s="61">
        <v>9</v>
      </c>
      <c r="L10" s="62"/>
      <c r="M10" s="60" t="s">
        <v>23</v>
      </c>
      <c r="N10" s="62"/>
      <c r="O10" s="56"/>
    </row>
    <row r="11" spans="1:15">
      <c r="B11" s="56"/>
      <c r="C11" s="58" t="s">
        <v>634</v>
      </c>
      <c r="D11" s="56" t="s">
        <v>626</v>
      </c>
      <c r="E11" s="56"/>
      <c r="F11" s="56"/>
      <c r="G11" s="56"/>
      <c r="H11" s="59" t="s">
        <v>635</v>
      </c>
      <c r="I11" s="56"/>
      <c r="J11" s="60" t="s">
        <v>636</v>
      </c>
      <c r="K11" s="61">
        <v>10</v>
      </c>
      <c r="L11" s="62"/>
      <c r="M11" s="62"/>
      <c r="N11" s="62"/>
      <c r="O11" s="56"/>
    </row>
    <row r="12" spans="1:15">
      <c r="A12" s="57" t="s">
        <v>637</v>
      </c>
      <c r="B12" s="56"/>
      <c r="C12" s="58" t="s">
        <v>638</v>
      </c>
      <c r="D12" s="56" t="s">
        <v>639</v>
      </c>
      <c r="E12" s="56"/>
      <c r="F12" s="56"/>
      <c r="G12" s="56"/>
      <c r="H12" s="59" t="s">
        <v>639</v>
      </c>
      <c r="I12" s="56"/>
      <c r="J12" s="60" t="s">
        <v>640</v>
      </c>
      <c r="K12" s="61">
        <v>11</v>
      </c>
      <c r="L12" s="62"/>
      <c r="M12" s="62"/>
      <c r="N12" s="62"/>
      <c r="O12" s="56"/>
    </row>
    <row r="13" spans="1:15">
      <c r="A13" s="57" t="s">
        <v>641</v>
      </c>
      <c r="B13" s="56"/>
      <c r="C13" s="58" t="s">
        <v>642</v>
      </c>
      <c r="D13" s="56" t="s">
        <v>599</v>
      </c>
      <c r="E13" s="56"/>
      <c r="F13" s="56"/>
      <c r="G13" s="56"/>
      <c r="H13" s="59" t="s">
        <v>608</v>
      </c>
      <c r="I13" s="56"/>
      <c r="J13" s="60" t="s">
        <v>643</v>
      </c>
      <c r="K13" s="61">
        <v>12</v>
      </c>
      <c r="L13" s="62"/>
      <c r="M13" s="62"/>
      <c r="N13" s="62"/>
      <c r="O13" s="56"/>
    </row>
    <row r="14" spans="1:15">
      <c r="B14" s="56"/>
      <c r="C14" s="58" t="s">
        <v>644</v>
      </c>
      <c r="D14" s="48" t="s">
        <v>599</v>
      </c>
      <c r="E14" s="56"/>
      <c r="F14" s="56"/>
      <c r="G14" s="56"/>
      <c r="H14" s="59" t="s">
        <v>23</v>
      </c>
      <c r="I14" s="56"/>
      <c r="J14" s="60" t="s">
        <v>645</v>
      </c>
      <c r="K14" s="61">
        <v>13</v>
      </c>
      <c r="L14" s="62"/>
      <c r="M14" s="62"/>
      <c r="N14" s="62"/>
      <c r="O14" s="56"/>
    </row>
    <row r="15" spans="1:15">
      <c r="B15" s="56"/>
      <c r="C15" s="58" t="s">
        <v>646</v>
      </c>
      <c r="D15" s="56" t="s">
        <v>626</v>
      </c>
      <c r="E15" s="56"/>
      <c r="F15" s="56"/>
      <c r="G15" s="56"/>
      <c r="H15" s="56"/>
      <c r="I15" s="56"/>
      <c r="J15" s="60" t="s">
        <v>647</v>
      </c>
      <c r="K15" s="61">
        <v>14</v>
      </c>
      <c r="L15" s="62"/>
      <c r="M15" s="62"/>
      <c r="N15" s="62"/>
      <c r="O15" s="56"/>
    </row>
    <row r="16" spans="1:15">
      <c r="B16" s="56"/>
      <c r="C16" s="58" t="s">
        <v>648</v>
      </c>
      <c r="D16" s="56" t="s">
        <v>603</v>
      </c>
      <c r="E16" s="56"/>
      <c r="F16" s="56"/>
      <c r="G16" s="56"/>
      <c r="H16" s="56"/>
      <c r="I16" s="56"/>
      <c r="J16" s="60" t="s">
        <v>649</v>
      </c>
      <c r="K16" s="61">
        <v>15</v>
      </c>
      <c r="L16" s="62"/>
      <c r="M16" s="62"/>
      <c r="N16" s="62"/>
      <c r="O16" s="56"/>
    </row>
    <row r="17" spans="2:15">
      <c r="B17" s="56"/>
      <c r="C17" s="58" t="s">
        <v>650</v>
      </c>
      <c r="D17" s="56" t="s">
        <v>617</v>
      </c>
      <c r="E17" s="56"/>
      <c r="F17" s="56"/>
      <c r="G17" s="56"/>
      <c r="H17" s="56"/>
      <c r="I17" s="56"/>
      <c r="J17" s="60" t="s">
        <v>651</v>
      </c>
      <c r="K17" s="61">
        <v>16</v>
      </c>
      <c r="L17" s="62"/>
      <c r="M17" s="62"/>
      <c r="N17" s="62"/>
      <c r="O17" s="56"/>
    </row>
    <row r="18" spans="2:15">
      <c r="B18" s="56"/>
      <c r="C18" s="58" t="s">
        <v>652</v>
      </c>
      <c r="D18" s="56" t="s">
        <v>635</v>
      </c>
      <c r="E18" s="56"/>
      <c r="F18" s="56"/>
      <c r="G18" s="56"/>
      <c r="H18" s="56"/>
      <c r="I18" s="56"/>
      <c r="J18" s="60" t="s">
        <v>653</v>
      </c>
      <c r="K18" s="61">
        <v>17</v>
      </c>
      <c r="L18" s="62"/>
      <c r="M18" s="62"/>
      <c r="N18" s="62"/>
      <c r="O18" s="56"/>
    </row>
    <row r="19" spans="2:15">
      <c r="B19" s="56"/>
      <c r="C19" s="58" t="s">
        <v>654</v>
      </c>
      <c r="D19" s="56" t="s">
        <v>618</v>
      </c>
      <c r="E19" s="56"/>
      <c r="F19" s="56"/>
      <c r="G19" s="56"/>
      <c r="H19" s="56"/>
      <c r="I19" s="56"/>
      <c r="J19" s="60" t="s">
        <v>655</v>
      </c>
      <c r="K19" s="61">
        <v>18</v>
      </c>
      <c r="L19" s="62"/>
      <c r="M19" s="62"/>
      <c r="N19" s="62"/>
      <c r="O19" s="56"/>
    </row>
    <row r="20" spans="2:15">
      <c r="B20" s="56"/>
      <c r="C20" s="58" t="s">
        <v>656</v>
      </c>
      <c r="D20" s="48" t="s">
        <v>599</v>
      </c>
      <c r="E20" s="56"/>
      <c r="F20" s="56"/>
      <c r="G20" s="56"/>
      <c r="H20" s="56"/>
      <c r="I20" s="56"/>
      <c r="J20" s="60" t="s">
        <v>657</v>
      </c>
      <c r="K20" s="61">
        <v>19</v>
      </c>
      <c r="L20" s="62"/>
      <c r="M20" s="62"/>
      <c r="N20" s="62"/>
      <c r="O20" s="56"/>
    </row>
    <row r="21" spans="2:15">
      <c r="B21" s="56"/>
      <c r="C21" s="58" t="s">
        <v>658</v>
      </c>
      <c r="D21" s="56" t="s">
        <v>608</v>
      </c>
      <c r="E21" s="56"/>
      <c r="F21" s="56"/>
      <c r="G21" s="56"/>
      <c r="H21" s="56"/>
      <c r="I21" s="56"/>
      <c r="J21" s="60" t="s">
        <v>659</v>
      </c>
      <c r="K21" s="61">
        <v>20</v>
      </c>
      <c r="L21" s="62"/>
      <c r="M21" s="62"/>
      <c r="N21" s="62"/>
      <c r="O21" s="56"/>
    </row>
    <row r="22" spans="2:15">
      <c r="B22" s="56"/>
      <c r="C22" s="58" t="s">
        <v>660</v>
      </c>
      <c r="D22" s="48" t="s">
        <v>617</v>
      </c>
      <c r="E22" s="56"/>
      <c r="F22" s="56"/>
      <c r="G22" s="56"/>
      <c r="H22" s="56"/>
      <c r="I22" s="56"/>
      <c r="J22" s="60" t="s">
        <v>661</v>
      </c>
      <c r="K22" s="61">
        <v>21</v>
      </c>
      <c r="L22" s="62"/>
      <c r="M22" s="62"/>
      <c r="N22" s="62"/>
      <c r="O22" s="56"/>
    </row>
    <row r="23" spans="2:15">
      <c r="B23" s="56"/>
      <c r="C23" s="58" t="s">
        <v>662</v>
      </c>
      <c r="D23" s="48" t="s">
        <v>617</v>
      </c>
      <c r="E23" s="56"/>
      <c r="F23" s="56"/>
      <c r="G23" s="56"/>
      <c r="H23" s="56"/>
      <c r="I23" s="56"/>
      <c r="J23" s="60" t="s">
        <v>663</v>
      </c>
      <c r="K23" s="61">
        <v>22</v>
      </c>
      <c r="L23" s="62"/>
      <c r="M23" s="62"/>
      <c r="N23" s="62"/>
      <c r="O23" s="56"/>
    </row>
    <row r="24" spans="2:15">
      <c r="B24" s="56"/>
      <c r="C24" s="58" t="s">
        <v>664</v>
      </c>
      <c r="D24" s="56" t="s">
        <v>639</v>
      </c>
      <c r="E24" s="56"/>
      <c r="F24" s="56"/>
      <c r="G24" s="56"/>
      <c r="H24" s="56"/>
      <c r="I24" s="56"/>
      <c r="J24" s="60" t="s">
        <v>665</v>
      </c>
      <c r="K24" s="61">
        <v>23</v>
      </c>
      <c r="L24" s="62"/>
      <c r="M24" s="62"/>
      <c r="N24" s="62"/>
      <c r="O24" s="56"/>
    </row>
    <row r="25" spans="2:15">
      <c r="B25" s="56"/>
      <c r="C25" s="58" t="s">
        <v>666</v>
      </c>
      <c r="D25" s="56" t="s">
        <v>613</v>
      </c>
      <c r="E25" s="56"/>
      <c r="F25" s="56"/>
      <c r="G25" s="56"/>
      <c r="H25" s="56"/>
      <c r="I25" s="56"/>
      <c r="J25" s="60" t="s">
        <v>667</v>
      </c>
      <c r="K25" s="61">
        <v>24</v>
      </c>
      <c r="L25" s="62"/>
      <c r="M25" s="62"/>
      <c r="N25" s="62"/>
      <c r="O25" s="56"/>
    </row>
    <row r="26" spans="2:15">
      <c r="B26" s="56"/>
      <c r="C26" s="58" t="s">
        <v>668</v>
      </c>
      <c r="D26" s="48" t="s">
        <v>599</v>
      </c>
      <c r="E26" s="56"/>
      <c r="F26" s="56"/>
      <c r="G26" s="56"/>
      <c r="H26" s="56"/>
      <c r="I26" s="56"/>
      <c r="J26" s="60" t="s">
        <v>669</v>
      </c>
      <c r="K26" s="61">
        <v>25</v>
      </c>
      <c r="L26" s="62"/>
      <c r="M26" s="62"/>
      <c r="N26" s="62"/>
      <c r="O26" s="56"/>
    </row>
    <row r="27" spans="2:15">
      <c r="B27" s="56"/>
      <c r="C27" s="58" t="s">
        <v>670</v>
      </c>
      <c r="D27" s="48" t="s">
        <v>617</v>
      </c>
      <c r="E27" s="56"/>
      <c r="F27" s="56"/>
      <c r="G27" s="56"/>
      <c r="H27" s="56"/>
      <c r="I27" s="56"/>
      <c r="J27" s="60" t="s">
        <v>671</v>
      </c>
      <c r="K27" s="61">
        <v>26</v>
      </c>
      <c r="L27" s="62"/>
      <c r="M27" s="62"/>
      <c r="N27" s="62"/>
      <c r="O27" s="56"/>
    </row>
    <row r="28" spans="2:15">
      <c r="B28" s="56"/>
      <c r="C28" s="58" t="s">
        <v>672</v>
      </c>
      <c r="D28" s="56" t="s">
        <v>608</v>
      </c>
      <c r="E28" s="56"/>
      <c r="F28" s="56"/>
      <c r="G28" s="56"/>
      <c r="H28" s="56"/>
      <c r="I28" s="56"/>
      <c r="J28" s="60" t="s">
        <v>673</v>
      </c>
      <c r="K28" s="61">
        <v>27</v>
      </c>
      <c r="L28" s="62"/>
      <c r="M28" s="62"/>
      <c r="N28" s="62"/>
      <c r="O28" s="56"/>
    </row>
    <row r="29" spans="2:15">
      <c r="B29" s="56"/>
      <c r="C29" s="58" t="s">
        <v>674</v>
      </c>
      <c r="D29" s="56" t="s">
        <v>613</v>
      </c>
      <c r="E29" s="56"/>
      <c r="F29" s="56"/>
      <c r="G29" s="56"/>
      <c r="H29" s="56"/>
      <c r="I29" s="56"/>
      <c r="J29" s="63" t="s">
        <v>675</v>
      </c>
      <c r="K29" s="64">
        <v>28</v>
      </c>
      <c r="L29" s="62"/>
      <c r="M29" s="62"/>
      <c r="N29" s="62"/>
      <c r="O29" s="56"/>
    </row>
    <row r="30" spans="2:15">
      <c r="B30" s="56"/>
      <c r="C30" s="58" t="s">
        <v>676</v>
      </c>
      <c r="D30" s="56" t="s">
        <v>618</v>
      </c>
      <c r="E30" s="56"/>
      <c r="F30" s="56"/>
      <c r="G30" s="56"/>
      <c r="H30" s="56"/>
      <c r="I30" s="56"/>
      <c r="J30" s="60" t="s">
        <v>677</v>
      </c>
      <c r="K30" s="61">
        <v>29</v>
      </c>
      <c r="L30" s="62"/>
      <c r="M30" s="62"/>
      <c r="N30" s="62"/>
      <c r="O30" s="56"/>
    </row>
    <row r="31" spans="2:15">
      <c r="B31" s="56"/>
      <c r="C31" s="58" t="s">
        <v>678</v>
      </c>
      <c r="D31" s="56" t="s">
        <v>603</v>
      </c>
      <c r="E31" s="56"/>
      <c r="F31" s="56"/>
      <c r="G31" s="56"/>
      <c r="H31" s="56"/>
      <c r="I31" s="56"/>
      <c r="J31" s="60" t="s">
        <v>679</v>
      </c>
      <c r="K31" s="61">
        <v>30</v>
      </c>
      <c r="L31" s="62"/>
      <c r="M31" s="62"/>
      <c r="N31" s="62"/>
      <c r="O31" s="56"/>
    </row>
    <row r="32" spans="2:15">
      <c r="B32" s="56"/>
      <c r="C32" s="58" t="s">
        <v>680</v>
      </c>
      <c r="D32" s="56" t="s">
        <v>626</v>
      </c>
      <c r="E32" s="56"/>
      <c r="F32" s="56"/>
      <c r="G32" s="56"/>
      <c r="H32" s="56"/>
      <c r="I32" s="56"/>
      <c r="J32" s="60" t="s">
        <v>681</v>
      </c>
      <c r="K32" s="61">
        <v>31</v>
      </c>
      <c r="L32" s="62"/>
      <c r="M32" s="62"/>
      <c r="N32" s="62"/>
      <c r="O32" s="56"/>
    </row>
    <row r="33" spans="2:15">
      <c r="B33" s="56"/>
      <c r="C33" s="58" t="s">
        <v>682</v>
      </c>
      <c r="D33" s="56" t="s">
        <v>603</v>
      </c>
      <c r="E33" s="56"/>
      <c r="F33" s="56"/>
      <c r="G33" s="56"/>
      <c r="H33" s="56"/>
      <c r="I33" s="56"/>
      <c r="J33" s="60" t="s">
        <v>683</v>
      </c>
      <c r="K33" s="61">
        <v>32</v>
      </c>
      <c r="L33" s="62"/>
      <c r="M33" s="62"/>
      <c r="N33" s="62"/>
      <c r="O33" s="56"/>
    </row>
    <row r="34" spans="2:15">
      <c r="B34" s="56"/>
      <c r="C34" s="58" t="s">
        <v>684</v>
      </c>
      <c r="D34" s="48" t="s">
        <v>617</v>
      </c>
      <c r="E34" s="56"/>
      <c r="F34" s="56"/>
      <c r="G34" s="56"/>
      <c r="H34" s="56"/>
      <c r="I34" s="56"/>
      <c r="J34" s="60" t="s">
        <v>685</v>
      </c>
      <c r="K34" s="61">
        <v>33</v>
      </c>
      <c r="L34" s="62"/>
      <c r="M34" s="62"/>
      <c r="N34" s="62"/>
      <c r="O34" s="56"/>
    </row>
    <row r="35" spans="2:15">
      <c r="B35" s="56"/>
      <c r="C35" s="58" t="s">
        <v>686</v>
      </c>
      <c r="D35" s="48" t="s">
        <v>617</v>
      </c>
      <c r="E35" s="56"/>
      <c r="F35" s="56"/>
      <c r="G35" s="56"/>
      <c r="H35" s="56"/>
      <c r="I35" s="56"/>
      <c r="J35" s="60" t="s">
        <v>687</v>
      </c>
      <c r="K35" s="61">
        <v>34</v>
      </c>
      <c r="L35" s="62"/>
      <c r="M35" s="62"/>
      <c r="N35" s="62"/>
      <c r="O35" s="56"/>
    </row>
    <row r="36" spans="2:15">
      <c r="B36" s="56"/>
      <c r="C36" s="58" t="s">
        <v>688</v>
      </c>
      <c r="D36" s="48" t="s">
        <v>599</v>
      </c>
      <c r="E36" s="56"/>
      <c r="F36" s="56"/>
      <c r="G36" s="56"/>
      <c r="H36" s="56"/>
      <c r="I36" s="56"/>
      <c r="J36" s="60" t="s">
        <v>689</v>
      </c>
      <c r="K36" s="61">
        <v>35</v>
      </c>
      <c r="L36" s="62"/>
      <c r="M36" s="62"/>
      <c r="N36" s="62"/>
      <c r="O36" s="56"/>
    </row>
    <row r="37" spans="2:15">
      <c r="B37" s="56"/>
      <c r="C37" s="58" t="s">
        <v>690</v>
      </c>
      <c r="D37" s="56" t="s">
        <v>613</v>
      </c>
      <c r="E37" s="56"/>
      <c r="F37" s="56"/>
      <c r="G37" s="56"/>
      <c r="H37" s="56"/>
      <c r="I37" s="56"/>
      <c r="J37" s="60" t="s">
        <v>691</v>
      </c>
      <c r="K37" s="61">
        <v>36</v>
      </c>
      <c r="L37" s="62"/>
      <c r="M37" s="62"/>
      <c r="N37" s="62"/>
      <c r="O37" s="56"/>
    </row>
    <row r="38" spans="2:15">
      <c r="B38" s="56"/>
      <c r="C38" s="58" t="s">
        <v>692</v>
      </c>
      <c r="D38" s="48" t="s">
        <v>617</v>
      </c>
      <c r="E38" s="56"/>
      <c r="F38" s="56"/>
      <c r="G38" s="56"/>
      <c r="H38" s="56"/>
      <c r="I38" s="56"/>
      <c r="J38" s="60" t="s">
        <v>693</v>
      </c>
      <c r="K38" s="61">
        <v>37</v>
      </c>
      <c r="L38" s="62"/>
      <c r="M38" s="62"/>
      <c r="N38" s="62"/>
      <c r="O38" s="56"/>
    </row>
    <row r="39" spans="2:15">
      <c r="B39" s="56"/>
      <c r="C39" s="58" t="s">
        <v>694</v>
      </c>
      <c r="D39" s="48" t="s">
        <v>695</v>
      </c>
      <c r="E39" s="56"/>
      <c r="F39" s="56"/>
      <c r="G39" s="56"/>
      <c r="H39" s="56"/>
      <c r="I39" s="56"/>
      <c r="M39" s="62"/>
      <c r="O39" s="56"/>
    </row>
    <row r="40" spans="2:15">
      <c r="B40" s="56"/>
      <c r="C40" s="58" t="s">
        <v>696</v>
      </c>
      <c r="D40" s="56" t="s">
        <v>639</v>
      </c>
      <c r="E40" s="56"/>
      <c r="F40" s="56"/>
      <c r="G40" s="56"/>
      <c r="H40" s="56"/>
      <c r="I40" s="56"/>
      <c r="M40" s="62"/>
      <c r="O40" s="56"/>
    </row>
    <row r="41" spans="2:15">
      <c r="B41" s="56"/>
      <c r="C41" s="58" t="s">
        <v>697</v>
      </c>
      <c r="D41" s="48" t="s">
        <v>617</v>
      </c>
      <c r="E41" s="56"/>
      <c r="F41" s="56"/>
      <c r="G41" s="56"/>
      <c r="H41" s="56"/>
      <c r="I41" s="56"/>
      <c r="M41" s="62"/>
      <c r="O41" s="56"/>
    </row>
    <row r="42" spans="2:15">
      <c r="B42" s="56"/>
      <c r="C42" s="58" t="s">
        <v>698</v>
      </c>
      <c r="D42" s="56" t="s">
        <v>608</v>
      </c>
      <c r="E42" s="56"/>
      <c r="F42" s="56"/>
      <c r="G42" s="56"/>
      <c r="H42" s="56"/>
      <c r="I42" s="56"/>
      <c r="M42" s="62"/>
      <c r="O42" s="56"/>
    </row>
    <row r="43" spans="2:15">
      <c r="B43" s="56"/>
      <c r="C43" s="58" t="s">
        <v>699</v>
      </c>
      <c r="D43" s="56" t="s">
        <v>617</v>
      </c>
      <c r="E43" s="56"/>
      <c r="F43" s="56"/>
      <c r="G43" s="56"/>
      <c r="H43" s="56"/>
      <c r="I43" s="56"/>
      <c r="O43" s="56"/>
    </row>
    <row r="44" spans="2:15">
      <c r="B44" s="56"/>
      <c r="C44" s="58" t="s">
        <v>700</v>
      </c>
      <c r="D44" s="56" t="s">
        <v>622</v>
      </c>
      <c r="E44" s="56"/>
      <c r="F44" s="56"/>
      <c r="G44" s="56"/>
      <c r="H44" s="56"/>
      <c r="I44" s="56"/>
      <c r="O44" s="56"/>
    </row>
    <row r="45" spans="2:15">
      <c r="B45" s="56"/>
      <c r="C45" s="58" t="s">
        <v>701</v>
      </c>
      <c r="D45" s="56" t="s">
        <v>626</v>
      </c>
      <c r="E45" s="56"/>
      <c r="F45" s="56"/>
      <c r="G45" s="56"/>
      <c r="H45" s="56"/>
      <c r="I45" s="56"/>
      <c r="O45" s="56"/>
    </row>
    <row r="46" spans="2:15">
      <c r="B46" s="56"/>
      <c r="C46" s="58" t="s">
        <v>702</v>
      </c>
      <c r="D46" s="56" t="s">
        <v>635</v>
      </c>
      <c r="E46" s="56"/>
      <c r="F46" s="56"/>
      <c r="G46" s="56"/>
      <c r="H46" s="56"/>
      <c r="I46" s="56"/>
      <c r="J46" s="56"/>
      <c r="K46" s="56"/>
      <c r="L46" s="56"/>
      <c r="N46" s="56"/>
      <c r="O46" s="56"/>
    </row>
    <row r="47" spans="2:15">
      <c r="B47" s="56"/>
      <c r="C47" s="58" t="s">
        <v>703</v>
      </c>
      <c r="D47" s="56" t="s">
        <v>622</v>
      </c>
      <c r="E47" s="56"/>
      <c r="F47" s="56"/>
      <c r="G47" s="56"/>
      <c r="H47" s="56"/>
      <c r="I47" s="56"/>
      <c r="J47" s="56"/>
      <c r="K47" s="56"/>
      <c r="L47" s="56"/>
      <c r="N47" s="56"/>
      <c r="O47" s="56"/>
    </row>
    <row r="48" spans="2:15">
      <c r="B48" s="56"/>
      <c r="C48" s="58" t="s">
        <v>704</v>
      </c>
      <c r="D48" s="48" t="s">
        <v>617</v>
      </c>
      <c r="E48" s="56"/>
      <c r="F48" s="56"/>
      <c r="G48" s="56"/>
      <c r="H48" s="56"/>
      <c r="I48" s="56"/>
      <c r="J48" s="56"/>
      <c r="K48" s="56"/>
      <c r="L48" s="56"/>
      <c r="N48" s="56"/>
      <c r="O48" s="56"/>
    </row>
    <row r="49" spans="2:15">
      <c r="B49" s="56"/>
      <c r="C49" s="58" t="s">
        <v>705</v>
      </c>
      <c r="D49" s="48" t="s">
        <v>626</v>
      </c>
      <c r="E49" s="56"/>
      <c r="F49" s="56"/>
      <c r="G49" s="56"/>
      <c r="H49" s="56"/>
      <c r="I49" s="56"/>
      <c r="J49" s="56"/>
      <c r="K49" s="56"/>
      <c r="L49" s="56"/>
      <c r="N49" s="56"/>
      <c r="O49" s="56"/>
    </row>
    <row r="50" spans="2:15">
      <c r="B50" s="56"/>
      <c r="C50" s="58" t="s">
        <v>706</v>
      </c>
      <c r="D50" s="48" t="s">
        <v>626</v>
      </c>
      <c r="E50" s="56"/>
      <c r="F50" s="56"/>
      <c r="G50" s="56"/>
      <c r="H50" s="56"/>
      <c r="I50" s="56"/>
      <c r="J50" s="56"/>
      <c r="K50" s="56"/>
      <c r="L50" s="56"/>
      <c r="M50" s="56"/>
      <c r="N50" s="56"/>
      <c r="O50" s="56"/>
    </row>
    <row r="51" spans="2:15">
      <c r="B51" s="56"/>
      <c r="C51" s="58" t="s">
        <v>707</v>
      </c>
      <c r="D51" s="48" t="s">
        <v>617</v>
      </c>
      <c r="E51" s="56"/>
      <c r="F51" s="56"/>
      <c r="G51" s="56"/>
      <c r="H51" s="56"/>
      <c r="I51" s="56"/>
      <c r="J51" s="56"/>
      <c r="K51" s="56"/>
      <c r="L51" s="56"/>
      <c r="M51" s="56"/>
      <c r="N51" s="56"/>
      <c r="O51" s="56"/>
    </row>
    <row r="52" spans="2:15">
      <c r="B52" s="56"/>
      <c r="C52" s="58" t="s">
        <v>708</v>
      </c>
      <c r="D52" s="56" t="s">
        <v>613</v>
      </c>
      <c r="E52" s="56"/>
      <c r="F52" s="56"/>
      <c r="G52" s="56"/>
      <c r="H52" s="56"/>
      <c r="I52" s="56"/>
      <c r="J52" s="56"/>
      <c r="K52" s="56"/>
      <c r="L52" s="56"/>
      <c r="M52" s="56"/>
      <c r="N52" s="56"/>
      <c r="O52" s="56"/>
    </row>
    <row r="53" spans="2:15">
      <c r="B53" s="56"/>
      <c r="C53" s="58" t="s">
        <v>709</v>
      </c>
      <c r="D53" s="56" t="s">
        <v>626</v>
      </c>
      <c r="E53" s="56"/>
      <c r="F53" s="56"/>
      <c r="G53" s="56"/>
      <c r="H53" s="56"/>
      <c r="I53" s="56"/>
      <c r="J53" s="56"/>
      <c r="K53" s="56"/>
      <c r="L53" s="56"/>
      <c r="M53" s="56"/>
      <c r="N53" s="56"/>
      <c r="O53" s="56"/>
    </row>
    <row r="54" spans="2:15">
      <c r="B54" s="56"/>
      <c r="C54" s="58" t="s">
        <v>710</v>
      </c>
      <c r="D54" s="56" t="s">
        <v>635</v>
      </c>
      <c r="E54" s="56"/>
      <c r="F54" s="56"/>
      <c r="G54" s="56"/>
      <c r="H54" s="56"/>
      <c r="I54" s="56"/>
      <c r="J54" s="56"/>
      <c r="K54" s="56"/>
      <c r="L54" s="56"/>
      <c r="M54" s="56"/>
      <c r="N54" s="56"/>
      <c r="O54" s="56"/>
    </row>
    <row r="55" spans="2:15">
      <c r="B55" s="56"/>
      <c r="C55" s="58" t="s">
        <v>711</v>
      </c>
      <c r="D55" s="56" t="s">
        <v>603</v>
      </c>
      <c r="E55" s="56"/>
      <c r="F55" s="56"/>
      <c r="G55" s="56"/>
      <c r="H55" s="56"/>
      <c r="I55" s="56"/>
      <c r="J55" s="56"/>
      <c r="K55" s="56"/>
      <c r="L55" s="56"/>
      <c r="M55" s="56"/>
      <c r="N55" s="56"/>
      <c r="O55" s="56"/>
    </row>
    <row r="56" spans="2:15">
      <c r="B56" s="56"/>
      <c r="C56" s="58" t="s">
        <v>712</v>
      </c>
      <c r="D56" s="56" t="s">
        <v>622</v>
      </c>
      <c r="E56" s="56"/>
      <c r="F56" s="56"/>
      <c r="G56" s="56"/>
      <c r="H56" s="56"/>
      <c r="I56" s="56"/>
      <c r="J56" s="56"/>
      <c r="K56" s="56"/>
      <c r="L56" s="56"/>
      <c r="M56" s="56"/>
      <c r="N56" s="56"/>
      <c r="O56" s="56"/>
    </row>
    <row r="57" spans="2:15">
      <c r="B57" s="56"/>
      <c r="C57" s="58" t="s">
        <v>713</v>
      </c>
      <c r="D57" s="56" t="s">
        <v>608</v>
      </c>
      <c r="E57" s="56"/>
      <c r="F57" s="56"/>
      <c r="G57" s="56"/>
      <c r="H57" s="56"/>
      <c r="I57" s="56"/>
      <c r="J57" s="56"/>
      <c r="K57" s="56"/>
      <c r="L57" s="56"/>
      <c r="M57" s="56"/>
      <c r="N57" s="56"/>
      <c r="O57" s="56"/>
    </row>
    <row r="58" spans="2:15">
      <c r="B58" s="56"/>
      <c r="C58" s="58" t="s">
        <v>714</v>
      </c>
      <c r="D58" s="56" t="s">
        <v>613</v>
      </c>
      <c r="E58" s="56"/>
      <c r="F58" s="56"/>
      <c r="G58" s="56"/>
      <c r="H58" s="56"/>
      <c r="I58" s="56"/>
      <c r="J58" s="56"/>
      <c r="K58" s="56"/>
      <c r="L58" s="56"/>
      <c r="M58" s="56"/>
      <c r="N58" s="56"/>
      <c r="O58" s="56"/>
    </row>
    <row r="59" spans="2:15">
      <c r="B59" s="56"/>
      <c r="C59" s="58" t="s">
        <v>715</v>
      </c>
      <c r="D59" s="56" t="s">
        <v>617</v>
      </c>
      <c r="E59" s="56"/>
      <c r="F59" s="56"/>
      <c r="G59" s="56"/>
      <c r="H59" s="56"/>
      <c r="I59" s="56"/>
      <c r="J59" s="56"/>
      <c r="K59" s="56"/>
      <c r="L59" s="56"/>
      <c r="M59" s="56"/>
      <c r="N59" s="56"/>
      <c r="O59" s="56"/>
    </row>
    <row r="60" spans="2:15">
      <c r="B60" s="56"/>
      <c r="C60" s="58" t="s">
        <v>716</v>
      </c>
      <c r="D60" s="56" t="s">
        <v>626</v>
      </c>
      <c r="E60" s="56"/>
      <c r="F60" s="56"/>
      <c r="G60" s="56"/>
      <c r="H60" s="56"/>
      <c r="I60" s="56"/>
      <c r="J60" s="56"/>
      <c r="K60" s="56"/>
      <c r="L60" s="56"/>
      <c r="M60" s="56"/>
      <c r="N60" s="56"/>
      <c r="O60" s="56"/>
    </row>
    <row r="61" spans="2:15">
      <c r="B61" s="56"/>
      <c r="C61" s="58" t="s">
        <v>717</v>
      </c>
      <c r="D61" s="56" t="s">
        <v>618</v>
      </c>
      <c r="E61" s="56"/>
      <c r="F61" s="56"/>
      <c r="G61" s="56"/>
      <c r="H61" s="56"/>
      <c r="I61" s="56"/>
      <c r="J61" s="56"/>
      <c r="K61" s="56"/>
      <c r="L61" s="56"/>
      <c r="M61" s="56"/>
      <c r="N61" s="56"/>
      <c r="O61" s="56"/>
    </row>
    <row r="62" spans="2:15">
      <c r="B62" s="56"/>
      <c r="C62" s="58" t="s">
        <v>718</v>
      </c>
      <c r="D62" s="56" t="s">
        <v>617</v>
      </c>
      <c r="E62" s="56"/>
      <c r="F62" s="56"/>
      <c r="G62" s="56"/>
      <c r="H62" s="56"/>
      <c r="I62" s="56"/>
      <c r="J62" s="56"/>
      <c r="K62" s="56"/>
      <c r="L62" s="56"/>
      <c r="M62" s="56"/>
      <c r="N62" s="56"/>
      <c r="O62" s="56"/>
    </row>
    <row r="63" spans="2:15">
      <c r="B63" s="56"/>
      <c r="C63" s="58" t="s">
        <v>719</v>
      </c>
      <c r="D63" s="56" t="s">
        <v>639</v>
      </c>
      <c r="E63" s="56"/>
      <c r="F63" s="56"/>
      <c r="G63" s="56"/>
      <c r="H63" s="56"/>
      <c r="I63" s="56"/>
      <c r="J63" s="56"/>
      <c r="K63" s="56"/>
      <c r="L63" s="56"/>
      <c r="M63" s="56"/>
      <c r="N63" s="56"/>
      <c r="O63" s="56"/>
    </row>
    <row r="64" spans="2:15">
      <c r="B64" s="56"/>
      <c r="C64" s="56"/>
      <c r="D64" s="56"/>
      <c r="E64" s="56"/>
      <c r="F64" s="56"/>
      <c r="G64" s="56"/>
      <c r="H64" s="56"/>
      <c r="I64" s="56"/>
      <c r="J64" s="56"/>
      <c r="K64" s="56"/>
      <c r="L64" s="56"/>
      <c r="M64" s="56"/>
      <c r="N64" s="56"/>
      <c r="O64" s="56"/>
    </row>
    <row r="65" spans="1:15">
      <c r="B65" s="56"/>
      <c r="C65" s="56"/>
      <c r="D65" s="56"/>
      <c r="E65" s="56"/>
      <c r="F65" s="56"/>
      <c r="G65" s="56"/>
      <c r="H65" s="56"/>
      <c r="I65" s="56"/>
      <c r="J65" s="56"/>
      <c r="K65" s="56"/>
      <c r="L65" s="56"/>
      <c r="M65" s="56"/>
      <c r="N65" s="56"/>
      <c r="O65" s="56"/>
    </row>
    <row r="66" spans="1:15">
      <c r="B66" s="56"/>
      <c r="C66" s="56"/>
      <c r="D66" s="56"/>
      <c r="E66" s="56"/>
      <c r="F66" s="56"/>
      <c r="G66" s="56"/>
      <c r="H66" s="56"/>
      <c r="I66" s="56"/>
      <c r="J66" s="56"/>
      <c r="K66" s="56"/>
      <c r="L66" s="56"/>
      <c r="M66" s="56"/>
      <c r="N66" s="56"/>
      <c r="O66" s="56"/>
    </row>
    <row r="67" spans="1:15">
      <c r="B67" s="56"/>
      <c r="C67" s="56"/>
      <c r="D67" s="56"/>
      <c r="E67" s="56"/>
      <c r="F67" s="56"/>
      <c r="G67" s="56"/>
      <c r="H67" s="56"/>
      <c r="I67" s="56"/>
      <c r="J67" s="56"/>
      <c r="K67" s="56"/>
      <c r="L67" s="56"/>
      <c r="M67" s="56"/>
      <c r="N67" s="56"/>
      <c r="O67" s="56"/>
    </row>
    <row r="68" spans="1:15">
      <c r="B68" s="56"/>
      <c r="C68" s="56"/>
      <c r="D68" s="56"/>
      <c r="E68" s="56"/>
      <c r="F68" s="56"/>
      <c r="G68" s="56"/>
      <c r="H68" s="56"/>
      <c r="I68" s="56"/>
      <c r="J68" s="56"/>
      <c r="K68" s="56"/>
      <c r="L68" s="56"/>
      <c r="M68" s="56"/>
      <c r="N68" s="56"/>
      <c r="O68" s="56"/>
    </row>
    <row r="69" spans="1:15">
      <c r="A69" s="56"/>
      <c r="B69" s="56"/>
      <c r="C69" s="56"/>
      <c r="D69" s="56"/>
      <c r="E69" s="56"/>
      <c r="F69" s="56"/>
      <c r="G69" s="56"/>
      <c r="H69" s="56"/>
      <c r="I69" s="56"/>
      <c r="J69" s="56"/>
      <c r="K69" s="56"/>
      <c r="L69" s="56"/>
      <c r="M69" s="56"/>
      <c r="N69" s="56"/>
      <c r="O69" s="56"/>
    </row>
    <row r="70" spans="1:15">
      <c r="A70" s="56"/>
      <c r="B70" s="56"/>
      <c r="C70" s="56"/>
      <c r="D70" s="56"/>
      <c r="E70" s="56"/>
      <c r="F70" s="56"/>
      <c r="G70" s="56"/>
      <c r="H70" s="56"/>
      <c r="I70" s="56"/>
      <c r="J70" s="56"/>
      <c r="K70" s="56"/>
      <c r="L70" s="56"/>
      <c r="M70" s="56"/>
      <c r="N70" s="56"/>
      <c r="O70" s="56"/>
    </row>
    <row r="71" spans="1:15">
      <c r="B71" s="56"/>
      <c r="C71" s="56"/>
      <c r="D71" s="56"/>
      <c r="E71" s="56"/>
      <c r="F71" s="56"/>
      <c r="G71" s="56"/>
      <c r="H71" s="56"/>
      <c r="I71" s="56"/>
      <c r="J71" s="56"/>
      <c r="K71" s="56"/>
      <c r="L71" s="56"/>
      <c r="M71" s="56"/>
      <c r="N71" s="56"/>
      <c r="O71" s="56"/>
    </row>
    <row r="72" spans="1:15">
      <c r="B72" s="56"/>
      <c r="C72" s="56"/>
      <c r="D72" s="56"/>
      <c r="E72" s="56"/>
      <c r="F72" s="56"/>
      <c r="G72" s="56"/>
      <c r="H72" s="56"/>
      <c r="I72" s="56"/>
      <c r="J72" s="56"/>
      <c r="K72" s="56"/>
      <c r="L72" s="56"/>
      <c r="M72" s="56"/>
      <c r="N72" s="56"/>
      <c r="O72" s="56"/>
    </row>
    <row r="73" spans="1:15">
      <c r="B73" s="56"/>
      <c r="C73" s="56"/>
      <c r="D73" s="56"/>
      <c r="E73" s="56"/>
      <c r="F73" s="56"/>
      <c r="G73" s="56"/>
      <c r="H73" s="56"/>
      <c r="I73" s="56"/>
      <c r="J73" s="56"/>
      <c r="K73" s="56"/>
      <c r="L73" s="56"/>
      <c r="M73" s="56"/>
      <c r="N73" s="56"/>
      <c r="O73" s="56"/>
    </row>
    <row r="74" spans="1:15">
      <c r="B74" s="56"/>
      <c r="C74" s="56"/>
      <c r="D74" s="56"/>
      <c r="E74" s="56"/>
      <c r="F74" s="56"/>
      <c r="G74" s="56"/>
      <c r="H74" s="56"/>
      <c r="I74" s="56"/>
      <c r="J74" s="56"/>
      <c r="K74" s="56"/>
      <c r="L74" s="56"/>
      <c r="M74" s="56"/>
      <c r="N74" s="56"/>
      <c r="O74" s="56"/>
    </row>
    <row r="75" spans="1:15">
      <c r="B75" s="56"/>
      <c r="C75" s="56"/>
      <c r="D75" s="56"/>
      <c r="E75" s="56"/>
      <c r="F75" s="56"/>
      <c r="G75" s="56"/>
      <c r="H75" s="56"/>
      <c r="I75" s="56"/>
      <c r="J75" s="56"/>
      <c r="K75" s="56"/>
      <c r="L75" s="56"/>
      <c r="M75" s="56"/>
      <c r="N75" s="56"/>
      <c r="O75" s="56"/>
    </row>
    <row r="76" spans="1:15">
      <c r="B76" s="56"/>
      <c r="C76" s="56"/>
      <c r="D76" s="56"/>
      <c r="E76" s="56"/>
      <c r="F76" s="56"/>
      <c r="G76" s="56"/>
      <c r="H76" s="56"/>
      <c r="I76" s="56"/>
      <c r="J76" s="56"/>
      <c r="K76" s="56"/>
      <c r="L76" s="56"/>
      <c r="M76" s="56"/>
      <c r="N76" s="56"/>
      <c r="O76" s="56"/>
    </row>
    <row r="77" spans="1:15">
      <c r="B77" s="56"/>
      <c r="C77" s="56"/>
      <c r="D77" s="56"/>
      <c r="E77" s="56"/>
      <c r="F77" s="56"/>
      <c r="G77" s="56"/>
      <c r="H77" s="56"/>
      <c r="I77" s="56"/>
      <c r="J77" s="56"/>
      <c r="K77" s="56"/>
      <c r="L77" s="56"/>
      <c r="M77" s="56"/>
      <c r="N77" s="56"/>
      <c r="O77" s="56"/>
    </row>
    <row r="78" spans="1:15">
      <c r="A78" s="56"/>
      <c r="B78" s="56"/>
      <c r="C78" s="56"/>
      <c r="D78" s="56"/>
      <c r="E78" s="56"/>
      <c r="F78" s="56"/>
      <c r="G78" s="56"/>
      <c r="H78" s="56"/>
      <c r="I78" s="56"/>
      <c r="J78" s="56"/>
      <c r="K78" s="56"/>
      <c r="L78" s="56"/>
      <c r="M78" s="56"/>
      <c r="N78" s="56"/>
      <c r="O78" s="56"/>
    </row>
    <row r="79" spans="1:15">
      <c r="B79" s="56"/>
      <c r="C79" s="56"/>
      <c r="D79" s="56"/>
      <c r="E79" s="56"/>
      <c r="F79" s="56"/>
      <c r="G79" s="56"/>
      <c r="H79" s="56"/>
      <c r="I79" s="56"/>
      <c r="J79" s="56"/>
      <c r="K79" s="56"/>
      <c r="L79" s="56"/>
      <c r="M79" s="56"/>
      <c r="N79" s="56"/>
      <c r="O79" s="56"/>
    </row>
    <row r="80" spans="1:15">
      <c r="B80" s="56"/>
      <c r="C80" s="56"/>
      <c r="D80" s="56"/>
      <c r="E80" s="56"/>
      <c r="F80" s="56"/>
      <c r="G80" s="56"/>
      <c r="H80" s="56"/>
      <c r="I80" s="56"/>
      <c r="J80" s="56"/>
      <c r="K80" s="56"/>
      <c r="L80" s="56"/>
      <c r="M80" s="56"/>
      <c r="N80" s="56"/>
      <c r="O80" s="56"/>
    </row>
    <row r="81" spans="2:15">
      <c r="B81" s="56"/>
      <c r="C81" s="56"/>
      <c r="D81" s="56"/>
      <c r="E81" s="56"/>
      <c r="F81" s="56"/>
      <c r="G81" s="56"/>
      <c r="H81" s="56"/>
      <c r="I81" s="56"/>
      <c r="J81" s="56"/>
      <c r="K81" s="56"/>
      <c r="L81" s="56"/>
      <c r="M81" s="56"/>
      <c r="N81" s="56"/>
      <c r="O81" s="56"/>
    </row>
    <row r="82" spans="2:15">
      <c r="B82" s="56"/>
      <c r="C82" s="56"/>
      <c r="D82" s="56"/>
      <c r="E82" s="56"/>
      <c r="F82" s="56"/>
      <c r="G82" s="56"/>
      <c r="H82" s="56"/>
      <c r="I82" s="56"/>
      <c r="J82" s="56"/>
      <c r="K82" s="56"/>
      <c r="L82" s="56"/>
      <c r="M82" s="56"/>
      <c r="N82" s="56"/>
      <c r="O82" s="56"/>
    </row>
    <row r="83" spans="2:15">
      <c r="B83" s="56"/>
      <c r="C83" s="56"/>
      <c r="D83" s="56"/>
      <c r="E83" s="56"/>
      <c r="F83" s="56"/>
      <c r="G83" s="56"/>
      <c r="H83" s="56"/>
      <c r="I83" s="56"/>
      <c r="J83" s="56"/>
      <c r="K83" s="56"/>
      <c r="L83" s="56"/>
      <c r="M83" s="56"/>
      <c r="N83" s="56"/>
      <c r="O83" s="56"/>
    </row>
    <row r="84" spans="2:15">
      <c r="B84" s="56"/>
      <c r="C84" s="56"/>
      <c r="D84" s="56"/>
      <c r="E84" s="56"/>
      <c r="F84" s="56"/>
      <c r="G84" s="56"/>
      <c r="H84" s="56"/>
      <c r="I84" s="56"/>
      <c r="J84" s="56"/>
      <c r="K84" s="56"/>
      <c r="L84" s="56"/>
      <c r="M84" s="56"/>
      <c r="N84" s="56"/>
      <c r="O84" s="56"/>
    </row>
    <row r="85" spans="2:15">
      <c r="B85" s="56"/>
      <c r="C85" s="56"/>
      <c r="D85" s="56"/>
      <c r="E85" s="56"/>
      <c r="F85" s="56"/>
      <c r="G85" s="56"/>
      <c r="H85" s="56"/>
      <c r="I85" s="56"/>
      <c r="J85" s="56"/>
      <c r="K85" s="56"/>
      <c r="L85" s="56"/>
      <c r="M85" s="56"/>
      <c r="N85" s="56"/>
      <c r="O85" s="56"/>
    </row>
    <row r="86" spans="2:15">
      <c r="B86" s="56"/>
      <c r="C86" s="56"/>
      <c r="D86" s="56"/>
      <c r="E86" s="56"/>
      <c r="F86" s="56"/>
      <c r="G86" s="56"/>
      <c r="H86" s="56"/>
      <c r="I86" s="56"/>
      <c r="J86" s="56"/>
      <c r="K86" s="56"/>
      <c r="L86" s="56"/>
      <c r="M86" s="56"/>
      <c r="N86" s="56"/>
      <c r="O86" s="56"/>
    </row>
    <row r="87" spans="2:15">
      <c r="B87" s="56"/>
      <c r="C87" s="56"/>
      <c r="D87" s="56"/>
      <c r="E87" s="56"/>
      <c r="F87" s="56"/>
      <c r="G87" s="56"/>
      <c r="H87" s="56"/>
      <c r="I87" s="56"/>
      <c r="J87" s="56"/>
      <c r="K87" s="56"/>
      <c r="L87" s="56"/>
      <c r="M87" s="56"/>
      <c r="N87" s="56"/>
      <c r="O87" s="56"/>
    </row>
    <row r="88" spans="2:15">
      <c r="B88" s="56"/>
      <c r="C88" s="56"/>
      <c r="D88" s="56"/>
      <c r="E88" s="56"/>
      <c r="F88" s="56"/>
      <c r="G88" s="56"/>
      <c r="H88" s="56"/>
      <c r="I88" s="56"/>
      <c r="J88" s="56"/>
      <c r="K88" s="56"/>
      <c r="L88" s="56"/>
      <c r="M88" s="56"/>
      <c r="N88" s="56"/>
      <c r="O88" s="56"/>
    </row>
    <row r="89" spans="2:15">
      <c r="B89" s="56"/>
      <c r="C89" s="56"/>
      <c r="D89" s="56"/>
      <c r="E89" s="56"/>
      <c r="F89" s="56"/>
      <c r="G89" s="56"/>
      <c r="H89" s="56"/>
      <c r="I89" s="56"/>
      <c r="J89" s="56"/>
      <c r="K89" s="56"/>
      <c r="L89" s="56"/>
      <c r="M89" s="56"/>
      <c r="N89" s="56"/>
      <c r="O89" s="56"/>
    </row>
    <row r="90" spans="2:15">
      <c r="B90" s="56"/>
      <c r="C90" s="56"/>
      <c r="D90" s="56"/>
      <c r="E90" s="56"/>
      <c r="F90" s="56"/>
      <c r="G90" s="56"/>
      <c r="H90" s="56"/>
      <c r="I90" s="56"/>
      <c r="J90" s="56"/>
      <c r="K90" s="56"/>
      <c r="L90" s="56"/>
      <c r="M90" s="56"/>
      <c r="N90" s="56"/>
      <c r="O90" s="56"/>
    </row>
    <row r="91" spans="2:15">
      <c r="B91" s="56"/>
      <c r="C91" s="56"/>
      <c r="D91" s="56"/>
      <c r="E91" s="56"/>
      <c r="F91" s="56"/>
      <c r="G91" s="56"/>
      <c r="H91" s="56"/>
      <c r="I91" s="56"/>
      <c r="J91" s="56"/>
      <c r="K91" s="56"/>
      <c r="L91" s="56"/>
      <c r="M91" s="56"/>
      <c r="N91" s="56"/>
      <c r="O91" s="56"/>
    </row>
    <row r="92" spans="2:15">
      <c r="B92" s="56"/>
      <c r="C92" s="56"/>
      <c r="D92" s="56"/>
      <c r="E92" s="56"/>
      <c r="F92" s="56"/>
      <c r="G92" s="56"/>
      <c r="H92" s="56"/>
      <c r="I92" s="56"/>
      <c r="J92" s="56"/>
      <c r="K92" s="56"/>
      <c r="L92" s="56"/>
      <c r="M92" s="56"/>
      <c r="N92" s="56"/>
      <c r="O92" s="56"/>
    </row>
    <row r="93" spans="2:15">
      <c r="B93" s="56"/>
      <c r="C93" s="56"/>
      <c r="D93" s="56"/>
      <c r="E93" s="56"/>
      <c r="F93" s="56"/>
      <c r="G93" s="56"/>
      <c r="H93" s="56"/>
      <c r="I93" s="56"/>
      <c r="J93" s="56"/>
      <c r="K93" s="56"/>
      <c r="L93" s="56"/>
      <c r="M93" s="56"/>
      <c r="N93" s="56"/>
      <c r="O93" s="56"/>
    </row>
    <row r="94" spans="2:15">
      <c r="B94" s="56"/>
      <c r="C94" s="56"/>
      <c r="D94" s="56"/>
      <c r="E94" s="56"/>
      <c r="F94" s="56"/>
      <c r="G94" s="56"/>
      <c r="H94" s="56"/>
      <c r="I94" s="56"/>
      <c r="J94" s="56"/>
      <c r="K94" s="56"/>
      <c r="L94" s="56"/>
      <c r="M94" s="56"/>
      <c r="N94" s="56"/>
      <c r="O94" s="56"/>
    </row>
    <row r="95" spans="2:15">
      <c r="B95" s="56"/>
      <c r="C95" s="56"/>
      <c r="D95" s="56"/>
      <c r="E95" s="56"/>
      <c r="F95" s="56"/>
      <c r="G95" s="56"/>
      <c r="H95" s="56"/>
      <c r="I95" s="56"/>
      <c r="J95" s="56"/>
      <c r="K95" s="56"/>
      <c r="L95" s="56"/>
      <c r="M95" s="56"/>
      <c r="N95" s="56"/>
      <c r="O95" s="56"/>
    </row>
    <row r="96" spans="2:15">
      <c r="B96" s="56"/>
      <c r="C96" s="56"/>
      <c r="D96" s="56"/>
      <c r="E96" s="56"/>
      <c r="F96" s="56"/>
      <c r="G96" s="56"/>
      <c r="H96" s="56"/>
      <c r="I96" s="56"/>
      <c r="J96" s="56"/>
      <c r="K96" s="56"/>
      <c r="L96" s="56"/>
      <c r="M96" s="56"/>
      <c r="N96" s="56"/>
      <c r="O96" s="56"/>
    </row>
    <row r="97" spans="2:15">
      <c r="B97" s="56"/>
      <c r="C97" s="56"/>
      <c r="D97" s="56"/>
      <c r="E97" s="56"/>
      <c r="F97" s="56"/>
      <c r="G97" s="56"/>
      <c r="H97" s="56"/>
      <c r="I97" s="56"/>
      <c r="J97" s="56"/>
      <c r="K97" s="56"/>
      <c r="L97" s="56"/>
      <c r="M97" s="56"/>
      <c r="N97" s="56"/>
      <c r="O97" s="56"/>
    </row>
    <row r="98" spans="2:15">
      <c r="B98" s="56"/>
      <c r="E98" s="56"/>
      <c r="F98" s="56"/>
      <c r="G98" s="56"/>
      <c r="H98" s="56"/>
      <c r="I98" s="56"/>
      <c r="J98" s="56"/>
      <c r="K98" s="56"/>
      <c r="L98" s="56"/>
      <c r="M98" s="56"/>
      <c r="N98" s="56"/>
      <c r="O98" s="56"/>
    </row>
    <row r="99" spans="2:15">
      <c r="B99" s="56"/>
      <c r="E99" s="56"/>
      <c r="F99" s="56"/>
      <c r="G99" s="56"/>
      <c r="H99" s="56"/>
      <c r="I99" s="56"/>
      <c r="J99" s="56"/>
      <c r="K99" s="56"/>
      <c r="L99" s="56"/>
      <c r="M99" s="56"/>
      <c r="N99" s="56"/>
      <c r="O99" s="56"/>
    </row>
    <row r="100" spans="2:15">
      <c r="M100" s="56"/>
    </row>
    <row r="101" spans="2:15">
      <c r="M101" s="56"/>
    </row>
    <row r="102" spans="2:15">
      <c r="M102" s="56"/>
    </row>
    <row r="103" spans="2:15">
      <c r="M103" s="5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bc992003-4e9e-44a6-9e7f-c1fefd0aa2eb"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5AB1BCFF8D01A449AB6CA98969E08BF" ma:contentTypeVersion="23" ma:contentTypeDescription="Create a new document." ma:contentTypeScope="" ma:versionID="b07881f16113f908235d99a0af0aceee">
  <xsd:schema xmlns:xsd="http://www.w3.org/2001/XMLSchema" xmlns:xs="http://www.w3.org/2001/XMLSchema" xmlns:p="http://schemas.microsoft.com/office/2006/metadata/properties" xmlns:ns1="http://schemas.microsoft.com/sharepoint/v3" xmlns:ns3="80ec1561-c561-44be-ba02-71d7c82c7173" xmlns:ns4="bc992003-4e9e-44a6-9e7f-c1fefd0aa2eb" targetNamespace="http://schemas.microsoft.com/office/2006/metadata/properties" ma:root="true" ma:fieldsID="e71e8b3f247c7cee052a5ebf33ee9224" ns1:_="" ns3:_="" ns4:_="">
    <xsd:import namespace="http://schemas.microsoft.com/sharepoint/v3"/>
    <xsd:import namespace="80ec1561-c561-44be-ba02-71d7c82c7173"/>
    <xsd:import namespace="bc992003-4e9e-44a6-9e7f-c1fefd0aa2eb"/>
    <xsd:element name="properties">
      <xsd:complexType>
        <xsd:sequence>
          <xsd:element name="documentManagement">
            <xsd:complexType>
              <xsd:all>
                <xsd:element ref="ns3:SharedWithUsers" minOccurs="0"/>
                <xsd:element ref="ns3:SharedWithDetails" minOccurs="0"/>
                <xsd:element ref="ns3:SharingHintHash" minOccurs="0"/>
                <xsd:element ref="ns3:LastSharedByUser" minOccurs="0"/>
                <xsd:element ref="ns3:LastSharedByTime"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Location" minOccurs="0"/>
                <xsd:element ref="ns4:MediaServiceEventHashCode" minOccurs="0"/>
                <xsd:element ref="ns4:MediaServiceGenerationTime" minOccurs="0"/>
                <xsd:element ref="ns4:MediaServiceAutoKeyPoints" minOccurs="0"/>
                <xsd:element ref="ns4:MediaServiceKeyPoints" minOccurs="0"/>
                <xsd:element ref="ns1:_ip_UnifiedCompliancePolicyProperties" minOccurs="0"/>
                <xsd:element ref="ns1:_ip_UnifiedCompliancePolicyUIAction"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ec1561-c561-44be-ba02-71d7c82c717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c992003-4e9e-44a6-9e7f-c1fefd0aa2eb"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Location" ma:index="18"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5" nillable="true" ma:displayName="Length (seconds)" ma:internalName="MediaLengthInSeconds" ma:readOnly="true">
      <xsd:simpleType>
        <xsd:restriction base="dms:Unknown"/>
      </xsd:simpleType>
    </xsd:element>
    <xsd:element name="_activity" ma:index="26" nillable="true" ma:displayName="_activity" ma:hidden="true" ma:internalName="_activity">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569AEC-9298-447A-A01B-D4F3CDEA88A2}"/>
</file>

<file path=customXml/itemProps2.xml><?xml version="1.0" encoding="utf-8"?>
<ds:datastoreItem xmlns:ds="http://schemas.openxmlformats.org/officeDocument/2006/customXml" ds:itemID="{FB1DF0CF-A302-4DD9-B567-B10515EC3DB0}"/>
</file>

<file path=customXml/itemProps3.xml><?xml version="1.0" encoding="utf-8"?>
<ds:datastoreItem xmlns:ds="http://schemas.openxmlformats.org/officeDocument/2006/customXml" ds:itemID="{CDAA96A3-FAFD-4D02-BBAA-3A3F11EF9A6A}"/>
</file>

<file path=docMetadata/LabelInfo.xml><?xml version="1.0" encoding="utf-8"?>
<clbl:labelList xmlns:clbl="http://schemas.microsoft.com/office/2020/mipLabelMetadata">
  <clbl:label id="{28456c0d-007e-4b76-b3e0-02186f8635a9}" enabled="0" method="" siteId="{28456c0d-007e-4b76-b3e0-02186f8635a9}"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Oscar5</cp:lastModifiedBy>
  <cp:revision/>
  <dcterms:created xsi:type="dcterms:W3CDTF">2017-12-15T05:48:59Z</dcterms:created>
  <dcterms:modified xsi:type="dcterms:W3CDTF">2026-09-22T22:57:42Z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0x01010065AB1BCFF8D01A449AB6CA98969E08BF</vt:lpwstr>
  </property>
</Properties>
</file>