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hidePivotFieldList="1" defaultThemeVersion="166925"/>
  <mc:AlternateContent xmlns:mc="http://schemas.openxmlformats.org/markup-compatibility/2006">
    <mc:Choice Requires="x15">
      <x15ac:absPath xmlns:x15ac="http://schemas.microsoft.com/office/spreadsheetml/2010/11/ac" url="C:\Users\wramirez\Desktop\"/>
    </mc:Choice>
  </mc:AlternateContent>
  <xr:revisionPtr revIDLastSave="0" documentId="8_{5E58A349-2AAA-42EB-B67A-3A30F03B9FFD}" xr6:coauthVersionLast="45" xr6:coauthVersionMax="45" xr10:uidLastSave="{00000000-0000-0000-0000-000000000000}"/>
  <bookViews>
    <workbookView xWindow="28680" yWindow="-120" windowWidth="29040" windowHeight="15990" xr2:uid="{DF18BF57-1ED4-4473-B68B-42CAA0D9FFEA}"/>
  </bookViews>
  <sheets>
    <sheet name="Formulario de Inspección" sheetId="2" r:id="rId1"/>
    <sheet name="Certificado" sheetId="15" r:id="rId2"/>
    <sheet name="Certificado 2" sheetId="16" r:id="rId3"/>
    <sheet name="Dinamica" sheetId="9" state="hidden" r:id="rId4"/>
    <sheet name="Resumen" sheetId="11" state="hidden" r:id="rId5"/>
    <sheet name="Referencia" sheetId="12" state="hidden" r:id="rId6"/>
    <sheet name="Referencia2" sheetId="10" state="hidden" r:id="rId7"/>
  </sheets>
  <definedNames>
    <definedName name="_xlnm._FilterDatabase" localSheetId="4" hidden="1">Resumen!$A$1:$W$334</definedName>
    <definedName name="_xlnm.Print_Area" localSheetId="3">Dinamica!$A$1:$F$51</definedName>
    <definedName name="_xlnm.Print_Area" localSheetId="0">'Formulario de Inspección'!$A$1:$S$481</definedName>
    <definedName name="Z_5CF8BDD8_52B7_417A_8CFF_FF21BDBB2F63_.wvu.PrintArea" localSheetId="0" hidden="1">'Formulario de Inspección'!$B$1:$M$426</definedName>
  </definedNames>
  <calcPr calcId="191028"/>
  <pivotCaches>
    <pivotCache cacheId="9"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4" i="16" l="1"/>
  <c r="M44" i="16"/>
  <c r="J44" i="16"/>
  <c r="A43" i="16"/>
  <c r="N3" i="11" l="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N202" i="11"/>
  <c r="N203" i="11"/>
  <c r="N204" i="11"/>
  <c r="N205" i="11"/>
  <c r="N206" i="11"/>
  <c r="N207" i="11"/>
  <c r="N208" i="11"/>
  <c r="N209" i="11"/>
  <c r="N210" i="11"/>
  <c r="N211" i="11"/>
  <c r="N212" i="11"/>
  <c r="N213" i="11"/>
  <c r="N214" i="11"/>
  <c r="N215" i="11"/>
  <c r="N216" i="11"/>
  <c r="N217" i="11"/>
  <c r="N218" i="11"/>
  <c r="N219" i="11"/>
  <c r="N220" i="11"/>
  <c r="N221" i="11"/>
  <c r="N222" i="11"/>
  <c r="N223" i="11"/>
  <c r="N224" i="11"/>
  <c r="N225" i="11"/>
  <c r="N226" i="11"/>
  <c r="N227" i="11"/>
  <c r="N228" i="11"/>
  <c r="N229" i="11"/>
  <c r="N230" i="11"/>
  <c r="N231" i="11"/>
  <c r="N232" i="11"/>
  <c r="N233" i="11"/>
  <c r="N234" i="11"/>
  <c r="N235" i="11"/>
  <c r="N236" i="11"/>
  <c r="N237" i="11"/>
  <c r="N238" i="11"/>
  <c r="N239" i="11"/>
  <c r="N240" i="11"/>
  <c r="N241" i="11"/>
  <c r="N242" i="11"/>
  <c r="N243" i="11"/>
  <c r="N244" i="11"/>
  <c r="N245" i="11"/>
  <c r="N246" i="11"/>
  <c r="N247" i="11"/>
  <c r="N248" i="11"/>
  <c r="N249" i="11"/>
  <c r="N250" i="11"/>
  <c r="N251" i="11"/>
  <c r="N252" i="11"/>
  <c r="N253" i="11"/>
  <c r="N254" i="11"/>
  <c r="N255" i="11"/>
  <c r="N256" i="11"/>
  <c r="N257" i="11"/>
  <c r="N258" i="11"/>
  <c r="N259" i="11"/>
  <c r="N260" i="11"/>
  <c r="N261" i="11"/>
  <c r="N262" i="11"/>
  <c r="N263" i="11"/>
  <c r="N264" i="11"/>
  <c r="N265" i="11"/>
  <c r="N266" i="11"/>
  <c r="N267" i="11"/>
  <c r="N268" i="11"/>
  <c r="N269" i="11"/>
  <c r="N270" i="11"/>
  <c r="N271" i="11"/>
  <c r="N272" i="11"/>
  <c r="N273" i="11"/>
  <c r="N274" i="11"/>
  <c r="N275" i="11"/>
  <c r="N276" i="11"/>
  <c r="N277" i="11"/>
  <c r="N278" i="11"/>
  <c r="N279" i="11"/>
  <c r="N280" i="11"/>
  <c r="N281" i="11"/>
  <c r="N282" i="11"/>
  <c r="N283" i="11"/>
  <c r="N284" i="11"/>
  <c r="N285" i="11"/>
  <c r="N286" i="11"/>
  <c r="N287" i="11"/>
  <c r="N288" i="11"/>
  <c r="N289" i="11"/>
  <c r="N290" i="11"/>
  <c r="N291" i="11"/>
  <c r="N292" i="11"/>
  <c r="N293" i="11"/>
  <c r="N294" i="11"/>
  <c r="N295" i="11"/>
  <c r="N296" i="11"/>
  <c r="N297" i="11"/>
  <c r="N298" i="11"/>
  <c r="N299" i="11"/>
  <c r="N300" i="11"/>
  <c r="N301" i="11"/>
  <c r="N302" i="11"/>
  <c r="N303" i="11"/>
  <c r="N304" i="11"/>
  <c r="N305" i="11"/>
  <c r="N306" i="11"/>
  <c r="N307" i="11"/>
  <c r="N308" i="11"/>
  <c r="N309" i="11"/>
  <c r="N310" i="11"/>
  <c r="N311" i="11"/>
  <c r="N312" i="11"/>
  <c r="N313" i="11"/>
  <c r="N314" i="11"/>
  <c r="N315" i="11"/>
  <c r="N316" i="11"/>
  <c r="N317" i="11"/>
  <c r="N318" i="11"/>
  <c r="N319" i="11"/>
  <c r="N320" i="11"/>
  <c r="N321" i="11"/>
  <c r="N322" i="11"/>
  <c r="N323" i="11"/>
  <c r="N324" i="11"/>
  <c r="N325" i="11"/>
  <c r="N326" i="11"/>
  <c r="N327" i="11"/>
  <c r="N328" i="11"/>
  <c r="N329" i="11"/>
  <c r="N330" i="11"/>
  <c r="N331" i="11"/>
  <c r="N332" i="11"/>
  <c r="N333" i="11"/>
  <c r="N334" i="11"/>
  <c r="J3"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28" i="11"/>
  <c r="J329" i="11"/>
  <c r="J330" i="11"/>
  <c r="J331" i="11"/>
  <c r="J332" i="11"/>
  <c r="J333" i="11"/>
  <c r="J334" i="11"/>
  <c r="I3"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H3"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232" i="11"/>
  <c r="G233" i="11"/>
  <c r="G234" i="11"/>
  <c r="G235" i="11"/>
  <c r="G236" i="11"/>
  <c r="G237" i="11"/>
  <c r="G238" i="11"/>
  <c r="G239" i="11"/>
  <c r="G240" i="11"/>
  <c r="G241" i="11"/>
  <c r="G242" i="11"/>
  <c r="G243" i="11"/>
  <c r="G244" i="11"/>
  <c r="G245" i="11"/>
  <c r="G246" i="11"/>
  <c r="G247" i="11"/>
  <c r="G248" i="11"/>
  <c r="G249" i="11"/>
  <c r="G250" i="11"/>
  <c r="G251" i="11"/>
  <c r="G252" i="11"/>
  <c r="G253" i="11"/>
  <c r="G254" i="11"/>
  <c r="G255" i="11"/>
  <c r="G256" i="11"/>
  <c r="G257" i="11"/>
  <c r="G258" i="11"/>
  <c r="G259" i="11"/>
  <c r="G260" i="11"/>
  <c r="G261" i="11"/>
  <c r="G262" i="11"/>
  <c r="G263" i="11"/>
  <c r="G264" i="11"/>
  <c r="G265" i="11"/>
  <c r="G266" i="11"/>
  <c r="G267" i="11"/>
  <c r="G268" i="11"/>
  <c r="G269" i="11"/>
  <c r="G270" i="11"/>
  <c r="G271" i="11"/>
  <c r="G272" i="11"/>
  <c r="G273" i="11"/>
  <c r="G274" i="11"/>
  <c r="G275" i="11"/>
  <c r="G276" i="11"/>
  <c r="G277" i="11"/>
  <c r="G278" i="11"/>
  <c r="G279" i="11"/>
  <c r="G280" i="11"/>
  <c r="G281" i="11"/>
  <c r="G282" i="11"/>
  <c r="G283" i="11"/>
  <c r="G284" i="11"/>
  <c r="G285" i="11"/>
  <c r="G286" i="11"/>
  <c r="G287" i="11"/>
  <c r="G288" i="11"/>
  <c r="G289" i="11"/>
  <c r="G290" i="11"/>
  <c r="G291" i="11"/>
  <c r="G292" i="11"/>
  <c r="G293" i="11"/>
  <c r="G294" i="11"/>
  <c r="G295" i="11"/>
  <c r="G296" i="11"/>
  <c r="G297" i="11"/>
  <c r="G298" i="11"/>
  <c r="G299" i="11"/>
  <c r="G300" i="11"/>
  <c r="G301" i="11"/>
  <c r="G302" i="11"/>
  <c r="G303" i="11"/>
  <c r="G304" i="11"/>
  <c r="G305" i="11"/>
  <c r="G306" i="11"/>
  <c r="G307" i="11"/>
  <c r="G308" i="11"/>
  <c r="G309" i="11"/>
  <c r="G310" i="11"/>
  <c r="G311" i="11"/>
  <c r="G312" i="11"/>
  <c r="G313" i="11"/>
  <c r="G314" i="11"/>
  <c r="G315" i="11"/>
  <c r="G316" i="11"/>
  <c r="G317" i="11"/>
  <c r="G318" i="11"/>
  <c r="G319" i="11"/>
  <c r="G320" i="11"/>
  <c r="G321" i="11"/>
  <c r="G322" i="11"/>
  <c r="G323" i="11"/>
  <c r="G324" i="11"/>
  <c r="G325" i="11"/>
  <c r="G326" i="11"/>
  <c r="G327" i="11"/>
  <c r="G328" i="11"/>
  <c r="G329" i="11"/>
  <c r="G330" i="11"/>
  <c r="G331" i="11"/>
  <c r="G332" i="11"/>
  <c r="G333" i="11"/>
  <c r="G334" i="11"/>
  <c r="F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X3" i="11"/>
  <c r="X4" i="11"/>
  <c r="X5" i="11"/>
  <c r="X6" i="11"/>
  <c r="X7" i="11"/>
  <c r="X8" i="11"/>
  <c r="X9" i="11"/>
  <c r="X10" i="11"/>
  <c r="X11" i="11"/>
  <c r="X12" i="11"/>
  <c r="X13" i="11"/>
  <c r="X14" i="11"/>
  <c r="X15"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X65" i="11"/>
  <c r="X66" i="11"/>
  <c r="X67" i="11"/>
  <c r="X68" i="11"/>
  <c r="X69" i="11"/>
  <c r="X70" i="11"/>
  <c r="X71" i="11"/>
  <c r="X72" i="11"/>
  <c r="X73" i="11"/>
  <c r="X74" i="11"/>
  <c r="X75" i="11"/>
  <c r="X76" i="11"/>
  <c r="X77" i="11"/>
  <c r="X78" i="11"/>
  <c r="X79" i="11"/>
  <c r="X80" i="11"/>
  <c r="X81" i="11"/>
  <c r="X82" i="11"/>
  <c r="X83" i="11"/>
  <c r="X84" i="11"/>
  <c r="X85" i="11"/>
  <c r="X86" i="11"/>
  <c r="X87" i="11"/>
  <c r="X88" i="11"/>
  <c r="X89" i="11"/>
  <c r="X90" i="11"/>
  <c r="X91" i="11"/>
  <c r="X92" i="11"/>
  <c r="X93" i="11"/>
  <c r="X94" i="11"/>
  <c r="X95" i="11"/>
  <c r="X96" i="11"/>
  <c r="X97" i="11"/>
  <c r="X98" i="11"/>
  <c r="X99" i="11"/>
  <c r="X100" i="11"/>
  <c r="X101" i="11"/>
  <c r="X102" i="11"/>
  <c r="X103" i="11"/>
  <c r="X104" i="11"/>
  <c r="X105" i="11"/>
  <c r="X106" i="11"/>
  <c r="X107" i="11"/>
  <c r="X108" i="11"/>
  <c r="X109" i="11"/>
  <c r="X110" i="11"/>
  <c r="X111" i="11"/>
  <c r="X112" i="11"/>
  <c r="X113" i="11"/>
  <c r="X114" i="11"/>
  <c r="X115" i="11"/>
  <c r="X116" i="11"/>
  <c r="X117" i="11"/>
  <c r="X118" i="11"/>
  <c r="X119" i="11"/>
  <c r="X120" i="11"/>
  <c r="X121" i="11"/>
  <c r="X122" i="11"/>
  <c r="X123" i="11"/>
  <c r="X124" i="11"/>
  <c r="X125" i="11"/>
  <c r="X126" i="11"/>
  <c r="X127" i="11"/>
  <c r="X128" i="11"/>
  <c r="X129" i="11"/>
  <c r="X130" i="11"/>
  <c r="X131" i="11"/>
  <c r="X132" i="11"/>
  <c r="X133" i="11"/>
  <c r="X134" i="11"/>
  <c r="X135" i="11"/>
  <c r="X136" i="11"/>
  <c r="X137" i="11"/>
  <c r="X138" i="11"/>
  <c r="X139" i="11"/>
  <c r="X140" i="11"/>
  <c r="X141" i="11"/>
  <c r="X142" i="11"/>
  <c r="X143" i="11"/>
  <c r="X144" i="11"/>
  <c r="X145" i="11"/>
  <c r="X146" i="11"/>
  <c r="X147" i="11"/>
  <c r="X148" i="11"/>
  <c r="X149" i="11"/>
  <c r="X150" i="11"/>
  <c r="X151" i="11"/>
  <c r="X152" i="11"/>
  <c r="X153" i="11"/>
  <c r="X154" i="11"/>
  <c r="X155" i="11"/>
  <c r="X156" i="11"/>
  <c r="X157" i="11"/>
  <c r="X158" i="11"/>
  <c r="X159" i="11"/>
  <c r="X160" i="11"/>
  <c r="X161" i="11"/>
  <c r="X162" i="11"/>
  <c r="X163" i="11"/>
  <c r="X164" i="11"/>
  <c r="X165" i="11"/>
  <c r="X166" i="11"/>
  <c r="X167" i="11"/>
  <c r="X168" i="11"/>
  <c r="X169" i="11"/>
  <c r="X170" i="11"/>
  <c r="X171" i="11"/>
  <c r="X172" i="11"/>
  <c r="X173" i="11"/>
  <c r="X174" i="11"/>
  <c r="X175" i="11"/>
  <c r="X176" i="11"/>
  <c r="X177" i="11"/>
  <c r="X178" i="11"/>
  <c r="X179" i="11"/>
  <c r="X180" i="11"/>
  <c r="X181" i="11"/>
  <c r="X182" i="11"/>
  <c r="X183" i="11"/>
  <c r="X184" i="11"/>
  <c r="X185" i="11"/>
  <c r="X186" i="11"/>
  <c r="X187" i="11"/>
  <c r="X188" i="11"/>
  <c r="X189" i="11"/>
  <c r="X190" i="11"/>
  <c r="X191" i="11"/>
  <c r="X192" i="11"/>
  <c r="X193" i="11"/>
  <c r="X194" i="11"/>
  <c r="X195" i="11"/>
  <c r="X196" i="11"/>
  <c r="X197" i="11"/>
  <c r="X198" i="11"/>
  <c r="X199" i="11"/>
  <c r="X200" i="11"/>
  <c r="X201" i="11"/>
  <c r="X202" i="11"/>
  <c r="X203" i="11"/>
  <c r="X204" i="11"/>
  <c r="X205" i="11"/>
  <c r="X206" i="11"/>
  <c r="X207" i="11"/>
  <c r="X208" i="11"/>
  <c r="X209" i="11"/>
  <c r="X210" i="11"/>
  <c r="X211" i="11"/>
  <c r="X212" i="11"/>
  <c r="X213" i="11"/>
  <c r="X214" i="11"/>
  <c r="X215" i="11"/>
  <c r="X216" i="11"/>
  <c r="X217" i="11"/>
  <c r="X218" i="11"/>
  <c r="X219" i="11"/>
  <c r="X220" i="11"/>
  <c r="X221" i="11"/>
  <c r="X222" i="11"/>
  <c r="X223" i="11"/>
  <c r="X224" i="11"/>
  <c r="X225" i="11"/>
  <c r="X226" i="11"/>
  <c r="X227" i="11"/>
  <c r="X228" i="11"/>
  <c r="X229" i="11"/>
  <c r="X230" i="11"/>
  <c r="X231" i="11"/>
  <c r="X232" i="11"/>
  <c r="X233" i="11"/>
  <c r="X234" i="11"/>
  <c r="X235" i="11"/>
  <c r="X236" i="11"/>
  <c r="X237" i="11"/>
  <c r="X238" i="11"/>
  <c r="X239" i="11"/>
  <c r="X240" i="11"/>
  <c r="X241" i="11"/>
  <c r="X242" i="11"/>
  <c r="X243" i="11"/>
  <c r="X244" i="11"/>
  <c r="X245" i="11"/>
  <c r="X246" i="11"/>
  <c r="X247" i="11"/>
  <c r="X248" i="11"/>
  <c r="X249" i="11"/>
  <c r="X250" i="11"/>
  <c r="X251" i="11"/>
  <c r="X252" i="11"/>
  <c r="X253" i="11"/>
  <c r="X254" i="11"/>
  <c r="X255" i="11"/>
  <c r="X256" i="11"/>
  <c r="X257" i="11"/>
  <c r="X258" i="11"/>
  <c r="X259" i="11"/>
  <c r="X260" i="11"/>
  <c r="X261" i="11"/>
  <c r="X262" i="11"/>
  <c r="X263" i="11"/>
  <c r="X264" i="11"/>
  <c r="X265" i="11"/>
  <c r="X266" i="11"/>
  <c r="X267" i="11"/>
  <c r="X268" i="11"/>
  <c r="X269" i="11"/>
  <c r="X270" i="11"/>
  <c r="X271" i="11"/>
  <c r="X272" i="11"/>
  <c r="X273" i="11"/>
  <c r="X274" i="11"/>
  <c r="X275" i="11"/>
  <c r="X276" i="11"/>
  <c r="X277" i="11"/>
  <c r="X278" i="11"/>
  <c r="X279" i="11"/>
  <c r="X280" i="11"/>
  <c r="X281" i="11"/>
  <c r="X282" i="11"/>
  <c r="X283" i="11"/>
  <c r="X284" i="11"/>
  <c r="X285" i="11"/>
  <c r="X286" i="11"/>
  <c r="X287" i="11"/>
  <c r="X288" i="11"/>
  <c r="X289" i="11"/>
  <c r="X290" i="11"/>
  <c r="X291" i="11"/>
  <c r="X292" i="11"/>
  <c r="X293" i="11"/>
  <c r="X294" i="11"/>
  <c r="X295" i="11"/>
  <c r="X296" i="11"/>
  <c r="X297" i="11"/>
  <c r="X298" i="11"/>
  <c r="X299" i="11"/>
  <c r="X300" i="11"/>
  <c r="X301" i="11"/>
  <c r="X302" i="11"/>
  <c r="X303" i="11"/>
  <c r="X304" i="11"/>
  <c r="X305" i="11"/>
  <c r="X306" i="11"/>
  <c r="X307" i="11"/>
  <c r="X308" i="11"/>
  <c r="X309" i="11"/>
  <c r="X310" i="11"/>
  <c r="X311" i="11"/>
  <c r="X312" i="11"/>
  <c r="X313" i="11"/>
  <c r="X314" i="11"/>
  <c r="X315" i="11"/>
  <c r="X316" i="11"/>
  <c r="X317" i="11"/>
  <c r="X318" i="11"/>
  <c r="X319" i="11"/>
  <c r="X320" i="11"/>
  <c r="X321" i="11"/>
  <c r="X322" i="11"/>
  <c r="X323" i="11"/>
  <c r="X324" i="11"/>
  <c r="X325" i="11"/>
  <c r="X326" i="11"/>
  <c r="X327" i="11"/>
  <c r="X328" i="11"/>
  <c r="X329" i="11"/>
  <c r="X330" i="11"/>
  <c r="X331" i="11"/>
  <c r="X332" i="11"/>
  <c r="X333" i="11"/>
  <c r="X334" i="11"/>
  <c r="W3" i="11"/>
  <c r="W4" i="11"/>
  <c r="W5" i="11"/>
  <c r="W6" i="11"/>
  <c r="W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41" i="11"/>
  <c r="W42" i="11"/>
  <c r="W43" i="11"/>
  <c r="W44" i="11"/>
  <c r="W45" i="11"/>
  <c r="W46" i="11"/>
  <c r="W47" i="11"/>
  <c r="W48" i="11"/>
  <c r="W49" i="11"/>
  <c r="W50" i="11"/>
  <c r="W51" i="11"/>
  <c r="W52" i="11"/>
  <c r="W53" i="11"/>
  <c r="W54" i="11"/>
  <c r="W55" i="11"/>
  <c r="W56" i="11"/>
  <c r="W57" i="11"/>
  <c r="W58" i="11"/>
  <c r="W59" i="11"/>
  <c r="W60" i="11"/>
  <c r="W61" i="11"/>
  <c r="W62" i="11"/>
  <c r="W63" i="11"/>
  <c r="W64" i="11"/>
  <c r="W65" i="11"/>
  <c r="W66" i="11"/>
  <c r="W67" i="11"/>
  <c r="W68" i="11"/>
  <c r="W69" i="11"/>
  <c r="W70" i="11"/>
  <c r="W71" i="11"/>
  <c r="W72" i="11"/>
  <c r="W73" i="11"/>
  <c r="W74" i="11"/>
  <c r="W75" i="11"/>
  <c r="W76" i="11"/>
  <c r="W77" i="11"/>
  <c r="W78" i="11"/>
  <c r="W79" i="11"/>
  <c r="W80" i="11"/>
  <c r="W81" i="11"/>
  <c r="W82" i="11"/>
  <c r="W83" i="11"/>
  <c r="W84" i="11"/>
  <c r="W85" i="11"/>
  <c r="W86" i="11"/>
  <c r="W87" i="11"/>
  <c r="W88" i="11"/>
  <c r="W89" i="11"/>
  <c r="W90" i="11"/>
  <c r="W91" i="11"/>
  <c r="W92" i="11"/>
  <c r="W93" i="11"/>
  <c r="W94" i="11"/>
  <c r="W95" i="11"/>
  <c r="W96" i="11"/>
  <c r="W97" i="11"/>
  <c r="W98" i="11"/>
  <c r="W99" i="11"/>
  <c r="W100" i="11"/>
  <c r="W101" i="11"/>
  <c r="W102" i="11"/>
  <c r="W103" i="11"/>
  <c r="W104" i="11"/>
  <c r="W105" i="11"/>
  <c r="W106" i="11"/>
  <c r="W107" i="11"/>
  <c r="W108" i="11"/>
  <c r="W109" i="11"/>
  <c r="W110" i="11"/>
  <c r="W111" i="11"/>
  <c r="W112" i="11"/>
  <c r="W113" i="11"/>
  <c r="W114" i="11"/>
  <c r="W115" i="11"/>
  <c r="W116" i="11"/>
  <c r="W117" i="11"/>
  <c r="W118" i="11"/>
  <c r="W119" i="11"/>
  <c r="W120" i="11"/>
  <c r="W121" i="11"/>
  <c r="W122" i="11"/>
  <c r="W123" i="11"/>
  <c r="W124" i="11"/>
  <c r="W125" i="11"/>
  <c r="W126" i="11"/>
  <c r="W127" i="11"/>
  <c r="W128" i="11"/>
  <c r="W129" i="11"/>
  <c r="W130" i="11"/>
  <c r="W131" i="11"/>
  <c r="W132" i="11"/>
  <c r="W133" i="11"/>
  <c r="W134" i="11"/>
  <c r="W135" i="11"/>
  <c r="W136" i="11"/>
  <c r="W137" i="11"/>
  <c r="W138" i="11"/>
  <c r="W139" i="11"/>
  <c r="W140" i="11"/>
  <c r="W141" i="11"/>
  <c r="W142" i="11"/>
  <c r="W143" i="11"/>
  <c r="W144" i="11"/>
  <c r="W145" i="11"/>
  <c r="W146" i="11"/>
  <c r="W147" i="11"/>
  <c r="W148" i="11"/>
  <c r="W149" i="11"/>
  <c r="W150" i="11"/>
  <c r="W151" i="11"/>
  <c r="W152" i="11"/>
  <c r="W153" i="11"/>
  <c r="W154" i="11"/>
  <c r="W155" i="11"/>
  <c r="W156" i="11"/>
  <c r="W157" i="11"/>
  <c r="W158" i="11"/>
  <c r="W159" i="11"/>
  <c r="W160" i="11"/>
  <c r="W161" i="11"/>
  <c r="W162" i="11"/>
  <c r="W163" i="11"/>
  <c r="W164" i="11"/>
  <c r="W165" i="11"/>
  <c r="W166" i="11"/>
  <c r="W167" i="11"/>
  <c r="W168" i="11"/>
  <c r="W169" i="11"/>
  <c r="W170" i="11"/>
  <c r="W171" i="11"/>
  <c r="W172" i="11"/>
  <c r="W173" i="11"/>
  <c r="W174" i="11"/>
  <c r="W175" i="11"/>
  <c r="W176" i="11"/>
  <c r="W177" i="11"/>
  <c r="W178" i="11"/>
  <c r="W179" i="11"/>
  <c r="W180" i="11"/>
  <c r="W181" i="11"/>
  <c r="W182" i="11"/>
  <c r="W183" i="11"/>
  <c r="W184" i="11"/>
  <c r="W185" i="11"/>
  <c r="W186" i="11"/>
  <c r="W187" i="11"/>
  <c r="W188" i="11"/>
  <c r="W189" i="11"/>
  <c r="W190" i="11"/>
  <c r="W191" i="11"/>
  <c r="W192" i="11"/>
  <c r="W193" i="11"/>
  <c r="W194" i="11"/>
  <c r="W195" i="11"/>
  <c r="W196" i="11"/>
  <c r="W197" i="11"/>
  <c r="W198" i="11"/>
  <c r="W199" i="11"/>
  <c r="W200" i="11"/>
  <c r="W201" i="11"/>
  <c r="W202" i="11"/>
  <c r="W203" i="11"/>
  <c r="W204" i="11"/>
  <c r="W205" i="11"/>
  <c r="W206" i="11"/>
  <c r="W207" i="11"/>
  <c r="W208" i="11"/>
  <c r="W209" i="11"/>
  <c r="W210" i="11"/>
  <c r="W211" i="11"/>
  <c r="W212" i="11"/>
  <c r="W213" i="11"/>
  <c r="W214" i="11"/>
  <c r="W215" i="11"/>
  <c r="W216" i="11"/>
  <c r="W217" i="11"/>
  <c r="W218" i="11"/>
  <c r="W219" i="11"/>
  <c r="W220" i="11"/>
  <c r="W221" i="11"/>
  <c r="W222" i="11"/>
  <c r="W223" i="11"/>
  <c r="W224" i="11"/>
  <c r="W225" i="11"/>
  <c r="W226" i="11"/>
  <c r="W227" i="11"/>
  <c r="W228" i="11"/>
  <c r="W229" i="11"/>
  <c r="W230" i="11"/>
  <c r="W231" i="11"/>
  <c r="W232" i="11"/>
  <c r="W233" i="11"/>
  <c r="W234" i="11"/>
  <c r="W235" i="11"/>
  <c r="W236" i="11"/>
  <c r="W237" i="11"/>
  <c r="W238" i="11"/>
  <c r="W239" i="11"/>
  <c r="W240" i="11"/>
  <c r="W241" i="11"/>
  <c r="W242" i="11"/>
  <c r="W243" i="11"/>
  <c r="W244" i="11"/>
  <c r="W245" i="11"/>
  <c r="W246" i="11"/>
  <c r="W247" i="11"/>
  <c r="W248" i="11"/>
  <c r="W249" i="11"/>
  <c r="W250" i="11"/>
  <c r="W251" i="11"/>
  <c r="W252" i="11"/>
  <c r="W253" i="11"/>
  <c r="W254" i="11"/>
  <c r="W255" i="11"/>
  <c r="W256" i="11"/>
  <c r="W257" i="11"/>
  <c r="W258" i="11"/>
  <c r="W259" i="11"/>
  <c r="W260" i="11"/>
  <c r="W261" i="11"/>
  <c r="W262" i="11"/>
  <c r="W263" i="11"/>
  <c r="W264" i="11"/>
  <c r="W265" i="11"/>
  <c r="W266" i="11"/>
  <c r="W267" i="11"/>
  <c r="W268" i="11"/>
  <c r="W269" i="11"/>
  <c r="W270" i="11"/>
  <c r="W271" i="11"/>
  <c r="W272" i="11"/>
  <c r="W273" i="11"/>
  <c r="W274" i="11"/>
  <c r="W275" i="11"/>
  <c r="W276" i="11"/>
  <c r="W277" i="11"/>
  <c r="W278" i="11"/>
  <c r="W279" i="11"/>
  <c r="W280" i="11"/>
  <c r="W281" i="11"/>
  <c r="W282" i="11"/>
  <c r="W283" i="11"/>
  <c r="W284" i="11"/>
  <c r="W285" i="11"/>
  <c r="W286" i="11"/>
  <c r="W287" i="11"/>
  <c r="W288" i="11"/>
  <c r="W289" i="11"/>
  <c r="W290" i="11"/>
  <c r="W291" i="11"/>
  <c r="W292" i="11"/>
  <c r="W293" i="11"/>
  <c r="W294" i="11"/>
  <c r="W295" i="11"/>
  <c r="W296" i="11"/>
  <c r="W297" i="11"/>
  <c r="W298" i="11"/>
  <c r="W299" i="11"/>
  <c r="W300" i="11"/>
  <c r="W301" i="11"/>
  <c r="W302" i="11"/>
  <c r="W303" i="11"/>
  <c r="W304" i="11"/>
  <c r="W305" i="11"/>
  <c r="W306" i="11"/>
  <c r="W307" i="11"/>
  <c r="W308" i="11"/>
  <c r="W309" i="11"/>
  <c r="W310" i="11"/>
  <c r="W311" i="11"/>
  <c r="W312" i="11"/>
  <c r="W313" i="11"/>
  <c r="W314" i="11"/>
  <c r="W315" i="11"/>
  <c r="W316" i="11"/>
  <c r="W317" i="11"/>
  <c r="W318" i="11"/>
  <c r="W319" i="11"/>
  <c r="W320" i="11"/>
  <c r="W321" i="11"/>
  <c r="W322" i="11"/>
  <c r="W323" i="11"/>
  <c r="W324" i="11"/>
  <c r="W325" i="11"/>
  <c r="W326" i="11"/>
  <c r="W327" i="11"/>
  <c r="W328" i="11"/>
  <c r="W329" i="11"/>
  <c r="W330" i="11"/>
  <c r="W331" i="11"/>
  <c r="W332" i="11"/>
  <c r="W333" i="11"/>
  <c r="W334" i="11"/>
  <c r="V3" i="11"/>
  <c r="V4" i="11"/>
  <c r="V5" i="11"/>
  <c r="V6" i="11"/>
  <c r="V7" i="1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7" i="11"/>
  <c r="V58" i="11"/>
  <c r="V59" i="11"/>
  <c r="V60" i="11"/>
  <c r="V61" i="11"/>
  <c r="V62" i="11"/>
  <c r="V63" i="11"/>
  <c r="V64" i="11"/>
  <c r="V65" i="11"/>
  <c r="V66" i="11"/>
  <c r="V67" i="11"/>
  <c r="V68" i="11"/>
  <c r="V69" i="11"/>
  <c r="V70" i="11"/>
  <c r="V71" i="11"/>
  <c r="V72" i="11"/>
  <c r="V73" i="11"/>
  <c r="V74" i="11"/>
  <c r="V75" i="11"/>
  <c r="V76" i="11"/>
  <c r="V77" i="11"/>
  <c r="V78" i="11"/>
  <c r="V79" i="11"/>
  <c r="V80" i="11"/>
  <c r="V81" i="11"/>
  <c r="V82" i="11"/>
  <c r="V83" i="11"/>
  <c r="V84" i="11"/>
  <c r="V85" i="11"/>
  <c r="V86" i="11"/>
  <c r="V87" i="11"/>
  <c r="V88" i="11"/>
  <c r="V89" i="11"/>
  <c r="V90" i="11"/>
  <c r="V91" i="11"/>
  <c r="V92" i="11"/>
  <c r="V93" i="11"/>
  <c r="V94" i="11"/>
  <c r="V95" i="11"/>
  <c r="V96" i="11"/>
  <c r="V97" i="11"/>
  <c r="V98" i="11"/>
  <c r="V99" i="11"/>
  <c r="V100" i="11"/>
  <c r="V101" i="11"/>
  <c r="V102" i="11"/>
  <c r="V103" i="11"/>
  <c r="V104" i="11"/>
  <c r="V105" i="11"/>
  <c r="V106" i="11"/>
  <c r="V107" i="11"/>
  <c r="V108" i="11"/>
  <c r="V109" i="11"/>
  <c r="V110" i="11"/>
  <c r="V111" i="11"/>
  <c r="V112" i="11"/>
  <c r="V113" i="11"/>
  <c r="V114" i="11"/>
  <c r="V115" i="11"/>
  <c r="V116" i="11"/>
  <c r="V117" i="11"/>
  <c r="V118" i="11"/>
  <c r="V119" i="11"/>
  <c r="V120" i="11"/>
  <c r="V121" i="11"/>
  <c r="V122" i="11"/>
  <c r="V123" i="11"/>
  <c r="V124" i="11"/>
  <c r="V125" i="11"/>
  <c r="V126" i="11"/>
  <c r="V127" i="11"/>
  <c r="V128" i="11"/>
  <c r="V129" i="11"/>
  <c r="V130" i="11"/>
  <c r="V131" i="11"/>
  <c r="V132" i="11"/>
  <c r="V133" i="11"/>
  <c r="V134" i="11"/>
  <c r="V135" i="11"/>
  <c r="V136" i="11"/>
  <c r="V137" i="11"/>
  <c r="V138" i="11"/>
  <c r="V139" i="11"/>
  <c r="V140" i="11"/>
  <c r="V141" i="11"/>
  <c r="V142" i="11"/>
  <c r="V143" i="11"/>
  <c r="V144" i="11"/>
  <c r="V145" i="11"/>
  <c r="V146" i="11"/>
  <c r="V147" i="11"/>
  <c r="V148" i="11"/>
  <c r="V149" i="11"/>
  <c r="V150" i="11"/>
  <c r="V151" i="11"/>
  <c r="V152" i="11"/>
  <c r="V153" i="11"/>
  <c r="V154" i="11"/>
  <c r="V155" i="11"/>
  <c r="V156" i="11"/>
  <c r="V157" i="11"/>
  <c r="V158" i="11"/>
  <c r="V159" i="11"/>
  <c r="V160" i="11"/>
  <c r="V161" i="11"/>
  <c r="V162" i="11"/>
  <c r="V163" i="11"/>
  <c r="V164" i="11"/>
  <c r="V165" i="11"/>
  <c r="V166" i="11"/>
  <c r="V167" i="11"/>
  <c r="V168" i="11"/>
  <c r="V169" i="11"/>
  <c r="V170" i="11"/>
  <c r="V171" i="11"/>
  <c r="V172" i="11"/>
  <c r="V173" i="11"/>
  <c r="V174" i="11"/>
  <c r="V175" i="11"/>
  <c r="V176" i="11"/>
  <c r="V177" i="11"/>
  <c r="V178" i="11"/>
  <c r="V179" i="11"/>
  <c r="V180" i="11"/>
  <c r="V181" i="11"/>
  <c r="V182" i="11"/>
  <c r="V183" i="11"/>
  <c r="V184" i="11"/>
  <c r="V185" i="11"/>
  <c r="V186" i="11"/>
  <c r="V187" i="11"/>
  <c r="V188" i="11"/>
  <c r="V189" i="11"/>
  <c r="V190" i="11"/>
  <c r="V191" i="11"/>
  <c r="V192" i="11"/>
  <c r="V193" i="11"/>
  <c r="V194" i="11"/>
  <c r="V195" i="11"/>
  <c r="V196" i="11"/>
  <c r="V197" i="11"/>
  <c r="V198" i="11"/>
  <c r="V199" i="11"/>
  <c r="V200" i="11"/>
  <c r="V201" i="11"/>
  <c r="V202" i="11"/>
  <c r="V203" i="11"/>
  <c r="V204" i="11"/>
  <c r="V205" i="11"/>
  <c r="V206" i="11"/>
  <c r="V207" i="11"/>
  <c r="V208" i="11"/>
  <c r="V209" i="11"/>
  <c r="V210" i="11"/>
  <c r="V211" i="11"/>
  <c r="V212" i="11"/>
  <c r="V213" i="11"/>
  <c r="V214" i="11"/>
  <c r="V215" i="11"/>
  <c r="V216" i="11"/>
  <c r="V217" i="11"/>
  <c r="V218" i="11"/>
  <c r="V219" i="11"/>
  <c r="V220" i="11"/>
  <c r="V221" i="11"/>
  <c r="V222" i="11"/>
  <c r="V223" i="11"/>
  <c r="V224" i="11"/>
  <c r="V225" i="11"/>
  <c r="V226" i="11"/>
  <c r="V227" i="11"/>
  <c r="V228" i="11"/>
  <c r="V229" i="11"/>
  <c r="V230" i="11"/>
  <c r="V231" i="11"/>
  <c r="V232" i="11"/>
  <c r="V233" i="11"/>
  <c r="V234" i="11"/>
  <c r="V235" i="11"/>
  <c r="V236" i="11"/>
  <c r="V237" i="11"/>
  <c r="V238" i="11"/>
  <c r="V239" i="11"/>
  <c r="V240" i="11"/>
  <c r="V241" i="11"/>
  <c r="V242" i="11"/>
  <c r="V243" i="11"/>
  <c r="V244" i="11"/>
  <c r="V245" i="11"/>
  <c r="V246" i="11"/>
  <c r="V247" i="11"/>
  <c r="V248" i="11"/>
  <c r="V249" i="11"/>
  <c r="V250" i="11"/>
  <c r="V251" i="11"/>
  <c r="V252" i="11"/>
  <c r="V253" i="11"/>
  <c r="V254" i="11"/>
  <c r="V255" i="11"/>
  <c r="V256" i="11"/>
  <c r="V257" i="11"/>
  <c r="V258" i="11"/>
  <c r="V259" i="11"/>
  <c r="V260" i="11"/>
  <c r="V261" i="11"/>
  <c r="V262" i="11"/>
  <c r="V263" i="11"/>
  <c r="V264" i="11"/>
  <c r="V265" i="11"/>
  <c r="V266" i="11"/>
  <c r="V267" i="11"/>
  <c r="V268" i="11"/>
  <c r="V269" i="11"/>
  <c r="V270" i="11"/>
  <c r="V271" i="11"/>
  <c r="V272" i="11"/>
  <c r="V273" i="11"/>
  <c r="V274" i="11"/>
  <c r="V275" i="11"/>
  <c r="V276" i="11"/>
  <c r="V277" i="11"/>
  <c r="V278" i="11"/>
  <c r="V279" i="11"/>
  <c r="V280" i="11"/>
  <c r="V281" i="11"/>
  <c r="V282" i="11"/>
  <c r="V283" i="11"/>
  <c r="V284" i="11"/>
  <c r="V285" i="11"/>
  <c r="V286" i="11"/>
  <c r="V287" i="11"/>
  <c r="V288" i="11"/>
  <c r="V289" i="11"/>
  <c r="V290" i="11"/>
  <c r="V291" i="11"/>
  <c r="V292" i="11"/>
  <c r="V293" i="11"/>
  <c r="V294" i="11"/>
  <c r="V295" i="11"/>
  <c r="V296" i="11"/>
  <c r="V297" i="11"/>
  <c r="V298" i="11"/>
  <c r="V299" i="11"/>
  <c r="V300" i="11"/>
  <c r="V301" i="11"/>
  <c r="V302" i="11"/>
  <c r="V303" i="11"/>
  <c r="V304" i="11"/>
  <c r="V305" i="11"/>
  <c r="V306" i="11"/>
  <c r="V307" i="11"/>
  <c r="V308" i="11"/>
  <c r="V309" i="11"/>
  <c r="V310" i="11"/>
  <c r="V311" i="11"/>
  <c r="V312" i="11"/>
  <c r="V313" i="11"/>
  <c r="V314" i="11"/>
  <c r="V315" i="11"/>
  <c r="V316" i="11"/>
  <c r="V317" i="11"/>
  <c r="V318" i="11"/>
  <c r="V319" i="11"/>
  <c r="V320" i="11"/>
  <c r="V321" i="11"/>
  <c r="V322" i="11"/>
  <c r="V323" i="11"/>
  <c r="V324" i="11"/>
  <c r="V325" i="11"/>
  <c r="V326" i="11"/>
  <c r="V327" i="11"/>
  <c r="V328" i="11"/>
  <c r="V329" i="11"/>
  <c r="V330" i="11"/>
  <c r="V331" i="11"/>
  <c r="V332" i="11"/>
  <c r="V333" i="11"/>
  <c r="V334" i="11"/>
  <c r="U3" i="11"/>
  <c r="U4" i="11"/>
  <c r="U5" i="11"/>
  <c r="U6" i="11"/>
  <c r="U7" i="11"/>
  <c r="U8" i="11"/>
  <c r="U9" i="11"/>
  <c r="U10" i="11"/>
  <c r="U11" i="11"/>
  <c r="U12" i="11"/>
  <c r="U13" i="11"/>
  <c r="U14" i="11"/>
  <c r="U15" i="11"/>
  <c r="U16" i="11"/>
  <c r="U17" i="11"/>
  <c r="U18" i="11"/>
  <c r="U19" i="11"/>
  <c r="U20" i="11"/>
  <c r="U21" i="11"/>
  <c r="U22" i="11"/>
  <c r="U23" i="11"/>
  <c r="U24" i="11"/>
  <c r="U25" i="11"/>
  <c r="U26" i="11"/>
  <c r="U27" i="11"/>
  <c r="U28" i="11"/>
  <c r="U29" i="11"/>
  <c r="U30" i="11"/>
  <c r="U31" i="11"/>
  <c r="U32" i="11"/>
  <c r="U33" i="11"/>
  <c r="U34" i="11"/>
  <c r="U35" i="11"/>
  <c r="U36" i="11"/>
  <c r="U37" i="11"/>
  <c r="U38" i="11"/>
  <c r="U39" i="11"/>
  <c r="U40" i="11"/>
  <c r="U41" i="11"/>
  <c r="U42" i="11"/>
  <c r="U43" i="11"/>
  <c r="U44" i="11"/>
  <c r="U45" i="11"/>
  <c r="U46" i="11"/>
  <c r="U47" i="11"/>
  <c r="U48" i="11"/>
  <c r="U49" i="11"/>
  <c r="U50" i="11"/>
  <c r="U51" i="11"/>
  <c r="U52" i="11"/>
  <c r="U53" i="11"/>
  <c r="U54" i="11"/>
  <c r="U55" i="11"/>
  <c r="U56" i="11"/>
  <c r="U57" i="11"/>
  <c r="U58" i="11"/>
  <c r="U59" i="11"/>
  <c r="U60" i="11"/>
  <c r="U61" i="11"/>
  <c r="U62" i="11"/>
  <c r="U63" i="11"/>
  <c r="U64" i="11"/>
  <c r="U65" i="11"/>
  <c r="U66" i="11"/>
  <c r="U67" i="11"/>
  <c r="U68" i="11"/>
  <c r="U69" i="11"/>
  <c r="U70" i="11"/>
  <c r="U71" i="11"/>
  <c r="U72" i="11"/>
  <c r="U73" i="11"/>
  <c r="U74" i="11"/>
  <c r="U75" i="11"/>
  <c r="U76" i="11"/>
  <c r="U77" i="11"/>
  <c r="U78" i="11"/>
  <c r="U79" i="11"/>
  <c r="U80" i="11"/>
  <c r="U81" i="11"/>
  <c r="U82" i="11"/>
  <c r="U83" i="11"/>
  <c r="U84" i="11"/>
  <c r="U85" i="11"/>
  <c r="U86" i="11"/>
  <c r="U87" i="11"/>
  <c r="U88" i="11"/>
  <c r="U89" i="11"/>
  <c r="U90" i="11"/>
  <c r="U91" i="11"/>
  <c r="U92" i="11"/>
  <c r="U93" i="11"/>
  <c r="U94" i="11"/>
  <c r="U95" i="11"/>
  <c r="U96" i="11"/>
  <c r="U97" i="11"/>
  <c r="U98" i="11"/>
  <c r="U99" i="11"/>
  <c r="U100" i="11"/>
  <c r="U101" i="11"/>
  <c r="U102" i="11"/>
  <c r="U103" i="11"/>
  <c r="U104" i="11"/>
  <c r="U105" i="11"/>
  <c r="U106" i="11"/>
  <c r="U107" i="11"/>
  <c r="U108" i="11"/>
  <c r="U109" i="11"/>
  <c r="U110" i="11"/>
  <c r="U111" i="11"/>
  <c r="U112" i="11"/>
  <c r="U113" i="11"/>
  <c r="U114" i="11"/>
  <c r="U115" i="11"/>
  <c r="U116" i="11"/>
  <c r="U117" i="11"/>
  <c r="U118" i="11"/>
  <c r="U119" i="11"/>
  <c r="U120" i="11"/>
  <c r="U121" i="11"/>
  <c r="U122" i="11"/>
  <c r="U123" i="11"/>
  <c r="U124" i="11"/>
  <c r="U125" i="11"/>
  <c r="U126" i="11"/>
  <c r="U127" i="11"/>
  <c r="U128" i="11"/>
  <c r="U129" i="11"/>
  <c r="U130" i="11"/>
  <c r="U131" i="11"/>
  <c r="U132" i="11"/>
  <c r="U133" i="11"/>
  <c r="U134" i="11"/>
  <c r="U135" i="11"/>
  <c r="U136" i="11"/>
  <c r="U137" i="11"/>
  <c r="U138" i="11"/>
  <c r="U139" i="11"/>
  <c r="U140" i="11"/>
  <c r="U141" i="11"/>
  <c r="U142" i="11"/>
  <c r="U143" i="11"/>
  <c r="U144" i="11"/>
  <c r="U145" i="11"/>
  <c r="U146" i="11"/>
  <c r="U147" i="11"/>
  <c r="U148" i="11"/>
  <c r="U149" i="11"/>
  <c r="U150" i="11"/>
  <c r="U151" i="11"/>
  <c r="U152" i="11"/>
  <c r="U153" i="11"/>
  <c r="U154" i="11"/>
  <c r="U155" i="11"/>
  <c r="U156" i="11"/>
  <c r="U157" i="11"/>
  <c r="U158" i="11"/>
  <c r="U159" i="11"/>
  <c r="U160" i="11"/>
  <c r="U161" i="11"/>
  <c r="U162" i="11"/>
  <c r="U163" i="11"/>
  <c r="U164" i="11"/>
  <c r="U165" i="11"/>
  <c r="U166" i="11"/>
  <c r="U167" i="11"/>
  <c r="U168" i="11"/>
  <c r="U169" i="11"/>
  <c r="U170" i="11"/>
  <c r="U171" i="11"/>
  <c r="U172" i="11"/>
  <c r="U173" i="11"/>
  <c r="U174" i="11"/>
  <c r="U175" i="11"/>
  <c r="U176" i="11"/>
  <c r="U177" i="11"/>
  <c r="U178" i="11"/>
  <c r="U179" i="11"/>
  <c r="U180" i="11"/>
  <c r="U181" i="11"/>
  <c r="U182" i="11"/>
  <c r="U183" i="11"/>
  <c r="U184" i="11"/>
  <c r="U185" i="11"/>
  <c r="U186" i="11"/>
  <c r="U187" i="11"/>
  <c r="U188" i="11"/>
  <c r="U189" i="11"/>
  <c r="U190" i="11"/>
  <c r="U191" i="11"/>
  <c r="U192" i="11"/>
  <c r="U193" i="11"/>
  <c r="U194" i="11"/>
  <c r="U195" i="11"/>
  <c r="U196" i="11"/>
  <c r="U197" i="11"/>
  <c r="U198" i="11"/>
  <c r="U199" i="11"/>
  <c r="U200" i="11"/>
  <c r="U201" i="11"/>
  <c r="U202" i="11"/>
  <c r="U203" i="11"/>
  <c r="U204" i="11"/>
  <c r="U205" i="11"/>
  <c r="U206" i="11"/>
  <c r="U207" i="11"/>
  <c r="U208" i="11"/>
  <c r="U209" i="11"/>
  <c r="U210" i="11"/>
  <c r="U211" i="11"/>
  <c r="U212" i="11"/>
  <c r="U213" i="11"/>
  <c r="U214" i="11"/>
  <c r="U215" i="11"/>
  <c r="U216" i="11"/>
  <c r="U217" i="11"/>
  <c r="U218" i="11"/>
  <c r="U219" i="11"/>
  <c r="U220" i="11"/>
  <c r="U221" i="11"/>
  <c r="U222" i="11"/>
  <c r="U223" i="11"/>
  <c r="U224" i="11"/>
  <c r="U225" i="11"/>
  <c r="U226" i="11"/>
  <c r="U227" i="11"/>
  <c r="U228" i="11"/>
  <c r="U229" i="11"/>
  <c r="U230" i="11"/>
  <c r="U231" i="11"/>
  <c r="U232" i="11"/>
  <c r="U233" i="11"/>
  <c r="U234" i="11"/>
  <c r="U235" i="11"/>
  <c r="U236" i="11"/>
  <c r="U237" i="11"/>
  <c r="U238" i="11"/>
  <c r="U239" i="11"/>
  <c r="U240" i="11"/>
  <c r="U241" i="11"/>
  <c r="U242" i="11"/>
  <c r="U243" i="11"/>
  <c r="U244" i="11"/>
  <c r="U245" i="11"/>
  <c r="U246" i="11"/>
  <c r="U247" i="11"/>
  <c r="U248" i="11"/>
  <c r="U249" i="11"/>
  <c r="U250" i="11"/>
  <c r="U251" i="11"/>
  <c r="U252" i="11"/>
  <c r="U253" i="11"/>
  <c r="U254" i="11"/>
  <c r="U255" i="11"/>
  <c r="U256" i="11"/>
  <c r="U257" i="11"/>
  <c r="U258" i="11"/>
  <c r="U259" i="11"/>
  <c r="U260" i="11"/>
  <c r="U261" i="11"/>
  <c r="U262" i="11"/>
  <c r="U263" i="11"/>
  <c r="U264" i="11"/>
  <c r="U265" i="11"/>
  <c r="U266" i="11"/>
  <c r="U267" i="11"/>
  <c r="U268" i="11"/>
  <c r="U269" i="11"/>
  <c r="U270" i="11"/>
  <c r="U271" i="11"/>
  <c r="U272" i="11"/>
  <c r="U273" i="11"/>
  <c r="U274" i="11"/>
  <c r="U275" i="11"/>
  <c r="U276" i="11"/>
  <c r="U277" i="11"/>
  <c r="U278" i="11"/>
  <c r="U279" i="11"/>
  <c r="U280" i="11"/>
  <c r="U281" i="11"/>
  <c r="U282" i="11"/>
  <c r="U283" i="11"/>
  <c r="U284" i="11"/>
  <c r="U285" i="11"/>
  <c r="U286" i="11"/>
  <c r="U287" i="11"/>
  <c r="U288" i="11"/>
  <c r="U289" i="11"/>
  <c r="U290" i="11"/>
  <c r="U291" i="11"/>
  <c r="U292" i="11"/>
  <c r="U293" i="11"/>
  <c r="U294" i="11"/>
  <c r="U295" i="11"/>
  <c r="U296" i="11"/>
  <c r="U297" i="11"/>
  <c r="U298" i="11"/>
  <c r="U299" i="11"/>
  <c r="U300" i="11"/>
  <c r="U301" i="11"/>
  <c r="U302" i="11"/>
  <c r="U303" i="11"/>
  <c r="U304" i="11"/>
  <c r="U305" i="11"/>
  <c r="U306" i="11"/>
  <c r="U307" i="11"/>
  <c r="U308" i="11"/>
  <c r="U309" i="11"/>
  <c r="U310" i="11"/>
  <c r="U311" i="11"/>
  <c r="U312" i="11"/>
  <c r="U313" i="11"/>
  <c r="U314" i="11"/>
  <c r="U315" i="11"/>
  <c r="U316" i="11"/>
  <c r="U317" i="11"/>
  <c r="U318" i="11"/>
  <c r="U319" i="11"/>
  <c r="U320" i="11"/>
  <c r="U321" i="11"/>
  <c r="U322" i="11"/>
  <c r="U323" i="11"/>
  <c r="U324" i="11"/>
  <c r="U325" i="11"/>
  <c r="U326" i="11"/>
  <c r="U327" i="11"/>
  <c r="U328" i="11"/>
  <c r="U329" i="11"/>
  <c r="U330" i="11"/>
  <c r="U331" i="11"/>
  <c r="U332" i="11"/>
  <c r="U333" i="11"/>
  <c r="U334" i="11"/>
  <c r="T79" i="11"/>
  <c r="T168" i="11"/>
  <c r="T169" i="11"/>
  <c r="T170" i="11"/>
  <c r="T171" i="11"/>
  <c r="T172" i="11"/>
  <c r="T173" i="11"/>
  <c r="T250" i="11"/>
  <c r="R3" i="11" l="1"/>
  <c r="R4" i="11"/>
  <c r="R5" i="11"/>
  <c r="R6" i="11"/>
  <c r="R7" i="11"/>
  <c r="R8" i="11"/>
  <c r="R9" i="1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62" i="11"/>
  <c r="R63" i="11"/>
  <c r="R64" i="11"/>
  <c r="R65" i="11"/>
  <c r="R66" i="11"/>
  <c r="R67" i="11"/>
  <c r="R68" i="11"/>
  <c r="R69" i="11"/>
  <c r="R70" i="11"/>
  <c r="R71" i="11"/>
  <c r="R72" i="11"/>
  <c r="R73" i="11"/>
  <c r="R74" i="1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6" i="11"/>
  <c r="R107" i="11"/>
  <c r="R108" i="11"/>
  <c r="R109" i="11"/>
  <c r="R110" i="11"/>
  <c r="R111" i="11"/>
  <c r="R112" i="11"/>
  <c r="R113" i="11"/>
  <c r="R114" i="11"/>
  <c r="R115" i="11"/>
  <c r="R116" i="11"/>
  <c r="R117" i="11"/>
  <c r="R118" i="11"/>
  <c r="R119" i="11"/>
  <c r="R120" i="11"/>
  <c r="R121" i="11"/>
  <c r="R122" i="11"/>
  <c r="R123" i="11"/>
  <c r="R124" i="11"/>
  <c r="R125" i="11"/>
  <c r="R126" i="11"/>
  <c r="R127" i="11"/>
  <c r="R128" i="11"/>
  <c r="R129" i="11"/>
  <c r="R130" i="11"/>
  <c r="R131" i="11"/>
  <c r="R132" i="11"/>
  <c r="R133" i="11"/>
  <c r="R134" i="11"/>
  <c r="R135" i="11"/>
  <c r="R136" i="11"/>
  <c r="R137" i="11"/>
  <c r="R138" i="11"/>
  <c r="R139" i="11"/>
  <c r="R140" i="11"/>
  <c r="R141" i="11"/>
  <c r="R142" i="11"/>
  <c r="R143" i="11"/>
  <c r="R144" i="11"/>
  <c r="R145" i="11"/>
  <c r="R146" i="11"/>
  <c r="R147" i="11"/>
  <c r="R148" i="11"/>
  <c r="R149" i="11"/>
  <c r="R150" i="11"/>
  <c r="R151" i="11"/>
  <c r="R152" i="11"/>
  <c r="R153" i="11"/>
  <c r="R154" i="11"/>
  <c r="R155" i="11"/>
  <c r="R156" i="11"/>
  <c r="R157" i="11"/>
  <c r="R158" i="11"/>
  <c r="R159" i="11"/>
  <c r="R160" i="11"/>
  <c r="R161" i="11"/>
  <c r="R162" i="11"/>
  <c r="R163" i="11"/>
  <c r="R164" i="11"/>
  <c r="R165" i="11"/>
  <c r="R166" i="11"/>
  <c r="R167" i="11"/>
  <c r="R168" i="11"/>
  <c r="R169" i="11"/>
  <c r="R170" i="11"/>
  <c r="R171" i="11"/>
  <c r="R172" i="11"/>
  <c r="R173" i="11"/>
  <c r="R174" i="11"/>
  <c r="R175" i="11"/>
  <c r="R176" i="11"/>
  <c r="R177" i="11"/>
  <c r="R178" i="11"/>
  <c r="R179" i="11"/>
  <c r="R180" i="11"/>
  <c r="R181" i="11"/>
  <c r="R182" i="11"/>
  <c r="R183" i="11"/>
  <c r="R184" i="11"/>
  <c r="R185" i="11"/>
  <c r="R186" i="11"/>
  <c r="R187" i="11"/>
  <c r="R188" i="11"/>
  <c r="R189" i="11"/>
  <c r="R190" i="11"/>
  <c r="R191" i="11"/>
  <c r="R192" i="11"/>
  <c r="R193" i="11"/>
  <c r="R194" i="11"/>
  <c r="R195" i="11"/>
  <c r="R196" i="11"/>
  <c r="R197" i="11"/>
  <c r="R198" i="11"/>
  <c r="R199" i="11"/>
  <c r="R200" i="11"/>
  <c r="R201" i="11"/>
  <c r="R202" i="11"/>
  <c r="R203" i="11"/>
  <c r="R204" i="11"/>
  <c r="R205" i="11"/>
  <c r="R206" i="11"/>
  <c r="R207" i="11"/>
  <c r="R208" i="11"/>
  <c r="R209" i="11"/>
  <c r="R210" i="11"/>
  <c r="R211" i="11"/>
  <c r="R212" i="11"/>
  <c r="R213" i="11"/>
  <c r="R214" i="11"/>
  <c r="R215" i="11"/>
  <c r="R216" i="11"/>
  <c r="R217" i="11"/>
  <c r="R218" i="11"/>
  <c r="R219" i="11"/>
  <c r="R220" i="11"/>
  <c r="R221" i="11"/>
  <c r="R222" i="11"/>
  <c r="R223" i="11"/>
  <c r="R224" i="11"/>
  <c r="R225" i="11"/>
  <c r="R226" i="11"/>
  <c r="R227" i="11"/>
  <c r="R228" i="11"/>
  <c r="R229" i="11"/>
  <c r="R230" i="11"/>
  <c r="R231" i="11"/>
  <c r="R232" i="11"/>
  <c r="R233" i="11"/>
  <c r="R234" i="11"/>
  <c r="R235" i="11"/>
  <c r="R236" i="11"/>
  <c r="R237" i="11"/>
  <c r="R238" i="11"/>
  <c r="R239" i="11"/>
  <c r="R240" i="11"/>
  <c r="R241" i="11"/>
  <c r="R242" i="11"/>
  <c r="R243" i="11"/>
  <c r="R244" i="11"/>
  <c r="R245" i="11"/>
  <c r="R246" i="11"/>
  <c r="R247" i="11"/>
  <c r="R248" i="11"/>
  <c r="R249" i="11"/>
  <c r="R250" i="11"/>
  <c r="R251" i="11"/>
  <c r="R252" i="11"/>
  <c r="R253" i="11"/>
  <c r="R254" i="11"/>
  <c r="R255" i="11"/>
  <c r="R256" i="11"/>
  <c r="R257" i="11"/>
  <c r="R258" i="11"/>
  <c r="R259" i="11"/>
  <c r="R260" i="11"/>
  <c r="R261" i="11"/>
  <c r="R262" i="11"/>
  <c r="R263" i="11"/>
  <c r="R264" i="11"/>
  <c r="R265" i="11"/>
  <c r="R266" i="11"/>
  <c r="R267" i="11"/>
  <c r="R268" i="11"/>
  <c r="R269" i="11"/>
  <c r="R270" i="11"/>
  <c r="R271" i="11"/>
  <c r="R272" i="11"/>
  <c r="R273" i="11"/>
  <c r="R274" i="11"/>
  <c r="R275" i="11"/>
  <c r="R276" i="11"/>
  <c r="R277" i="11"/>
  <c r="R278" i="11"/>
  <c r="R279" i="11"/>
  <c r="R280" i="11"/>
  <c r="R281" i="11"/>
  <c r="R282" i="11"/>
  <c r="R283" i="11"/>
  <c r="R284" i="11"/>
  <c r="R285" i="11"/>
  <c r="R286" i="11"/>
  <c r="R287" i="11"/>
  <c r="R288" i="11"/>
  <c r="R289" i="11"/>
  <c r="R290" i="11"/>
  <c r="R291" i="11"/>
  <c r="R292" i="11"/>
  <c r="R293" i="11"/>
  <c r="R294" i="11"/>
  <c r="R295" i="11"/>
  <c r="R296" i="11"/>
  <c r="R297" i="11"/>
  <c r="R298" i="11"/>
  <c r="R299" i="11"/>
  <c r="R300" i="11"/>
  <c r="R301" i="11"/>
  <c r="R302" i="11"/>
  <c r="R303" i="11"/>
  <c r="R304" i="11"/>
  <c r="R305" i="11"/>
  <c r="R306" i="11"/>
  <c r="R307" i="11"/>
  <c r="R308" i="11"/>
  <c r="R309" i="11"/>
  <c r="R310" i="11"/>
  <c r="R311" i="11"/>
  <c r="R312" i="11"/>
  <c r="R313" i="11"/>
  <c r="R314" i="11"/>
  <c r="R315" i="11"/>
  <c r="R316" i="11"/>
  <c r="R317" i="11"/>
  <c r="R318" i="11"/>
  <c r="R319" i="11"/>
  <c r="R320" i="11"/>
  <c r="R321" i="11"/>
  <c r="R322" i="11"/>
  <c r="R323" i="11"/>
  <c r="R324" i="11"/>
  <c r="R325" i="11"/>
  <c r="R326" i="11"/>
  <c r="R327" i="11"/>
  <c r="R328" i="11"/>
  <c r="R329" i="11"/>
  <c r="R330" i="11"/>
  <c r="R331" i="11"/>
  <c r="R332" i="11"/>
  <c r="R333" i="11"/>
  <c r="R334" i="11"/>
  <c r="M334" i="11"/>
  <c r="L334" i="11"/>
  <c r="K334" i="11"/>
  <c r="C334" i="11"/>
  <c r="M333" i="11"/>
  <c r="L333" i="11"/>
  <c r="K333" i="11"/>
  <c r="C333" i="11"/>
  <c r="M332" i="11"/>
  <c r="L332" i="11"/>
  <c r="K332" i="11"/>
  <c r="C332" i="11"/>
  <c r="M331" i="11"/>
  <c r="L331" i="11"/>
  <c r="K331" i="11"/>
  <c r="C331" i="11"/>
  <c r="G315" i="12"/>
  <c r="Q315" i="11" s="1"/>
  <c r="G316" i="12"/>
  <c r="Q316" i="11" s="1"/>
  <c r="G317" i="12"/>
  <c r="Q317" i="11" s="1"/>
  <c r="G318" i="12"/>
  <c r="Q318" i="11" s="1"/>
  <c r="G319" i="12"/>
  <c r="Q319" i="11" s="1"/>
  <c r="G320" i="12"/>
  <c r="Q320" i="11" s="1"/>
  <c r="G321" i="12"/>
  <c r="Q321" i="11" s="1"/>
  <c r="G322" i="12"/>
  <c r="Q322" i="11" s="1"/>
  <c r="G323" i="12"/>
  <c r="Q323" i="11" s="1"/>
  <c r="G324" i="12"/>
  <c r="Q324" i="11" s="1"/>
  <c r="G325" i="12"/>
  <c r="Q325" i="11" s="1"/>
  <c r="G326" i="12"/>
  <c r="Q326" i="11" s="1"/>
  <c r="G327" i="12"/>
  <c r="Q327" i="11" s="1"/>
  <c r="G328" i="12"/>
  <c r="Q328" i="11" s="1"/>
  <c r="G329" i="12"/>
  <c r="Q329" i="11" s="1"/>
  <c r="G330" i="12"/>
  <c r="Q330" i="11" s="1"/>
  <c r="G331" i="12"/>
  <c r="Q331" i="11" s="1"/>
  <c r="G332" i="12"/>
  <c r="Q332" i="11" s="1"/>
  <c r="G333" i="12"/>
  <c r="Q333" i="11" s="1"/>
  <c r="G334" i="12"/>
  <c r="Q334" i="11" s="1"/>
  <c r="G314" i="12"/>
  <c r="Q314" i="11" s="1"/>
  <c r="D315" i="12"/>
  <c r="P315" i="11" s="1"/>
  <c r="D316" i="12"/>
  <c r="P316" i="11" s="1"/>
  <c r="D317" i="12"/>
  <c r="P317" i="11" s="1"/>
  <c r="D318" i="12"/>
  <c r="P318" i="11" s="1"/>
  <c r="D319" i="12"/>
  <c r="P319" i="11" s="1"/>
  <c r="D320" i="12"/>
  <c r="P320" i="11" s="1"/>
  <c r="D321" i="12"/>
  <c r="P321" i="11" s="1"/>
  <c r="D322" i="12"/>
  <c r="P322" i="11" s="1"/>
  <c r="D323" i="12"/>
  <c r="P323" i="11" s="1"/>
  <c r="D324" i="12"/>
  <c r="P324" i="11" s="1"/>
  <c r="D325" i="12"/>
  <c r="P325" i="11" s="1"/>
  <c r="D326" i="12"/>
  <c r="P326" i="11" s="1"/>
  <c r="D327" i="12"/>
  <c r="P327" i="11" s="1"/>
  <c r="D328" i="12"/>
  <c r="P328" i="11" s="1"/>
  <c r="D329" i="12"/>
  <c r="P329" i="11" s="1"/>
  <c r="D330" i="12"/>
  <c r="P330" i="11" s="1"/>
  <c r="D331" i="12"/>
  <c r="P331" i="11" s="1"/>
  <c r="D332" i="12"/>
  <c r="P332" i="11" s="1"/>
  <c r="D333" i="12"/>
  <c r="P333" i="11" s="1"/>
  <c r="D334" i="12"/>
  <c r="P334" i="11" s="1"/>
  <c r="D314" i="12"/>
  <c r="P314" i="11" s="1"/>
  <c r="G309" i="12"/>
  <c r="Q309" i="11" s="1"/>
  <c r="G310" i="12"/>
  <c r="Q310" i="11" s="1"/>
  <c r="G311" i="12"/>
  <c r="Q311" i="11" s="1"/>
  <c r="G312" i="12"/>
  <c r="Q312" i="11" s="1"/>
  <c r="G313" i="12"/>
  <c r="Q313" i="11" s="1"/>
  <c r="G308" i="12"/>
  <c r="Q308" i="11" s="1"/>
  <c r="D309" i="12"/>
  <c r="P309" i="11" s="1"/>
  <c r="D310" i="12"/>
  <c r="P310" i="11" s="1"/>
  <c r="D311" i="12"/>
  <c r="P311" i="11" s="1"/>
  <c r="D312" i="12"/>
  <c r="P312" i="11" s="1"/>
  <c r="D313" i="12"/>
  <c r="P313" i="11" s="1"/>
  <c r="D308" i="12"/>
  <c r="P308" i="11" s="1"/>
  <c r="D307" i="12"/>
  <c r="P307" i="11" s="1"/>
  <c r="G307" i="12"/>
  <c r="Q307" i="11" s="1"/>
  <c r="G290" i="12"/>
  <c r="Q290" i="11" s="1"/>
  <c r="G291" i="12"/>
  <c r="Q291" i="11" s="1"/>
  <c r="G292" i="12"/>
  <c r="Q292" i="11" s="1"/>
  <c r="G293" i="12"/>
  <c r="Q293" i="11" s="1"/>
  <c r="G294" i="12"/>
  <c r="Q294" i="11" s="1"/>
  <c r="G295" i="12"/>
  <c r="Q295" i="11" s="1"/>
  <c r="G296" i="12"/>
  <c r="Q296" i="11" s="1"/>
  <c r="G297" i="12"/>
  <c r="Q297" i="11" s="1"/>
  <c r="G298" i="12"/>
  <c r="Q298" i="11" s="1"/>
  <c r="G299" i="12"/>
  <c r="Q299" i="11" s="1"/>
  <c r="G300" i="12"/>
  <c r="Q300" i="11" s="1"/>
  <c r="G301" i="12"/>
  <c r="Q301" i="11" s="1"/>
  <c r="G302" i="12"/>
  <c r="Q302" i="11" s="1"/>
  <c r="G303" i="12"/>
  <c r="Q303" i="11" s="1"/>
  <c r="G304" i="12"/>
  <c r="Q304" i="11" s="1"/>
  <c r="G305" i="12"/>
  <c r="Q305" i="11" s="1"/>
  <c r="G306" i="12"/>
  <c r="Q306" i="11" s="1"/>
  <c r="G289" i="12"/>
  <c r="Q289" i="11" s="1"/>
  <c r="D290" i="12"/>
  <c r="P290" i="11" s="1"/>
  <c r="D291" i="12"/>
  <c r="P291" i="11" s="1"/>
  <c r="D292" i="12"/>
  <c r="P292" i="11" s="1"/>
  <c r="D293" i="12"/>
  <c r="P293" i="11" s="1"/>
  <c r="D294" i="12"/>
  <c r="P294" i="11" s="1"/>
  <c r="D295" i="12"/>
  <c r="P295" i="11" s="1"/>
  <c r="D296" i="12"/>
  <c r="P296" i="11" s="1"/>
  <c r="D297" i="12"/>
  <c r="P297" i="11" s="1"/>
  <c r="D298" i="12"/>
  <c r="P298" i="11" s="1"/>
  <c r="D299" i="12"/>
  <c r="P299" i="11" s="1"/>
  <c r="D300" i="12"/>
  <c r="P300" i="11" s="1"/>
  <c r="D301" i="12"/>
  <c r="P301" i="11" s="1"/>
  <c r="D302" i="12"/>
  <c r="P302" i="11" s="1"/>
  <c r="D303" i="12"/>
  <c r="P303" i="11" s="1"/>
  <c r="D304" i="12"/>
  <c r="P304" i="11" s="1"/>
  <c r="D305" i="12"/>
  <c r="P305" i="11" s="1"/>
  <c r="D306" i="12"/>
  <c r="P306" i="11" s="1"/>
  <c r="D289" i="12"/>
  <c r="P289" i="11" s="1"/>
  <c r="G281" i="12"/>
  <c r="Q281" i="11" s="1"/>
  <c r="G282" i="12"/>
  <c r="Q282" i="11" s="1"/>
  <c r="G283" i="12"/>
  <c r="Q283" i="11" s="1"/>
  <c r="G284" i="12"/>
  <c r="Q284" i="11" s="1"/>
  <c r="G285" i="12"/>
  <c r="Q285" i="11" s="1"/>
  <c r="G286" i="12"/>
  <c r="Q286" i="11" s="1"/>
  <c r="G287" i="12"/>
  <c r="Q287" i="11" s="1"/>
  <c r="G288" i="12"/>
  <c r="Q288" i="11" s="1"/>
  <c r="G280" i="12"/>
  <c r="Q280" i="11" s="1"/>
  <c r="D281" i="12"/>
  <c r="P281" i="11" s="1"/>
  <c r="D282" i="12"/>
  <c r="P282" i="11" s="1"/>
  <c r="D283" i="12"/>
  <c r="P283" i="11" s="1"/>
  <c r="D284" i="12"/>
  <c r="P284" i="11" s="1"/>
  <c r="D285" i="12"/>
  <c r="P285" i="11" s="1"/>
  <c r="D286" i="12"/>
  <c r="P286" i="11" s="1"/>
  <c r="D287" i="12"/>
  <c r="P287" i="11" s="1"/>
  <c r="D288" i="12"/>
  <c r="P288" i="11" s="1"/>
  <c r="D280" i="12"/>
  <c r="P280" i="11" s="1"/>
  <c r="G273" i="12"/>
  <c r="Q273" i="11" s="1"/>
  <c r="G274" i="12"/>
  <c r="Q274" i="11" s="1"/>
  <c r="G275" i="12"/>
  <c r="Q275" i="11" s="1"/>
  <c r="G276" i="12"/>
  <c r="Q276" i="11" s="1"/>
  <c r="G277" i="12"/>
  <c r="Q277" i="11" s="1"/>
  <c r="G278" i="12"/>
  <c r="Q278" i="11" s="1"/>
  <c r="G279" i="12"/>
  <c r="Q279" i="11" s="1"/>
  <c r="G272" i="12"/>
  <c r="Q272" i="11" s="1"/>
  <c r="D273" i="12"/>
  <c r="P273" i="11" s="1"/>
  <c r="D274" i="12"/>
  <c r="P274" i="11" s="1"/>
  <c r="D275" i="12"/>
  <c r="P275" i="11" s="1"/>
  <c r="D276" i="12"/>
  <c r="P276" i="11" s="1"/>
  <c r="D277" i="12"/>
  <c r="P277" i="11" s="1"/>
  <c r="D278" i="12"/>
  <c r="P278" i="11" s="1"/>
  <c r="D279" i="12"/>
  <c r="P279" i="11" s="1"/>
  <c r="D272" i="12"/>
  <c r="P272" i="11" s="1"/>
  <c r="D271" i="12"/>
  <c r="P271" i="11" s="1"/>
  <c r="G269" i="12"/>
  <c r="Q269" i="11" s="1"/>
  <c r="G270" i="12"/>
  <c r="Q270" i="11" s="1"/>
  <c r="G271" i="12"/>
  <c r="Q271" i="11" s="1"/>
  <c r="G268" i="12"/>
  <c r="Q268" i="11" s="1"/>
  <c r="D269" i="12"/>
  <c r="P269" i="11" s="1"/>
  <c r="D270" i="12"/>
  <c r="P270" i="11" s="1"/>
  <c r="D268" i="12"/>
  <c r="P268" i="11" s="1"/>
  <c r="G262" i="12"/>
  <c r="Q262" i="11" s="1"/>
  <c r="G263" i="12"/>
  <c r="Q263" i="11" s="1"/>
  <c r="G264" i="12"/>
  <c r="Q264" i="11" s="1"/>
  <c r="G265" i="12"/>
  <c r="Q265" i="11" s="1"/>
  <c r="G266" i="12"/>
  <c r="Q266" i="11" s="1"/>
  <c r="G267" i="12"/>
  <c r="Q267" i="11" s="1"/>
  <c r="G261" i="12"/>
  <c r="Q261" i="11" s="1"/>
  <c r="G260" i="12"/>
  <c r="Q260" i="11" s="1"/>
  <c r="D262" i="12"/>
  <c r="P262" i="11" s="1"/>
  <c r="D263" i="12"/>
  <c r="P263" i="11" s="1"/>
  <c r="D264" i="12"/>
  <c r="P264" i="11" s="1"/>
  <c r="D265" i="12"/>
  <c r="P265" i="11" s="1"/>
  <c r="D266" i="12"/>
  <c r="P266" i="11" s="1"/>
  <c r="D267" i="12"/>
  <c r="P267" i="11" s="1"/>
  <c r="D261" i="12"/>
  <c r="P261" i="11" s="1"/>
  <c r="D259" i="12"/>
  <c r="E259" i="12" s="1"/>
  <c r="G259" i="12"/>
  <c r="Q259" i="11" s="1"/>
  <c r="D260" i="12"/>
  <c r="E260" i="12" s="1"/>
  <c r="G253" i="12"/>
  <c r="Q253" i="11" s="1"/>
  <c r="G254" i="12"/>
  <c r="Q254" i="11" s="1"/>
  <c r="G255" i="12"/>
  <c r="Q255" i="11" s="1"/>
  <c r="G256" i="12"/>
  <c r="Q256" i="11" s="1"/>
  <c r="G257" i="12"/>
  <c r="Q257" i="11" s="1"/>
  <c r="G258" i="12"/>
  <c r="Q258" i="11" s="1"/>
  <c r="G252" i="12"/>
  <c r="Q252" i="11" s="1"/>
  <c r="D253" i="12"/>
  <c r="P253" i="11" s="1"/>
  <c r="D254" i="12"/>
  <c r="P254" i="11" s="1"/>
  <c r="D255" i="12"/>
  <c r="P255" i="11" s="1"/>
  <c r="D256" i="12"/>
  <c r="P256" i="11" s="1"/>
  <c r="D257" i="12"/>
  <c r="P257" i="11" s="1"/>
  <c r="D258" i="12"/>
  <c r="P258" i="11" s="1"/>
  <c r="D252" i="12"/>
  <c r="P252" i="11" s="1"/>
  <c r="G243" i="12"/>
  <c r="Q243" i="11" s="1"/>
  <c r="G244" i="12"/>
  <c r="Q244" i="11" s="1"/>
  <c r="G245" i="12"/>
  <c r="Q245" i="11" s="1"/>
  <c r="G246" i="12"/>
  <c r="Q246" i="11" s="1"/>
  <c r="G247" i="12"/>
  <c r="Q247" i="11" s="1"/>
  <c r="G248" i="12"/>
  <c r="Q248" i="11" s="1"/>
  <c r="G249" i="12"/>
  <c r="Q249" i="11" s="1"/>
  <c r="G250" i="12"/>
  <c r="Q250" i="11" s="1"/>
  <c r="G251" i="12"/>
  <c r="Q251" i="11" s="1"/>
  <c r="D251" i="12"/>
  <c r="E251" i="12" s="1"/>
  <c r="G242" i="12"/>
  <c r="Q242" i="11" s="1"/>
  <c r="G236" i="12"/>
  <c r="Q236" i="11" s="1"/>
  <c r="G237" i="12"/>
  <c r="Q237" i="11" s="1"/>
  <c r="G238" i="12"/>
  <c r="Q238" i="11" s="1"/>
  <c r="G239" i="12"/>
  <c r="Q239" i="11" s="1"/>
  <c r="G240" i="12"/>
  <c r="Q240" i="11" s="1"/>
  <c r="G241" i="12"/>
  <c r="Q241" i="11" s="1"/>
  <c r="G235" i="12"/>
  <c r="Q235" i="11" s="1"/>
  <c r="D249" i="12"/>
  <c r="E249" i="12" s="1"/>
  <c r="D250" i="12"/>
  <c r="E250" i="12" s="1"/>
  <c r="D243" i="12"/>
  <c r="P243" i="11" s="1"/>
  <c r="D244" i="12"/>
  <c r="P244" i="11" s="1"/>
  <c r="D245" i="12"/>
  <c r="P245" i="11" s="1"/>
  <c r="D246" i="12"/>
  <c r="P246" i="11" s="1"/>
  <c r="D247" i="12"/>
  <c r="P247" i="11" s="1"/>
  <c r="D248" i="12"/>
  <c r="P248" i="11" s="1"/>
  <c r="D242" i="12"/>
  <c r="P242" i="11" s="1"/>
  <c r="D236" i="12"/>
  <c r="P236" i="11" s="1"/>
  <c r="D237" i="12"/>
  <c r="P237" i="11" s="1"/>
  <c r="D238" i="12"/>
  <c r="P238" i="11" s="1"/>
  <c r="D239" i="12"/>
  <c r="P239" i="11" s="1"/>
  <c r="D240" i="12"/>
  <c r="P240" i="11" s="1"/>
  <c r="D241" i="12"/>
  <c r="P241" i="11" s="1"/>
  <c r="D235" i="12"/>
  <c r="P235" i="11" s="1"/>
  <c r="G227" i="12"/>
  <c r="Q227" i="11" s="1"/>
  <c r="G228" i="12"/>
  <c r="Q228" i="11" s="1"/>
  <c r="G229" i="12"/>
  <c r="Q229" i="11" s="1"/>
  <c r="G230" i="12"/>
  <c r="Q230" i="11" s="1"/>
  <c r="G231" i="12"/>
  <c r="Q231" i="11" s="1"/>
  <c r="G232" i="12"/>
  <c r="Q232" i="11" s="1"/>
  <c r="G233" i="12"/>
  <c r="Q233" i="11" s="1"/>
  <c r="G234" i="12"/>
  <c r="Q234" i="11" s="1"/>
  <c r="G226" i="12"/>
  <c r="Q226" i="11" s="1"/>
  <c r="D234" i="12"/>
  <c r="P234" i="11" s="1"/>
  <c r="D233" i="12"/>
  <c r="P233" i="11" s="1"/>
  <c r="D232" i="12"/>
  <c r="P232" i="11" s="1"/>
  <c r="D231" i="12"/>
  <c r="P231" i="11" s="1"/>
  <c r="D230" i="12"/>
  <c r="P230" i="11" s="1"/>
  <c r="D229" i="12"/>
  <c r="P229" i="11" s="1"/>
  <c r="D228" i="12"/>
  <c r="P228" i="11" s="1"/>
  <c r="D227" i="12"/>
  <c r="P227" i="11" s="1"/>
  <c r="D226" i="12"/>
  <c r="P226" i="11" s="1"/>
  <c r="G222" i="12"/>
  <c r="Q222" i="11" s="1"/>
  <c r="G223" i="12"/>
  <c r="Q223" i="11" s="1"/>
  <c r="G224" i="12"/>
  <c r="Q224" i="11" s="1"/>
  <c r="G225" i="12"/>
  <c r="Q225" i="11" s="1"/>
  <c r="G221" i="12"/>
  <c r="Q221" i="11" s="1"/>
  <c r="D222" i="12"/>
  <c r="P222" i="11" s="1"/>
  <c r="D223" i="12"/>
  <c r="P223" i="11" s="1"/>
  <c r="D224" i="12"/>
  <c r="P224" i="11" s="1"/>
  <c r="D225" i="12"/>
  <c r="P225" i="11" s="1"/>
  <c r="D221" i="12"/>
  <c r="P221" i="11" s="1"/>
  <c r="G215" i="12"/>
  <c r="Q215" i="11" s="1"/>
  <c r="G216" i="12"/>
  <c r="Q216" i="11" s="1"/>
  <c r="G217" i="12"/>
  <c r="Q217" i="11" s="1"/>
  <c r="G218" i="12"/>
  <c r="Q218" i="11" s="1"/>
  <c r="G219" i="12"/>
  <c r="Q219" i="11" s="1"/>
  <c r="G220" i="12"/>
  <c r="Q220" i="11" s="1"/>
  <c r="G214" i="12"/>
  <c r="Q214" i="11" s="1"/>
  <c r="D215" i="12"/>
  <c r="P215" i="11" s="1"/>
  <c r="D216" i="12"/>
  <c r="P216" i="11" s="1"/>
  <c r="D217" i="12"/>
  <c r="P217" i="11" s="1"/>
  <c r="D218" i="12"/>
  <c r="P218" i="11" s="1"/>
  <c r="D219" i="12"/>
  <c r="P219" i="11" s="1"/>
  <c r="D220" i="12"/>
  <c r="P220" i="11" s="1"/>
  <c r="D214" i="12"/>
  <c r="P214" i="11" s="1"/>
  <c r="G207" i="12"/>
  <c r="Q207" i="11" s="1"/>
  <c r="G208" i="12"/>
  <c r="Q208" i="11" s="1"/>
  <c r="G209" i="12"/>
  <c r="Q209" i="11" s="1"/>
  <c r="G210" i="12"/>
  <c r="Q210" i="11" s="1"/>
  <c r="G211" i="12"/>
  <c r="Q211" i="11" s="1"/>
  <c r="G212" i="12"/>
  <c r="Q212" i="11" s="1"/>
  <c r="G213" i="12"/>
  <c r="Q213" i="11" s="1"/>
  <c r="G206" i="12"/>
  <c r="Q206" i="11" s="1"/>
  <c r="D207" i="12"/>
  <c r="P207" i="11" s="1"/>
  <c r="D208" i="12"/>
  <c r="P208" i="11" s="1"/>
  <c r="D209" i="12"/>
  <c r="P209" i="11" s="1"/>
  <c r="D210" i="12"/>
  <c r="P210" i="11" s="1"/>
  <c r="D211" i="12"/>
  <c r="P211" i="11" s="1"/>
  <c r="D212" i="12"/>
  <c r="P212" i="11" s="1"/>
  <c r="D213" i="12"/>
  <c r="P213" i="11" s="1"/>
  <c r="D206" i="12"/>
  <c r="P206" i="11" s="1"/>
  <c r="G199" i="12"/>
  <c r="Q199" i="11" s="1"/>
  <c r="G200" i="12"/>
  <c r="Q200" i="11" s="1"/>
  <c r="G201" i="12"/>
  <c r="Q201" i="11" s="1"/>
  <c r="G202" i="12"/>
  <c r="Q202" i="11" s="1"/>
  <c r="G203" i="12"/>
  <c r="Q203" i="11" s="1"/>
  <c r="G204" i="12"/>
  <c r="Q204" i="11" s="1"/>
  <c r="G205" i="12"/>
  <c r="Q205" i="11" s="1"/>
  <c r="G198" i="12"/>
  <c r="Q198" i="11" s="1"/>
  <c r="D205" i="12"/>
  <c r="P205" i="11" s="1"/>
  <c r="D199" i="12"/>
  <c r="P199" i="11" s="1"/>
  <c r="D200" i="12"/>
  <c r="P200" i="11" s="1"/>
  <c r="D201" i="12"/>
  <c r="P201" i="11" s="1"/>
  <c r="D202" i="12"/>
  <c r="P202" i="11" s="1"/>
  <c r="D203" i="12"/>
  <c r="P203" i="11" s="1"/>
  <c r="D204" i="12"/>
  <c r="P204" i="11" s="1"/>
  <c r="D198" i="12"/>
  <c r="P198" i="11" s="1"/>
  <c r="D192" i="12"/>
  <c r="P192" i="11" s="1"/>
  <c r="D193" i="12"/>
  <c r="P193" i="11" s="1"/>
  <c r="D194" i="12"/>
  <c r="P194" i="11" s="1"/>
  <c r="D195" i="12"/>
  <c r="P195" i="11" s="1"/>
  <c r="D196" i="12"/>
  <c r="P196" i="11" s="1"/>
  <c r="D197" i="12"/>
  <c r="P197" i="11" s="1"/>
  <c r="D191" i="12"/>
  <c r="P191" i="11" s="1"/>
  <c r="D190" i="12"/>
  <c r="P190" i="11" s="1"/>
  <c r="G192" i="12"/>
  <c r="Q192" i="11" s="1"/>
  <c r="G193" i="12"/>
  <c r="Q193" i="11" s="1"/>
  <c r="G194" i="12"/>
  <c r="Q194" i="11" s="1"/>
  <c r="G195" i="12"/>
  <c r="Q195" i="11" s="1"/>
  <c r="G196" i="12"/>
  <c r="Q196" i="11" s="1"/>
  <c r="G197" i="12"/>
  <c r="Q197" i="11" s="1"/>
  <c r="G191" i="12"/>
  <c r="Q191" i="11" s="1"/>
  <c r="G190" i="12"/>
  <c r="Q190" i="11" s="1"/>
  <c r="G189" i="12"/>
  <c r="Q189" i="11" s="1"/>
  <c r="D189" i="12"/>
  <c r="P189" i="11" s="1"/>
  <c r="G180" i="12"/>
  <c r="Q180" i="11" s="1"/>
  <c r="G181" i="12"/>
  <c r="Q181" i="11" s="1"/>
  <c r="G182" i="12"/>
  <c r="Q182" i="11" s="1"/>
  <c r="G183" i="12"/>
  <c r="Q183" i="11" s="1"/>
  <c r="G184" i="12"/>
  <c r="Q184" i="11" s="1"/>
  <c r="G185" i="12"/>
  <c r="Q185" i="11" s="1"/>
  <c r="G186" i="12"/>
  <c r="Q186" i="11" s="1"/>
  <c r="G187" i="12"/>
  <c r="Q187" i="11" s="1"/>
  <c r="G188" i="12"/>
  <c r="Q188" i="11" s="1"/>
  <c r="G179" i="12"/>
  <c r="Q179" i="11" s="1"/>
  <c r="G174" i="12"/>
  <c r="Q174" i="11" s="1"/>
  <c r="D180" i="12"/>
  <c r="P180" i="11" s="1"/>
  <c r="D181" i="12"/>
  <c r="P181" i="11" s="1"/>
  <c r="D182" i="12"/>
  <c r="P182" i="11" s="1"/>
  <c r="D183" i="12"/>
  <c r="P183" i="11" s="1"/>
  <c r="D184" i="12"/>
  <c r="P184" i="11" s="1"/>
  <c r="D185" i="12"/>
  <c r="P185" i="11" s="1"/>
  <c r="D186" i="12"/>
  <c r="P186" i="11" s="1"/>
  <c r="D187" i="12"/>
  <c r="P187" i="11" s="1"/>
  <c r="D188" i="12"/>
  <c r="P188" i="11" s="1"/>
  <c r="D179" i="12"/>
  <c r="P179" i="11" s="1"/>
  <c r="G178" i="12"/>
  <c r="Q178" i="11" s="1"/>
  <c r="G177" i="12"/>
  <c r="Q177" i="11" s="1"/>
  <c r="G176" i="12"/>
  <c r="Q176" i="11" s="1"/>
  <c r="G175" i="12"/>
  <c r="Q175" i="11" s="1"/>
  <c r="G171" i="12"/>
  <c r="Q171" i="11" s="1"/>
  <c r="G172" i="12"/>
  <c r="Q172" i="11" s="1"/>
  <c r="G173" i="12"/>
  <c r="Q173" i="11" s="1"/>
  <c r="G170" i="12"/>
  <c r="Q170" i="11" s="1"/>
  <c r="D175" i="12"/>
  <c r="P175" i="11" s="1"/>
  <c r="D176" i="12"/>
  <c r="P176" i="11" s="1"/>
  <c r="D177" i="12"/>
  <c r="P177" i="11" s="1"/>
  <c r="D178" i="12"/>
  <c r="P178" i="11" s="1"/>
  <c r="D174" i="12"/>
  <c r="P174" i="11" s="1"/>
  <c r="D171" i="12"/>
  <c r="P171" i="11" s="1"/>
  <c r="D172" i="12"/>
  <c r="P172" i="11" s="1"/>
  <c r="D173" i="12"/>
  <c r="P173" i="11" s="1"/>
  <c r="D170" i="12"/>
  <c r="P170" i="11" s="1"/>
  <c r="D168" i="12"/>
  <c r="E168" i="12" s="1"/>
  <c r="G168" i="12"/>
  <c r="Q168" i="11" s="1"/>
  <c r="D169" i="12"/>
  <c r="E169" i="12" s="1"/>
  <c r="G169" i="12"/>
  <c r="Q169" i="11" s="1"/>
  <c r="G161" i="12"/>
  <c r="Q161" i="11" s="1"/>
  <c r="G162" i="12"/>
  <c r="Q162" i="11" s="1"/>
  <c r="G163" i="12"/>
  <c r="Q163" i="11" s="1"/>
  <c r="G164" i="12"/>
  <c r="Q164" i="11" s="1"/>
  <c r="G165" i="12"/>
  <c r="Q165" i="11" s="1"/>
  <c r="G166" i="12"/>
  <c r="Q166" i="11" s="1"/>
  <c r="G167" i="12"/>
  <c r="Q167" i="11" s="1"/>
  <c r="G160" i="12"/>
  <c r="Q160" i="11" s="1"/>
  <c r="D161" i="12"/>
  <c r="P161" i="11" s="1"/>
  <c r="D162" i="12"/>
  <c r="P162" i="11" s="1"/>
  <c r="D163" i="12"/>
  <c r="P163" i="11" s="1"/>
  <c r="D164" i="12"/>
  <c r="P164" i="11" s="1"/>
  <c r="D165" i="12"/>
  <c r="P165" i="11" s="1"/>
  <c r="D166" i="12"/>
  <c r="P166" i="11" s="1"/>
  <c r="D167" i="12"/>
  <c r="P167" i="11" s="1"/>
  <c r="D160" i="12"/>
  <c r="P160" i="11" s="1"/>
  <c r="G155" i="12"/>
  <c r="Q155" i="11" s="1"/>
  <c r="G156" i="12"/>
  <c r="Q156" i="11" s="1"/>
  <c r="G157" i="12"/>
  <c r="Q157" i="11" s="1"/>
  <c r="G158" i="12"/>
  <c r="Q158" i="11" s="1"/>
  <c r="G159" i="12"/>
  <c r="Q159" i="11" s="1"/>
  <c r="G154" i="12"/>
  <c r="Q154" i="11" s="1"/>
  <c r="D155" i="12"/>
  <c r="P155" i="11" s="1"/>
  <c r="D156" i="12"/>
  <c r="P156" i="11" s="1"/>
  <c r="D157" i="12"/>
  <c r="P157" i="11" s="1"/>
  <c r="D158" i="12"/>
  <c r="P158" i="11" s="1"/>
  <c r="D159" i="12"/>
  <c r="P159" i="11" s="1"/>
  <c r="D154" i="12"/>
  <c r="P154" i="11" s="1"/>
  <c r="G145" i="12"/>
  <c r="Q145" i="11" s="1"/>
  <c r="G146" i="12"/>
  <c r="Q146" i="11" s="1"/>
  <c r="G147" i="12"/>
  <c r="Q147" i="11" s="1"/>
  <c r="G148" i="12"/>
  <c r="Q148" i="11" s="1"/>
  <c r="G149" i="12"/>
  <c r="Q149" i="11" s="1"/>
  <c r="G150" i="12"/>
  <c r="Q150" i="11" s="1"/>
  <c r="G151" i="12"/>
  <c r="Q151" i="11" s="1"/>
  <c r="G152" i="12"/>
  <c r="Q152" i="11" s="1"/>
  <c r="G153" i="12"/>
  <c r="Q153" i="11" s="1"/>
  <c r="G144" i="12"/>
  <c r="Q144" i="11" s="1"/>
  <c r="D145" i="12"/>
  <c r="P145" i="11" s="1"/>
  <c r="D146" i="12"/>
  <c r="P146" i="11" s="1"/>
  <c r="D147" i="12"/>
  <c r="P147" i="11" s="1"/>
  <c r="D148" i="12"/>
  <c r="P148" i="11" s="1"/>
  <c r="D149" i="12"/>
  <c r="P149" i="11" s="1"/>
  <c r="D150" i="12"/>
  <c r="P150" i="11" s="1"/>
  <c r="D151" i="12"/>
  <c r="P151" i="11" s="1"/>
  <c r="D152" i="12"/>
  <c r="P152" i="11" s="1"/>
  <c r="D153" i="12"/>
  <c r="P153" i="11" s="1"/>
  <c r="D144" i="12"/>
  <c r="P144" i="11" s="1"/>
  <c r="G132" i="12"/>
  <c r="Q132" i="11" s="1"/>
  <c r="G133" i="12"/>
  <c r="Q133" i="11" s="1"/>
  <c r="G134" i="12"/>
  <c r="Q134" i="11" s="1"/>
  <c r="G135" i="12"/>
  <c r="Q135" i="11" s="1"/>
  <c r="G136" i="12"/>
  <c r="Q136" i="11" s="1"/>
  <c r="G137" i="12"/>
  <c r="Q137" i="11" s="1"/>
  <c r="G138" i="12"/>
  <c r="Q138" i="11" s="1"/>
  <c r="G139" i="12"/>
  <c r="Q139" i="11" s="1"/>
  <c r="G140" i="12"/>
  <c r="Q140" i="11" s="1"/>
  <c r="G141" i="12"/>
  <c r="Q141" i="11" s="1"/>
  <c r="G142" i="12"/>
  <c r="Q142" i="11" s="1"/>
  <c r="G143" i="12"/>
  <c r="Q143" i="11" s="1"/>
  <c r="G131" i="12"/>
  <c r="Q131" i="11" s="1"/>
  <c r="D132" i="12"/>
  <c r="P132" i="11" s="1"/>
  <c r="D133" i="12"/>
  <c r="P133" i="11" s="1"/>
  <c r="D134" i="12"/>
  <c r="P134" i="11" s="1"/>
  <c r="D135" i="12"/>
  <c r="P135" i="11" s="1"/>
  <c r="D136" i="12"/>
  <c r="P136" i="11" s="1"/>
  <c r="D137" i="12"/>
  <c r="P137" i="11" s="1"/>
  <c r="D138" i="12"/>
  <c r="P138" i="11" s="1"/>
  <c r="D139" i="12"/>
  <c r="P139" i="11" s="1"/>
  <c r="D140" i="12"/>
  <c r="P140" i="11" s="1"/>
  <c r="D141" i="12"/>
  <c r="P141" i="11" s="1"/>
  <c r="D142" i="12"/>
  <c r="P142" i="11" s="1"/>
  <c r="D143" i="12"/>
  <c r="P143" i="11" s="1"/>
  <c r="D131" i="12"/>
  <c r="P131" i="11" s="1"/>
  <c r="G128" i="12"/>
  <c r="Q128" i="11" s="1"/>
  <c r="G129" i="12"/>
  <c r="Q129" i="11" s="1"/>
  <c r="G130" i="12"/>
  <c r="Q130" i="11" s="1"/>
  <c r="G127" i="12"/>
  <c r="Q127" i="11" s="1"/>
  <c r="G125" i="12"/>
  <c r="Q125" i="11" s="1"/>
  <c r="G126" i="12"/>
  <c r="Q126" i="11" s="1"/>
  <c r="G124" i="12"/>
  <c r="Q124" i="11" s="1"/>
  <c r="D128" i="12"/>
  <c r="P128" i="11" s="1"/>
  <c r="D129" i="12"/>
  <c r="P129" i="11" s="1"/>
  <c r="D130" i="12"/>
  <c r="P130" i="11" s="1"/>
  <c r="D127" i="12"/>
  <c r="P127" i="11" s="1"/>
  <c r="D125" i="12"/>
  <c r="P125" i="11" s="1"/>
  <c r="D126" i="12"/>
  <c r="P126" i="11" s="1"/>
  <c r="D124" i="12"/>
  <c r="P124" i="11" s="1"/>
  <c r="D119" i="12"/>
  <c r="P119" i="11" s="1"/>
  <c r="D120" i="12"/>
  <c r="P120" i="11" s="1"/>
  <c r="D121" i="12"/>
  <c r="P121" i="11" s="1"/>
  <c r="D122" i="12"/>
  <c r="P122" i="11" s="1"/>
  <c r="D123" i="12"/>
  <c r="P123" i="11" s="1"/>
  <c r="D118" i="12"/>
  <c r="P118" i="11" s="1"/>
  <c r="G119" i="12"/>
  <c r="Q119" i="11" s="1"/>
  <c r="G120" i="12"/>
  <c r="Q120" i="11" s="1"/>
  <c r="G121" i="12"/>
  <c r="Q121" i="11" s="1"/>
  <c r="G122" i="12"/>
  <c r="Q122" i="11" s="1"/>
  <c r="G123" i="12"/>
  <c r="Q123" i="11" s="1"/>
  <c r="G118" i="12"/>
  <c r="Q118" i="11" s="1"/>
  <c r="G111" i="12"/>
  <c r="Q111" i="11" s="1"/>
  <c r="G112" i="12"/>
  <c r="Q112" i="11" s="1"/>
  <c r="G113" i="12"/>
  <c r="Q113" i="11" s="1"/>
  <c r="G114" i="12"/>
  <c r="Q114" i="11" s="1"/>
  <c r="G115" i="12"/>
  <c r="Q115" i="11" s="1"/>
  <c r="G116" i="12"/>
  <c r="Q116" i="11" s="1"/>
  <c r="G117" i="12"/>
  <c r="Q117" i="11" s="1"/>
  <c r="G110" i="12"/>
  <c r="Q110" i="11" s="1"/>
  <c r="D111" i="12"/>
  <c r="P111" i="11" s="1"/>
  <c r="D112" i="12"/>
  <c r="P112" i="11" s="1"/>
  <c r="D113" i="12"/>
  <c r="P113" i="11" s="1"/>
  <c r="D114" i="12"/>
  <c r="P114" i="11" s="1"/>
  <c r="D115" i="12"/>
  <c r="P115" i="11" s="1"/>
  <c r="D116" i="12"/>
  <c r="P116" i="11" s="1"/>
  <c r="D117" i="12"/>
  <c r="P117" i="11" s="1"/>
  <c r="D110" i="12"/>
  <c r="P110" i="11" s="1"/>
  <c r="G101" i="12"/>
  <c r="Q101" i="11" s="1"/>
  <c r="G102" i="12"/>
  <c r="Q102" i="11" s="1"/>
  <c r="G103" i="12"/>
  <c r="Q103" i="11" s="1"/>
  <c r="G104" i="12"/>
  <c r="Q104" i="11" s="1"/>
  <c r="G105" i="12"/>
  <c r="Q105" i="11" s="1"/>
  <c r="G106" i="12"/>
  <c r="Q106" i="11" s="1"/>
  <c r="G107" i="12"/>
  <c r="Q107" i="11" s="1"/>
  <c r="G108" i="12"/>
  <c r="Q108" i="11" s="1"/>
  <c r="G109" i="12"/>
  <c r="Q109" i="11" s="1"/>
  <c r="G100" i="12"/>
  <c r="Q100" i="11" s="1"/>
  <c r="D101" i="12"/>
  <c r="P101" i="11" s="1"/>
  <c r="D102" i="12"/>
  <c r="P102" i="11" s="1"/>
  <c r="D103" i="12"/>
  <c r="P103" i="11" s="1"/>
  <c r="D104" i="12"/>
  <c r="P104" i="11" s="1"/>
  <c r="D105" i="12"/>
  <c r="P105" i="11" s="1"/>
  <c r="D106" i="12"/>
  <c r="P106" i="11" s="1"/>
  <c r="D107" i="12"/>
  <c r="P107" i="11" s="1"/>
  <c r="D108" i="12"/>
  <c r="P108" i="11" s="1"/>
  <c r="D109" i="12"/>
  <c r="P109" i="11" s="1"/>
  <c r="D100" i="12"/>
  <c r="P100" i="11" s="1"/>
  <c r="D99" i="12"/>
  <c r="E99" i="12" s="1"/>
  <c r="G94" i="12"/>
  <c r="Q94" i="11" s="1"/>
  <c r="G95" i="12"/>
  <c r="Q95" i="11" s="1"/>
  <c r="G96" i="12"/>
  <c r="Q96" i="11" s="1"/>
  <c r="G97" i="12"/>
  <c r="Q97" i="11" s="1"/>
  <c r="G98" i="12"/>
  <c r="Q98" i="11" s="1"/>
  <c r="G99" i="12"/>
  <c r="Q99" i="11" s="1"/>
  <c r="G93" i="12"/>
  <c r="Q93" i="11" s="1"/>
  <c r="D94" i="12"/>
  <c r="P94" i="11" s="1"/>
  <c r="D95" i="12"/>
  <c r="P95" i="11" s="1"/>
  <c r="D96" i="12"/>
  <c r="P96" i="11" s="1"/>
  <c r="D97" i="12"/>
  <c r="P97" i="11" s="1"/>
  <c r="D98" i="12"/>
  <c r="P98" i="11" s="1"/>
  <c r="D93" i="12"/>
  <c r="P93" i="11" s="1"/>
  <c r="D92" i="12"/>
  <c r="P92" i="11" s="1"/>
  <c r="G79" i="12"/>
  <c r="Q79" i="11" s="1"/>
  <c r="G80" i="12"/>
  <c r="Q80" i="11" s="1"/>
  <c r="G81" i="12"/>
  <c r="Q81" i="11" s="1"/>
  <c r="G82" i="12"/>
  <c r="Q82" i="11" s="1"/>
  <c r="G83" i="12"/>
  <c r="Q83" i="11" s="1"/>
  <c r="G84" i="12"/>
  <c r="Q84" i="11" s="1"/>
  <c r="G85" i="12"/>
  <c r="Q85" i="11" s="1"/>
  <c r="G86" i="12"/>
  <c r="Q86" i="11" s="1"/>
  <c r="G87" i="12"/>
  <c r="Q87" i="11" s="1"/>
  <c r="G88" i="12"/>
  <c r="Q88" i="11" s="1"/>
  <c r="G89" i="12"/>
  <c r="Q89" i="11" s="1"/>
  <c r="G90" i="12"/>
  <c r="Q90" i="11" s="1"/>
  <c r="G91" i="12"/>
  <c r="Q91" i="11" s="1"/>
  <c r="G92" i="12"/>
  <c r="Q92" i="11" s="1"/>
  <c r="G78" i="12"/>
  <c r="Q78" i="11" s="1"/>
  <c r="E92" i="12"/>
  <c r="D91" i="12"/>
  <c r="P91" i="11" s="1"/>
  <c r="D79" i="12"/>
  <c r="P79" i="11" s="1"/>
  <c r="D80" i="12"/>
  <c r="P80" i="11" s="1"/>
  <c r="D81" i="12"/>
  <c r="P81" i="11" s="1"/>
  <c r="D82" i="12"/>
  <c r="P82" i="11" s="1"/>
  <c r="D83" i="12"/>
  <c r="P83" i="11" s="1"/>
  <c r="D84" i="12"/>
  <c r="P84" i="11" s="1"/>
  <c r="D85" i="12"/>
  <c r="P85" i="11" s="1"/>
  <c r="D86" i="12"/>
  <c r="P86" i="11" s="1"/>
  <c r="D87" i="12"/>
  <c r="P87" i="11" s="1"/>
  <c r="D88" i="12"/>
  <c r="P88" i="11" s="1"/>
  <c r="D89" i="12"/>
  <c r="P89" i="11" s="1"/>
  <c r="D90" i="12"/>
  <c r="P90" i="11" s="1"/>
  <c r="D78" i="12"/>
  <c r="P78" i="11" s="1"/>
  <c r="D72" i="12"/>
  <c r="P72" i="11" s="1"/>
  <c r="D73" i="12"/>
  <c r="P73" i="11" s="1"/>
  <c r="D74" i="12"/>
  <c r="P74" i="11" s="1"/>
  <c r="D75" i="12"/>
  <c r="P75" i="11" s="1"/>
  <c r="D76" i="12"/>
  <c r="P76" i="11" s="1"/>
  <c r="D77" i="12"/>
  <c r="P77" i="11" s="1"/>
  <c r="D71" i="12"/>
  <c r="P71" i="11" s="1"/>
  <c r="D67" i="12"/>
  <c r="P67" i="11" s="1"/>
  <c r="D68" i="12"/>
  <c r="P68" i="11" s="1"/>
  <c r="D69" i="12"/>
  <c r="P69" i="11" s="1"/>
  <c r="D70" i="12"/>
  <c r="P70" i="11" s="1"/>
  <c r="D66" i="12"/>
  <c r="P66" i="11" s="1"/>
  <c r="D65" i="12"/>
  <c r="E65" i="12" s="1"/>
  <c r="G65" i="12"/>
  <c r="Q65" i="11" s="1"/>
  <c r="D64" i="12"/>
  <c r="P64" i="11" s="1"/>
  <c r="D63" i="12"/>
  <c r="P63" i="11" s="1"/>
  <c r="D62" i="12"/>
  <c r="P62" i="11" s="1"/>
  <c r="D61" i="12"/>
  <c r="P61" i="11" s="1"/>
  <c r="D56" i="12"/>
  <c r="P56" i="11" s="1"/>
  <c r="D57" i="12"/>
  <c r="P57" i="11" s="1"/>
  <c r="D58" i="12"/>
  <c r="P58" i="11" s="1"/>
  <c r="D59" i="12"/>
  <c r="P59" i="11" s="1"/>
  <c r="D60" i="12"/>
  <c r="P60" i="11" s="1"/>
  <c r="D55" i="12"/>
  <c r="P55" i="11" s="1"/>
  <c r="D50" i="12"/>
  <c r="P50" i="11" s="1"/>
  <c r="D51" i="12"/>
  <c r="P51" i="11" s="1"/>
  <c r="D52" i="12"/>
  <c r="P52" i="11" s="1"/>
  <c r="D53" i="12"/>
  <c r="P53" i="11" s="1"/>
  <c r="D54" i="12"/>
  <c r="P54" i="11" s="1"/>
  <c r="D49" i="12"/>
  <c r="P49" i="11" s="1"/>
  <c r="D47" i="12"/>
  <c r="P47" i="11" s="1"/>
  <c r="D48" i="12"/>
  <c r="P48" i="11" s="1"/>
  <c r="D46" i="12"/>
  <c r="P46" i="11" s="1"/>
  <c r="D40" i="12"/>
  <c r="P40" i="11" s="1"/>
  <c r="D41" i="12"/>
  <c r="P41" i="11" s="1"/>
  <c r="D42" i="12"/>
  <c r="P42" i="11" s="1"/>
  <c r="D43" i="12"/>
  <c r="P43" i="11" s="1"/>
  <c r="D44" i="12"/>
  <c r="P44" i="11" s="1"/>
  <c r="D45" i="12"/>
  <c r="P45" i="11" s="1"/>
  <c r="D39" i="12"/>
  <c r="P39" i="11" s="1"/>
  <c r="G36" i="12"/>
  <c r="Q36" i="11" s="1"/>
  <c r="G37" i="12"/>
  <c r="Q37" i="11" s="1"/>
  <c r="G38" i="12"/>
  <c r="Q38" i="11" s="1"/>
  <c r="D36" i="12"/>
  <c r="P36" i="11" s="1"/>
  <c r="D37" i="12"/>
  <c r="P37" i="11" s="1"/>
  <c r="D38" i="12"/>
  <c r="P38" i="11" s="1"/>
  <c r="D35" i="12"/>
  <c r="P35" i="11" s="1"/>
  <c r="G17" i="12"/>
  <c r="Q17" i="11" s="1"/>
  <c r="G18" i="12"/>
  <c r="Q18" i="11" s="1"/>
  <c r="G19" i="12"/>
  <c r="Q19" i="11" s="1"/>
  <c r="G20" i="12"/>
  <c r="Q20" i="11" s="1"/>
  <c r="G21" i="12"/>
  <c r="Q21" i="11" s="1"/>
  <c r="G22" i="12"/>
  <c r="Q22" i="11" s="1"/>
  <c r="G23" i="12"/>
  <c r="Q23" i="11" s="1"/>
  <c r="G24" i="12"/>
  <c r="Q24" i="11" s="1"/>
  <c r="G25" i="12"/>
  <c r="Q25" i="11" s="1"/>
  <c r="G26" i="12"/>
  <c r="Q26" i="11" s="1"/>
  <c r="G27" i="12"/>
  <c r="Q27" i="11" s="1"/>
  <c r="G28" i="12"/>
  <c r="Q28" i="11" s="1"/>
  <c r="G29" i="12"/>
  <c r="Q29" i="11" s="1"/>
  <c r="G30" i="12"/>
  <c r="Q30" i="11" s="1"/>
  <c r="G31" i="12"/>
  <c r="Q31" i="11" s="1"/>
  <c r="G32" i="12"/>
  <c r="Q32" i="11" s="1"/>
  <c r="G33" i="12"/>
  <c r="Q33" i="11" s="1"/>
  <c r="G34" i="12"/>
  <c r="Q34" i="11" s="1"/>
  <c r="D34" i="12"/>
  <c r="E34" i="12" s="1"/>
  <c r="D17" i="12"/>
  <c r="P17" i="11" s="1"/>
  <c r="D18" i="12"/>
  <c r="P18" i="11" s="1"/>
  <c r="D19" i="12"/>
  <c r="P19" i="11" s="1"/>
  <c r="D20" i="12"/>
  <c r="P20" i="11" s="1"/>
  <c r="D21" i="12"/>
  <c r="P21" i="11" s="1"/>
  <c r="D22" i="12"/>
  <c r="P22" i="11" s="1"/>
  <c r="D23" i="12"/>
  <c r="P23" i="11" s="1"/>
  <c r="D24" i="12"/>
  <c r="P24" i="11" s="1"/>
  <c r="D25" i="12"/>
  <c r="P25" i="11" s="1"/>
  <c r="D26" i="12"/>
  <c r="P26" i="11" s="1"/>
  <c r="D27" i="12"/>
  <c r="P27" i="11" s="1"/>
  <c r="D28" i="12"/>
  <c r="P28" i="11" s="1"/>
  <c r="D29" i="12"/>
  <c r="P29" i="11" s="1"/>
  <c r="D30" i="12"/>
  <c r="P30" i="11" s="1"/>
  <c r="D31" i="12"/>
  <c r="P31" i="11" s="1"/>
  <c r="D32" i="12"/>
  <c r="E32" i="12" s="1"/>
  <c r="D33" i="12"/>
  <c r="E33" i="12" s="1"/>
  <c r="D16" i="12"/>
  <c r="P16" i="11" s="1"/>
  <c r="D3" i="12"/>
  <c r="P3" i="11" s="1"/>
  <c r="D4" i="12"/>
  <c r="P4" i="11" s="1"/>
  <c r="D5" i="12"/>
  <c r="P5" i="11" s="1"/>
  <c r="D6" i="12"/>
  <c r="P6" i="11" s="1"/>
  <c r="D7" i="12"/>
  <c r="P7" i="11" s="1"/>
  <c r="D8" i="12"/>
  <c r="P8" i="11" s="1"/>
  <c r="D9" i="12"/>
  <c r="P9" i="11" s="1"/>
  <c r="D10" i="12"/>
  <c r="P10" i="11" s="1"/>
  <c r="D11" i="12"/>
  <c r="P11" i="11" s="1"/>
  <c r="D12" i="12"/>
  <c r="P12" i="11" s="1"/>
  <c r="D13" i="12"/>
  <c r="P13" i="11" s="1"/>
  <c r="D14" i="12"/>
  <c r="P14" i="11" s="1"/>
  <c r="D15" i="12"/>
  <c r="P15" i="11" s="1"/>
  <c r="D2" i="12"/>
  <c r="G2" i="12"/>
  <c r="G3" i="12"/>
  <c r="Q3" i="11" s="1"/>
  <c r="G4" i="12"/>
  <c r="Q4" i="11" s="1"/>
  <c r="G5" i="12"/>
  <c r="Q5" i="11" s="1"/>
  <c r="G6" i="12"/>
  <c r="Q6" i="11" s="1"/>
  <c r="G7" i="12"/>
  <c r="Q7" i="11" s="1"/>
  <c r="G8" i="12"/>
  <c r="Q8" i="11" s="1"/>
  <c r="G9" i="12"/>
  <c r="Q9" i="11" s="1"/>
  <c r="G10" i="12"/>
  <c r="Q10" i="11" s="1"/>
  <c r="G11" i="12"/>
  <c r="Q11" i="11" s="1"/>
  <c r="G12" i="12"/>
  <c r="Q12" i="11" s="1"/>
  <c r="G13" i="12"/>
  <c r="Q13" i="11" s="1"/>
  <c r="G14" i="12"/>
  <c r="Q14" i="11" s="1"/>
  <c r="G15" i="12"/>
  <c r="Q15" i="11" s="1"/>
  <c r="F23" i="16"/>
  <c r="O16" i="16"/>
  <c r="O17" i="16"/>
  <c r="O18" i="16"/>
  <c r="O19" i="16"/>
  <c r="O20" i="16"/>
  <c r="O21" i="16"/>
  <c r="O22" i="16"/>
  <c r="O23" i="16"/>
  <c r="O24" i="16"/>
  <c r="O25" i="16"/>
  <c r="O26" i="16"/>
  <c r="O27" i="16"/>
  <c r="O28" i="16"/>
  <c r="O29" i="16"/>
  <c r="O30" i="16"/>
  <c r="O31" i="16"/>
  <c r="O32" i="16"/>
  <c r="O33" i="16"/>
  <c r="O34" i="16"/>
  <c r="O35" i="16"/>
  <c r="O36" i="16"/>
  <c r="O37" i="16"/>
  <c r="O38" i="16"/>
  <c r="M16" i="16"/>
  <c r="M17" i="16"/>
  <c r="M18" i="16"/>
  <c r="M19" i="16"/>
  <c r="M20" i="16"/>
  <c r="M21" i="16"/>
  <c r="M22" i="16"/>
  <c r="M23" i="16"/>
  <c r="M24" i="16"/>
  <c r="M25" i="16"/>
  <c r="M26" i="16"/>
  <c r="M27" i="16"/>
  <c r="M28" i="16"/>
  <c r="M29" i="16"/>
  <c r="M30" i="16"/>
  <c r="M31" i="16"/>
  <c r="M32" i="16"/>
  <c r="M33" i="16"/>
  <c r="M34" i="16"/>
  <c r="M35" i="16"/>
  <c r="M36" i="16"/>
  <c r="M37" i="16"/>
  <c r="M38" i="16"/>
  <c r="F16" i="16"/>
  <c r="F17" i="16"/>
  <c r="F18" i="16"/>
  <c r="F19" i="16"/>
  <c r="F20" i="16"/>
  <c r="F21" i="16"/>
  <c r="F22" i="16"/>
  <c r="F24" i="16"/>
  <c r="F25" i="16"/>
  <c r="F26" i="16"/>
  <c r="F27" i="16"/>
  <c r="F28" i="16"/>
  <c r="F29" i="16"/>
  <c r="F30" i="16"/>
  <c r="F31" i="16"/>
  <c r="F32" i="16"/>
  <c r="F33" i="16"/>
  <c r="F34" i="16"/>
  <c r="F35" i="16"/>
  <c r="F36" i="16"/>
  <c r="F37" i="16"/>
  <c r="F38" i="16"/>
  <c r="E16" i="16"/>
  <c r="E17" i="16"/>
  <c r="E18" i="16"/>
  <c r="E19" i="16"/>
  <c r="E20" i="16"/>
  <c r="E21" i="16"/>
  <c r="E22" i="16"/>
  <c r="E23" i="16"/>
  <c r="E24" i="16"/>
  <c r="E25" i="16"/>
  <c r="E26" i="16"/>
  <c r="E27" i="16"/>
  <c r="E28" i="16"/>
  <c r="E29" i="16"/>
  <c r="E30" i="16"/>
  <c r="E31" i="16"/>
  <c r="E32" i="16"/>
  <c r="E33" i="16"/>
  <c r="E34" i="16"/>
  <c r="E35" i="16"/>
  <c r="E36" i="16"/>
  <c r="E37" i="16"/>
  <c r="E38" i="16"/>
  <c r="C16" i="16"/>
  <c r="C17" i="16"/>
  <c r="C18" i="16"/>
  <c r="C19" i="16"/>
  <c r="C20" i="16"/>
  <c r="C21" i="16"/>
  <c r="C22" i="16"/>
  <c r="C23" i="16"/>
  <c r="C24" i="16"/>
  <c r="C25" i="16"/>
  <c r="C26" i="16"/>
  <c r="C27" i="16"/>
  <c r="C28" i="16"/>
  <c r="C29" i="16"/>
  <c r="C30" i="16"/>
  <c r="C31" i="16"/>
  <c r="C32" i="16"/>
  <c r="C33" i="16"/>
  <c r="C34" i="16"/>
  <c r="C35" i="16"/>
  <c r="C36" i="16"/>
  <c r="C37" i="16"/>
  <c r="C38" i="16"/>
  <c r="A16" i="16"/>
  <c r="A17" i="16"/>
  <c r="A18" i="16"/>
  <c r="A19" i="16"/>
  <c r="A20" i="16"/>
  <c r="A21" i="16"/>
  <c r="A22" i="16"/>
  <c r="A23" i="16"/>
  <c r="A24" i="16"/>
  <c r="A25" i="16"/>
  <c r="A26" i="16"/>
  <c r="A27" i="16"/>
  <c r="A28" i="16"/>
  <c r="A29" i="16"/>
  <c r="A30" i="16"/>
  <c r="A31" i="16"/>
  <c r="A32" i="16"/>
  <c r="A33" i="16"/>
  <c r="A34" i="16"/>
  <c r="A35" i="16"/>
  <c r="A36" i="16"/>
  <c r="A37" i="16"/>
  <c r="A38" i="16"/>
  <c r="O15" i="16"/>
  <c r="M15" i="16"/>
  <c r="F15" i="16"/>
  <c r="E15" i="16"/>
  <c r="C15" i="16"/>
  <c r="A15" i="16"/>
  <c r="O8" i="16"/>
  <c r="J8" i="16"/>
  <c r="D8" i="16"/>
  <c r="A8" i="16"/>
  <c r="P47" i="16"/>
  <c r="O47" i="16"/>
  <c r="N47" i="16"/>
  <c r="M47" i="16"/>
  <c r="L47" i="16"/>
  <c r="K47" i="16"/>
  <c r="J47" i="16"/>
  <c r="E47" i="16"/>
  <c r="A40" i="16"/>
  <c r="A39" i="16"/>
  <c r="O12" i="16"/>
  <c r="M12" i="16"/>
  <c r="J12" i="16"/>
  <c r="D12" i="16"/>
  <c r="A12" i="16"/>
  <c r="O10" i="16"/>
  <c r="M10" i="16"/>
  <c r="J10" i="16"/>
  <c r="D10" i="16"/>
  <c r="A10" i="16"/>
  <c r="O38" i="15"/>
  <c r="M38" i="15"/>
  <c r="F38" i="15"/>
  <c r="E38" i="15"/>
  <c r="C38" i="15"/>
  <c r="A38" i="15"/>
  <c r="A37" i="15"/>
  <c r="C37" i="15"/>
  <c r="E37" i="15"/>
  <c r="F37" i="15"/>
  <c r="M37" i="15"/>
  <c r="O37" i="15"/>
  <c r="O16" i="15"/>
  <c r="O17" i="15"/>
  <c r="O18" i="15"/>
  <c r="O19" i="15"/>
  <c r="O20" i="15"/>
  <c r="O21" i="15"/>
  <c r="O22" i="15"/>
  <c r="O23" i="15"/>
  <c r="O24" i="15"/>
  <c r="O25" i="15"/>
  <c r="O26" i="15"/>
  <c r="O27" i="15"/>
  <c r="O28" i="15"/>
  <c r="O29" i="15"/>
  <c r="O30" i="15"/>
  <c r="O31" i="15"/>
  <c r="O32" i="15"/>
  <c r="O33" i="15"/>
  <c r="O34" i="15"/>
  <c r="O35" i="15"/>
  <c r="O36" i="15"/>
  <c r="F16" i="15"/>
  <c r="F17" i="15"/>
  <c r="F18" i="15"/>
  <c r="F19" i="15"/>
  <c r="F20" i="15"/>
  <c r="F21" i="15"/>
  <c r="F22" i="15"/>
  <c r="F23" i="15"/>
  <c r="F24" i="15"/>
  <c r="F25" i="15"/>
  <c r="F26" i="15"/>
  <c r="F27" i="15"/>
  <c r="F28" i="15"/>
  <c r="F29" i="15"/>
  <c r="F30" i="15"/>
  <c r="F31" i="15"/>
  <c r="F32" i="15"/>
  <c r="F33" i="15"/>
  <c r="F34" i="15"/>
  <c r="F35" i="15"/>
  <c r="F36" i="15"/>
  <c r="E16" i="15"/>
  <c r="E17" i="15"/>
  <c r="E18" i="15"/>
  <c r="E19" i="15"/>
  <c r="E20" i="15"/>
  <c r="E21" i="15"/>
  <c r="E22" i="15"/>
  <c r="E23" i="15"/>
  <c r="E24" i="15"/>
  <c r="E25" i="15"/>
  <c r="E26" i="15"/>
  <c r="E27" i="15"/>
  <c r="E28" i="15"/>
  <c r="E29" i="15"/>
  <c r="E30" i="15"/>
  <c r="E31" i="15"/>
  <c r="E32" i="15"/>
  <c r="E33" i="15"/>
  <c r="E34" i="15"/>
  <c r="E35" i="15"/>
  <c r="E36" i="15"/>
  <c r="C16" i="15"/>
  <c r="C17" i="15"/>
  <c r="C18" i="15"/>
  <c r="C19" i="15"/>
  <c r="C20" i="15"/>
  <c r="C21" i="15"/>
  <c r="C22" i="15"/>
  <c r="C23" i="15"/>
  <c r="C24" i="15"/>
  <c r="C25" i="15"/>
  <c r="C26" i="15"/>
  <c r="C27" i="15"/>
  <c r="C28" i="15"/>
  <c r="C29" i="15"/>
  <c r="C30" i="15"/>
  <c r="C31" i="15"/>
  <c r="C32" i="15"/>
  <c r="C33" i="15"/>
  <c r="C34" i="15"/>
  <c r="C35" i="15"/>
  <c r="C36" i="15"/>
  <c r="A16" i="15"/>
  <c r="A17" i="15"/>
  <c r="A18" i="15"/>
  <c r="A19" i="15"/>
  <c r="A20" i="15"/>
  <c r="A21" i="15"/>
  <c r="A22" i="15"/>
  <c r="A23" i="15"/>
  <c r="A24" i="15"/>
  <c r="A25" i="15"/>
  <c r="A26" i="15"/>
  <c r="A27" i="15"/>
  <c r="A28" i="15"/>
  <c r="A29" i="15"/>
  <c r="A30" i="15"/>
  <c r="A31" i="15"/>
  <c r="A32" i="15"/>
  <c r="A33" i="15"/>
  <c r="A34" i="15"/>
  <c r="A35" i="15"/>
  <c r="A36" i="15"/>
  <c r="M17" i="15"/>
  <c r="M18" i="15"/>
  <c r="M19" i="15"/>
  <c r="M20" i="15"/>
  <c r="M21" i="15"/>
  <c r="M22" i="15"/>
  <c r="M23" i="15"/>
  <c r="M24" i="15"/>
  <c r="M25" i="15"/>
  <c r="M26" i="15"/>
  <c r="M27" i="15"/>
  <c r="M28" i="15"/>
  <c r="M29" i="15"/>
  <c r="M30" i="15"/>
  <c r="M31" i="15"/>
  <c r="M32" i="15"/>
  <c r="M33" i="15"/>
  <c r="M34" i="15"/>
  <c r="M35" i="15"/>
  <c r="M36" i="15"/>
  <c r="M16" i="15"/>
  <c r="E307" i="12" l="1"/>
  <c r="P259" i="11"/>
  <c r="P250" i="11"/>
  <c r="P34" i="11"/>
  <c r="P249" i="11"/>
  <c r="P169" i="11"/>
  <c r="P65" i="11"/>
  <c r="P33" i="11"/>
  <c r="P168" i="11"/>
  <c r="P32" i="11"/>
  <c r="P260" i="11"/>
  <c r="P251" i="11"/>
  <c r="P99" i="11"/>
  <c r="K138" i="2"/>
  <c r="K139" i="2"/>
  <c r="K140" i="2"/>
  <c r="K141" i="2"/>
  <c r="K119" i="2"/>
  <c r="K456" i="2"/>
  <c r="K457" i="2"/>
  <c r="K458" i="2"/>
  <c r="K459" i="2"/>
  <c r="K460" i="2"/>
  <c r="K420" i="2"/>
  <c r="K421" i="2"/>
  <c r="K422" i="2"/>
  <c r="K423" i="2"/>
  <c r="K424" i="2"/>
  <c r="K425" i="2"/>
  <c r="K426" i="2"/>
  <c r="I379" i="2"/>
  <c r="I380" i="2"/>
  <c r="I381" i="2"/>
  <c r="I378" i="2"/>
  <c r="I236" i="2"/>
  <c r="I237" i="2"/>
  <c r="O141" i="2" l="1"/>
  <c r="T99" i="11" s="1"/>
  <c r="L141" i="2"/>
  <c r="I141" i="2"/>
  <c r="K120" i="2"/>
  <c r="K121" i="2"/>
  <c r="K122" i="2"/>
  <c r="K123" i="2"/>
  <c r="K124" i="2"/>
  <c r="K125" i="2"/>
  <c r="K126" i="2"/>
  <c r="K127" i="2"/>
  <c r="K128" i="2"/>
  <c r="K129" i="2"/>
  <c r="K130" i="2"/>
  <c r="K131" i="2"/>
  <c r="K132" i="2"/>
  <c r="L119" i="2"/>
  <c r="K257" i="2"/>
  <c r="K258" i="2"/>
  <c r="K259" i="2"/>
  <c r="K260" i="2"/>
  <c r="K261" i="2"/>
  <c r="K262" i="2"/>
  <c r="K263" i="2"/>
  <c r="K264" i="2"/>
  <c r="K265" i="2"/>
  <c r="O456" i="2" l="1"/>
  <c r="T330" i="11" s="1"/>
  <c r="L456" i="2"/>
  <c r="O420" i="2"/>
  <c r="T301" i="11" s="1"/>
  <c r="L420" i="2"/>
  <c r="O366" i="2" l="1"/>
  <c r="T260" i="11" s="1"/>
  <c r="L366" i="2"/>
  <c r="K366" i="2"/>
  <c r="I366" i="2"/>
  <c r="O365" i="2"/>
  <c r="T259" i="11" s="1"/>
  <c r="L365" i="2"/>
  <c r="K365" i="2"/>
  <c r="I365" i="2"/>
  <c r="L350" i="2" l="1"/>
  <c r="K350" i="2"/>
  <c r="O349" i="2"/>
  <c r="T249" i="11" s="1"/>
  <c r="L349" i="2"/>
  <c r="K349" i="2"/>
  <c r="O348" i="2"/>
  <c r="T248" i="11" s="1"/>
  <c r="L348" i="2"/>
  <c r="K348" i="2"/>
  <c r="L237" i="2" l="1"/>
  <c r="K237" i="2"/>
  <c r="K236" i="2"/>
  <c r="L236" i="2"/>
  <c r="T5" i="2" l="1"/>
  <c r="O34" i="2"/>
  <c r="T20" i="11" s="1"/>
  <c r="L34" i="2"/>
  <c r="K34" i="2"/>
  <c r="K35" i="2"/>
  <c r="L35" i="2"/>
  <c r="O35" i="2"/>
  <c r="T21" i="11" s="1"/>
  <c r="O33" i="2"/>
  <c r="T19" i="11" s="1"/>
  <c r="L33" i="2"/>
  <c r="K33" i="2"/>
  <c r="O47" i="2"/>
  <c r="T33" i="11" s="1"/>
  <c r="L47" i="2"/>
  <c r="K47" i="2"/>
  <c r="G74" i="12"/>
  <c r="Q74" i="11" s="1"/>
  <c r="E77" i="12"/>
  <c r="O111" i="2"/>
  <c r="T74" i="11" s="1"/>
  <c r="L111" i="2"/>
  <c r="K111" i="2"/>
  <c r="G72" i="12"/>
  <c r="Q72" i="11" s="1"/>
  <c r="G73" i="12"/>
  <c r="Q73" i="11" s="1"/>
  <c r="G75" i="12"/>
  <c r="Q75" i="11" s="1"/>
  <c r="G76" i="12"/>
  <c r="Q76" i="11" s="1"/>
  <c r="G77" i="12"/>
  <c r="Q77" i="11" s="1"/>
  <c r="G71" i="12"/>
  <c r="Q71" i="11" s="1"/>
  <c r="G67" i="12"/>
  <c r="Q67" i="11" s="1"/>
  <c r="G68" i="12"/>
  <c r="Q68" i="11" s="1"/>
  <c r="G69" i="12"/>
  <c r="Q69" i="11" s="1"/>
  <c r="G70" i="12"/>
  <c r="Q70" i="11" s="1"/>
  <c r="G66" i="12"/>
  <c r="Q66" i="11" s="1"/>
  <c r="G62" i="12"/>
  <c r="Q62" i="11" s="1"/>
  <c r="G63" i="12"/>
  <c r="Q63" i="11" s="1"/>
  <c r="G64" i="12"/>
  <c r="Q64" i="11" s="1"/>
  <c r="G61" i="12"/>
  <c r="Q61" i="11" s="1"/>
  <c r="G50" i="12"/>
  <c r="Q50" i="11" s="1"/>
  <c r="G51" i="12"/>
  <c r="Q51" i="11" s="1"/>
  <c r="G52" i="12"/>
  <c r="Q52" i="11" s="1"/>
  <c r="G53" i="12"/>
  <c r="Q53" i="11" s="1"/>
  <c r="G54" i="12"/>
  <c r="Q54" i="11" s="1"/>
  <c r="G55" i="12"/>
  <c r="Q55" i="11" s="1"/>
  <c r="G56" i="12"/>
  <c r="Q56" i="11" s="1"/>
  <c r="G57" i="12"/>
  <c r="Q57" i="11" s="1"/>
  <c r="G58" i="12"/>
  <c r="Q58" i="11" s="1"/>
  <c r="G59" i="12"/>
  <c r="Q59" i="11" s="1"/>
  <c r="G60" i="12"/>
  <c r="Q60" i="11" s="1"/>
  <c r="R2" i="11"/>
  <c r="C31" i="11"/>
  <c r="K31" i="11"/>
  <c r="L31" i="11"/>
  <c r="M31" i="11"/>
  <c r="P2" i="11"/>
  <c r="O95" i="2"/>
  <c r="T65" i="11" s="1"/>
  <c r="L95" i="2"/>
  <c r="K95" i="2"/>
  <c r="I95" i="2"/>
  <c r="E60" i="12"/>
  <c r="K84" i="2"/>
  <c r="L84" i="2"/>
  <c r="O84" i="2"/>
  <c r="T56" i="11" s="1"/>
  <c r="G49" i="12"/>
  <c r="Q49" i="11" s="1"/>
  <c r="G47" i="12"/>
  <c r="Q47" i="11" s="1"/>
  <c r="G48" i="12"/>
  <c r="Q48" i="11" s="1"/>
  <c r="G46" i="12"/>
  <c r="Q46" i="11" s="1"/>
  <c r="G40" i="12"/>
  <c r="Q40" i="11" s="1"/>
  <c r="G41" i="12"/>
  <c r="Q41" i="11" s="1"/>
  <c r="G42" i="12"/>
  <c r="Q42" i="11" s="1"/>
  <c r="G43" i="12"/>
  <c r="Q43" i="11" s="1"/>
  <c r="G44" i="12"/>
  <c r="Q44" i="11" s="1"/>
  <c r="G45" i="12"/>
  <c r="Q45" i="11" s="1"/>
  <c r="G39" i="12"/>
  <c r="Q39" i="11" s="1"/>
  <c r="G35" i="12"/>
  <c r="Q35" i="11" s="1"/>
  <c r="G16" i="12"/>
  <c r="Q16" i="11" s="1"/>
  <c r="Q2" i="11"/>
  <c r="C124" i="11"/>
  <c r="K124" i="11"/>
  <c r="L124" i="11"/>
  <c r="M124" i="11"/>
  <c r="C125" i="11"/>
  <c r="K125" i="11"/>
  <c r="L125" i="11"/>
  <c r="M125" i="11"/>
  <c r="C126" i="11"/>
  <c r="K126" i="11"/>
  <c r="L126" i="11"/>
  <c r="M126" i="11"/>
  <c r="C127" i="11"/>
  <c r="K127" i="11"/>
  <c r="L127" i="11"/>
  <c r="M127" i="11"/>
  <c r="C128" i="11"/>
  <c r="K128" i="11"/>
  <c r="L128" i="11"/>
  <c r="M128" i="11"/>
  <c r="C129" i="11"/>
  <c r="K129" i="11"/>
  <c r="L129" i="11"/>
  <c r="M129" i="11"/>
  <c r="C130" i="11"/>
  <c r="K130" i="11"/>
  <c r="L130" i="11"/>
  <c r="M130" i="11"/>
  <c r="C120" i="11"/>
  <c r="K120" i="11"/>
  <c r="L120" i="11"/>
  <c r="M120" i="11"/>
  <c r="C121" i="11"/>
  <c r="K121" i="11"/>
  <c r="L121" i="11"/>
  <c r="M121" i="11"/>
  <c r="C122" i="11"/>
  <c r="K122" i="11"/>
  <c r="L122" i="11"/>
  <c r="M122" i="11"/>
  <c r="C123" i="11"/>
  <c r="K123" i="11"/>
  <c r="L123" i="11"/>
  <c r="M123" i="11"/>
  <c r="C13" i="11"/>
  <c r="K13" i="11"/>
  <c r="L13" i="11"/>
  <c r="M13" i="11"/>
  <c r="C14" i="11"/>
  <c r="K14" i="11"/>
  <c r="L14" i="11"/>
  <c r="M14" i="11"/>
  <c r="C15" i="11"/>
  <c r="K15" i="11"/>
  <c r="L15" i="11"/>
  <c r="M15" i="11"/>
  <c r="E31" i="12"/>
  <c r="E13" i="12"/>
  <c r="E14" i="12"/>
  <c r="E15" i="12"/>
  <c r="L48" i="2"/>
  <c r="K48" i="2"/>
  <c r="L46" i="2"/>
  <c r="K46" i="2"/>
  <c r="L45" i="2"/>
  <c r="K45" i="2"/>
  <c r="L44" i="2"/>
  <c r="K44" i="2"/>
  <c r="L43" i="2"/>
  <c r="K43" i="2"/>
  <c r="L42" i="2"/>
  <c r="K42" i="2"/>
  <c r="L41" i="2"/>
  <c r="K41" i="2"/>
  <c r="L40" i="2"/>
  <c r="K40" i="2"/>
  <c r="L39" i="2"/>
  <c r="K39" i="2"/>
  <c r="L38" i="2"/>
  <c r="K38" i="2"/>
  <c r="L37" i="2"/>
  <c r="K37" i="2"/>
  <c r="L36" i="2"/>
  <c r="K36" i="2"/>
  <c r="L32" i="2"/>
  <c r="K32" i="2"/>
  <c r="L31" i="2"/>
  <c r="K31" i="2"/>
  <c r="O26" i="2"/>
  <c r="T15" i="11" s="1"/>
  <c r="O25" i="2"/>
  <c r="T14" i="11" s="1"/>
  <c r="O24" i="2"/>
  <c r="T13" i="11" s="1"/>
  <c r="O23" i="2"/>
  <c r="T12" i="11" s="1"/>
  <c r="O22" i="2"/>
  <c r="T11" i="11" s="1"/>
  <c r="O21" i="2"/>
  <c r="T10" i="11" s="1"/>
  <c r="O20" i="2"/>
  <c r="T9" i="11" s="1"/>
  <c r="O19" i="2"/>
  <c r="T8" i="11" s="1"/>
  <c r="O18" i="2"/>
  <c r="T7" i="11" s="1"/>
  <c r="O17" i="2"/>
  <c r="T6" i="11" s="1"/>
  <c r="O16" i="2"/>
  <c r="T5" i="11" s="1"/>
  <c r="O15" i="2"/>
  <c r="T4" i="11" s="1"/>
  <c r="O14" i="2"/>
  <c r="T3" i="11" s="1"/>
  <c r="K14" i="2"/>
  <c r="L14" i="2"/>
  <c r="K15" i="2"/>
  <c r="L15" i="2"/>
  <c r="K16" i="2"/>
  <c r="L16" i="2"/>
  <c r="K17" i="2"/>
  <c r="L17" i="2"/>
  <c r="K18" i="2"/>
  <c r="L18" i="2"/>
  <c r="K19" i="2"/>
  <c r="L19" i="2"/>
  <c r="K20" i="2"/>
  <c r="L20" i="2"/>
  <c r="K21" i="2"/>
  <c r="L21" i="2"/>
  <c r="K22" i="2"/>
  <c r="L22" i="2"/>
  <c r="K23" i="2"/>
  <c r="L23" i="2"/>
  <c r="K24" i="2"/>
  <c r="L24" i="2"/>
  <c r="K25" i="2"/>
  <c r="L25" i="2"/>
  <c r="K26" i="2"/>
  <c r="L26" i="2"/>
  <c r="M44" i="15"/>
  <c r="O48" i="2"/>
  <c r="T34" i="11" s="1"/>
  <c r="A40" i="15"/>
  <c r="P44" i="15"/>
  <c r="J44" i="15"/>
  <c r="P47" i="15"/>
  <c r="O47" i="15"/>
  <c r="N47" i="15"/>
  <c r="M47" i="15"/>
  <c r="L47" i="15"/>
  <c r="K47" i="15"/>
  <c r="J47" i="15"/>
  <c r="A39" i="15"/>
  <c r="M10" i="15"/>
  <c r="A43" i="15"/>
  <c r="D8" i="15"/>
  <c r="D12" i="15"/>
  <c r="E3" i="12"/>
  <c r="E4" i="12"/>
  <c r="E5" i="12"/>
  <c r="E6" i="12"/>
  <c r="E7" i="12"/>
  <c r="E8" i="12"/>
  <c r="E9" i="12"/>
  <c r="E10" i="12"/>
  <c r="E11" i="12"/>
  <c r="E12" i="12"/>
  <c r="E16" i="12"/>
  <c r="E17" i="12"/>
  <c r="E18" i="12"/>
  <c r="E19" i="12"/>
  <c r="E20" i="12"/>
  <c r="E21" i="12"/>
  <c r="E22" i="12"/>
  <c r="E23" i="12"/>
  <c r="E24" i="12"/>
  <c r="E25" i="12"/>
  <c r="E26" i="12"/>
  <c r="E27" i="12"/>
  <c r="E28" i="12"/>
  <c r="E29" i="12"/>
  <c r="E30"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1" i="12"/>
  <c r="E62" i="12"/>
  <c r="E63" i="12"/>
  <c r="E64" i="12"/>
  <c r="E66" i="12"/>
  <c r="E67" i="12"/>
  <c r="E68" i="12"/>
  <c r="E69" i="12"/>
  <c r="E70" i="12"/>
  <c r="E71" i="12"/>
  <c r="E72" i="12"/>
  <c r="E73" i="12"/>
  <c r="E74" i="12"/>
  <c r="E75" i="12"/>
  <c r="E76" i="12"/>
  <c r="E78" i="12"/>
  <c r="E79" i="12"/>
  <c r="E80" i="12"/>
  <c r="E81" i="12"/>
  <c r="E82" i="12"/>
  <c r="E83" i="12"/>
  <c r="E84" i="12"/>
  <c r="E85" i="12"/>
  <c r="E86" i="12"/>
  <c r="E87" i="12"/>
  <c r="E88" i="12"/>
  <c r="E89" i="12"/>
  <c r="E90" i="12"/>
  <c r="E91" i="12"/>
  <c r="E93" i="12"/>
  <c r="E94" i="12"/>
  <c r="E95" i="12"/>
  <c r="E96" i="12"/>
  <c r="E97" i="12"/>
  <c r="E98"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24" i="12"/>
  <c r="E225" i="12"/>
  <c r="E226" i="12"/>
  <c r="E227" i="12"/>
  <c r="E228" i="12"/>
  <c r="E229" i="12"/>
  <c r="E230" i="12"/>
  <c r="E231" i="12"/>
  <c r="E232" i="12"/>
  <c r="E233" i="12"/>
  <c r="E234" i="12"/>
  <c r="E235" i="12"/>
  <c r="E236" i="12"/>
  <c r="E237" i="12"/>
  <c r="E238" i="12"/>
  <c r="E239" i="12"/>
  <c r="E240" i="12"/>
  <c r="E241" i="12"/>
  <c r="E242" i="12"/>
  <c r="E243" i="12"/>
  <c r="E244" i="12"/>
  <c r="E245" i="12"/>
  <c r="E246" i="12"/>
  <c r="E247" i="12"/>
  <c r="E248" i="12"/>
  <c r="E252" i="12"/>
  <c r="E253" i="12"/>
  <c r="E254" i="12"/>
  <c r="E255" i="12"/>
  <c r="E256" i="12"/>
  <c r="E257" i="12"/>
  <c r="E258"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E301" i="12"/>
  <c r="E302" i="12"/>
  <c r="E303" i="12"/>
  <c r="E304" i="12"/>
  <c r="E305" i="12"/>
  <c r="E306" i="12"/>
  <c r="E308" i="12"/>
  <c r="E309" i="12"/>
  <c r="E310" i="12"/>
  <c r="E311" i="12"/>
  <c r="E312" i="12"/>
  <c r="E313" i="12"/>
  <c r="E314" i="12"/>
  <c r="E315" i="12"/>
  <c r="E316" i="12"/>
  <c r="E317" i="12"/>
  <c r="E318" i="12"/>
  <c r="E319" i="12"/>
  <c r="E320" i="12"/>
  <c r="E321" i="12"/>
  <c r="E322" i="12"/>
  <c r="E323" i="12"/>
  <c r="E324" i="12"/>
  <c r="E325" i="12"/>
  <c r="E326" i="12"/>
  <c r="E327" i="12"/>
  <c r="E328" i="12"/>
  <c r="E329" i="12"/>
  <c r="E330" i="12"/>
  <c r="E331" i="12"/>
  <c r="E332" i="12"/>
  <c r="E333" i="12"/>
  <c r="E334" i="12"/>
  <c r="E2" i="12"/>
  <c r="A2" i="11"/>
  <c r="A8" i="15"/>
  <c r="E47" i="15"/>
  <c r="O15" i="15"/>
  <c r="M15" i="15"/>
  <c r="F15" i="15"/>
  <c r="E15" i="15"/>
  <c r="C15" i="15"/>
  <c r="A15" i="15"/>
  <c r="J10" i="15"/>
  <c r="O8" i="15"/>
  <c r="O10" i="15"/>
  <c r="J8" i="15"/>
  <c r="O12" i="15"/>
  <c r="M12" i="15"/>
  <c r="D10" i="15"/>
  <c r="A12" i="15"/>
  <c r="A10" i="15"/>
  <c r="J12" i="15"/>
  <c r="N2" i="11"/>
  <c r="M3" i="11"/>
  <c r="M4" i="11"/>
  <c r="M5" i="11"/>
  <c r="M6" i="11"/>
  <c r="M7" i="11"/>
  <c r="M8" i="11"/>
  <c r="M9" i="11"/>
  <c r="M10" i="11"/>
  <c r="M11" i="11"/>
  <c r="M12" i="11"/>
  <c r="M16" i="11"/>
  <c r="M17" i="11"/>
  <c r="M18" i="11"/>
  <c r="M19" i="11"/>
  <c r="M20" i="11"/>
  <c r="M21" i="11"/>
  <c r="M22" i="11"/>
  <c r="M23" i="11"/>
  <c r="M24" i="11"/>
  <c r="M26" i="11"/>
  <c r="M27" i="11"/>
  <c r="M28" i="11"/>
  <c r="M29" i="11"/>
  <c r="M30"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M119" i="11"/>
  <c r="M131" i="11"/>
  <c r="M132" i="11"/>
  <c r="M133" i="11"/>
  <c r="M134" i="11"/>
  <c r="M135" i="11"/>
  <c r="M136" i="11"/>
  <c r="M137" i="11"/>
  <c r="M138" i="11"/>
  <c r="M139" i="11"/>
  <c r="M140" i="11"/>
  <c r="M141" i="11"/>
  <c r="M142" i="11"/>
  <c r="M143" i="11"/>
  <c r="M144" i="11"/>
  <c r="M145" i="11"/>
  <c r="M146" i="11"/>
  <c r="M147" i="11"/>
  <c r="M148" i="11"/>
  <c r="M149" i="11"/>
  <c r="M150" i="11"/>
  <c r="M151" i="11"/>
  <c r="M152" i="11"/>
  <c r="M153" i="11"/>
  <c r="M154" i="11"/>
  <c r="M155" i="11"/>
  <c r="M156" i="11"/>
  <c r="M157" i="11"/>
  <c r="M158" i="11"/>
  <c r="M159" i="11"/>
  <c r="M160" i="11"/>
  <c r="M161" i="11"/>
  <c r="M162" i="11"/>
  <c r="M163" i="11"/>
  <c r="M164" i="11"/>
  <c r="M165" i="11"/>
  <c r="M166" i="11"/>
  <c r="M167" i="11"/>
  <c r="M168" i="11"/>
  <c r="M169" i="11"/>
  <c r="M170" i="11"/>
  <c r="M171" i="11"/>
  <c r="M172" i="11"/>
  <c r="M173" i="11"/>
  <c r="M174" i="11"/>
  <c r="M175" i="11"/>
  <c r="M176" i="11"/>
  <c r="M177" i="11"/>
  <c r="M178" i="11"/>
  <c r="M179" i="11"/>
  <c r="M180" i="11"/>
  <c r="M181" i="11"/>
  <c r="M182" i="11"/>
  <c r="M183" i="11"/>
  <c r="M184" i="11"/>
  <c r="M185" i="11"/>
  <c r="M186" i="11"/>
  <c r="M187" i="11"/>
  <c r="M188" i="11"/>
  <c r="M189" i="11"/>
  <c r="M190" i="11"/>
  <c r="M191" i="11"/>
  <c r="M192" i="11"/>
  <c r="M193" i="11"/>
  <c r="M194" i="11"/>
  <c r="M195" i="11"/>
  <c r="M196" i="11"/>
  <c r="M197" i="11"/>
  <c r="M198" i="11"/>
  <c r="M199" i="11"/>
  <c r="M200" i="11"/>
  <c r="M201" i="11"/>
  <c r="M202" i="11"/>
  <c r="M203" i="11"/>
  <c r="M204" i="11"/>
  <c r="M205" i="11"/>
  <c r="M206" i="11"/>
  <c r="M207" i="11"/>
  <c r="M208" i="11"/>
  <c r="M209" i="11"/>
  <c r="M210" i="11"/>
  <c r="M211" i="11"/>
  <c r="M212" i="11"/>
  <c r="M213" i="11"/>
  <c r="M214" i="11"/>
  <c r="M215" i="11"/>
  <c r="M216" i="11"/>
  <c r="M217" i="11"/>
  <c r="M218" i="11"/>
  <c r="M219" i="11"/>
  <c r="M220" i="11"/>
  <c r="M221" i="11"/>
  <c r="M222" i="11"/>
  <c r="M223" i="11"/>
  <c r="M224" i="11"/>
  <c r="M225" i="11"/>
  <c r="M226" i="11"/>
  <c r="M227" i="11"/>
  <c r="M228" i="11"/>
  <c r="M229" i="11"/>
  <c r="M230" i="11"/>
  <c r="M231" i="11"/>
  <c r="M232" i="11"/>
  <c r="M233" i="11"/>
  <c r="M234" i="11"/>
  <c r="M235" i="11"/>
  <c r="M236" i="11"/>
  <c r="M237" i="11"/>
  <c r="M238" i="11"/>
  <c r="M239" i="11"/>
  <c r="M240" i="11"/>
  <c r="M241" i="11"/>
  <c r="M242" i="11"/>
  <c r="M243" i="11"/>
  <c r="M244" i="11"/>
  <c r="M245" i="11"/>
  <c r="M246" i="11"/>
  <c r="M247" i="11"/>
  <c r="M248" i="11"/>
  <c r="M249" i="11"/>
  <c r="M250" i="11"/>
  <c r="M251" i="11"/>
  <c r="M252" i="11"/>
  <c r="M253" i="11"/>
  <c r="M254" i="11"/>
  <c r="M255" i="11"/>
  <c r="M256" i="11"/>
  <c r="M257" i="11"/>
  <c r="M258" i="11"/>
  <c r="M259" i="11"/>
  <c r="M260" i="11"/>
  <c r="M261" i="11"/>
  <c r="M262" i="11"/>
  <c r="M263" i="11"/>
  <c r="M264" i="11"/>
  <c r="M265" i="11"/>
  <c r="M266" i="11"/>
  <c r="M267" i="11"/>
  <c r="M268" i="11"/>
  <c r="M269" i="11"/>
  <c r="M270" i="11"/>
  <c r="M271" i="11"/>
  <c r="M272" i="11"/>
  <c r="M273" i="11"/>
  <c r="M274" i="11"/>
  <c r="M275" i="11"/>
  <c r="M276" i="11"/>
  <c r="M277" i="11"/>
  <c r="M278" i="11"/>
  <c r="M279" i="11"/>
  <c r="M280" i="11"/>
  <c r="M281" i="11"/>
  <c r="M282" i="11"/>
  <c r="M283" i="11"/>
  <c r="M284" i="11"/>
  <c r="M285" i="11"/>
  <c r="M286" i="11"/>
  <c r="M287" i="11"/>
  <c r="M288" i="11"/>
  <c r="M289" i="11"/>
  <c r="M290" i="11"/>
  <c r="M291" i="11"/>
  <c r="M292" i="11"/>
  <c r="M293" i="11"/>
  <c r="M294" i="11"/>
  <c r="M295" i="11"/>
  <c r="M296" i="11"/>
  <c r="M297" i="11"/>
  <c r="M298" i="11"/>
  <c r="M299" i="11"/>
  <c r="M300" i="11"/>
  <c r="M301" i="11"/>
  <c r="M302" i="11"/>
  <c r="M303" i="11"/>
  <c r="M304" i="11"/>
  <c r="M305" i="11"/>
  <c r="M306" i="11"/>
  <c r="M307" i="11"/>
  <c r="M308" i="11"/>
  <c r="M309" i="11"/>
  <c r="M310" i="11"/>
  <c r="M311" i="11"/>
  <c r="M312" i="11"/>
  <c r="M313" i="11"/>
  <c r="M314" i="11"/>
  <c r="M315" i="11"/>
  <c r="M316" i="11"/>
  <c r="M317" i="11"/>
  <c r="M318" i="11"/>
  <c r="M319" i="11"/>
  <c r="M320" i="11"/>
  <c r="M321" i="11"/>
  <c r="M322" i="11"/>
  <c r="M323" i="11"/>
  <c r="M324" i="11"/>
  <c r="M325" i="11"/>
  <c r="M326" i="11"/>
  <c r="M327" i="11"/>
  <c r="M328" i="11"/>
  <c r="M329" i="11"/>
  <c r="M330" i="11"/>
  <c r="M2" i="11"/>
  <c r="L3" i="11"/>
  <c r="L4" i="11"/>
  <c r="L5" i="11"/>
  <c r="L6" i="11"/>
  <c r="L7" i="11"/>
  <c r="L8" i="11"/>
  <c r="L9" i="11"/>
  <c r="L10" i="11"/>
  <c r="L11" i="11"/>
  <c r="L12" i="11"/>
  <c r="L16" i="11"/>
  <c r="L17" i="11"/>
  <c r="L18" i="11"/>
  <c r="L19" i="11"/>
  <c r="L20" i="11"/>
  <c r="L21" i="11"/>
  <c r="L22" i="11"/>
  <c r="L23" i="11"/>
  <c r="L24" i="11"/>
  <c r="L25" i="11"/>
  <c r="L26" i="11"/>
  <c r="L27" i="11"/>
  <c r="L28" i="11"/>
  <c r="L29" i="11"/>
  <c r="L30"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L119" i="11"/>
  <c r="L131" i="11"/>
  <c r="L132" i="11"/>
  <c r="L133" i="11"/>
  <c r="L134" i="11"/>
  <c r="L135" i="11"/>
  <c r="L136" i="11"/>
  <c r="L137" i="11"/>
  <c r="L138" i="11"/>
  <c r="L139" i="11"/>
  <c r="L140" i="11"/>
  <c r="L141" i="11"/>
  <c r="L142" i="11"/>
  <c r="L143" i="11"/>
  <c r="L144" i="11"/>
  <c r="L145" i="11"/>
  <c r="L146" i="11"/>
  <c r="L147" i="11"/>
  <c r="L148" i="11"/>
  <c r="L149" i="11"/>
  <c r="L150" i="11"/>
  <c r="L151" i="11"/>
  <c r="L152" i="11"/>
  <c r="L153" i="11"/>
  <c r="L154" i="11"/>
  <c r="L155" i="11"/>
  <c r="L156" i="11"/>
  <c r="L157" i="11"/>
  <c r="L158" i="11"/>
  <c r="L159" i="11"/>
  <c r="L160" i="11"/>
  <c r="L161" i="11"/>
  <c r="L162" i="11"/>
  <c r="L163" i="11"/>
  <c r="L164" i="11"/>
  <c r="L165" i="11"/>
  <c r="L166" i="11"/>
  <c r="L167" i="11"/>
  <c r="L168" i="11"/>
  <c r="L169" i="11"/>
  <c r="L170" i="11"/>
  <c r="L171" i="11"/>
  <c r="L172" i="11"/>
  <c r="L173" i="11"/>
  <c r="L174" i="11"/>
  <c r="L175" i="11"/>
  <c r="L176" i="11"/>
  <c r="L177" i="11"/>
  <c r="L178" i="11"/>
  <c r="L179" i="11"/>
  <c r="L180" i="11"/>
  <c r="L181" i="11"/>
  <c r="L182" i="11"/>
  <c r="L183" i="11"/>
  <c r="L184" i="11"/>
  <c r="L185" i="11"/>
  <c r="L186" i="11"/>
  <c r="L187" i="11"/>
  <c r="L188" i="11"/>
  <c r="L189" i="11"/>
  <c r="L190" i="11"/>
  <c r="L191" i="11"/>
  <c r="L192" i="11"/>
  <c r="L193" i="11"/>
  <c r="L194" i="11"/>
  <c r="L195" i="11"/>
  <c r="L196" i="11"/>
  <c r="L197" i="11"/>
  <c r="L198" i="11"/>
  <c r="L199" i="11"/>
  <c r="L200" i="11"/>
  <c r="L201" i="11"/>
  <c r="L202" i="11"/>
  <c r="L203" i="11"/>
  <c r="L204" i="11"/>
  <c r="L205" i="11"/>
  <c r="L206" i="11"/>
  <c r="L207" i="11"/>
  <c r="L208" i="11"/>
  <c r="L209" i="11"/>
  <c r="L210" i="11"/>
  <c r="L211" i="11"/>
  <c r="L212" i="11"/>
  <c r="L213" i="11"/>
  <c r="L214" i="11"/>
  <c r="L215" i="11"/>
  <c r="L216" i="11"/>
  <c r="L217" i="11"/>
  <c r="L218" i="11"/>
  <c r="L219" i="11"/>
  <c r="L220" i="11"/>
  <c r="L221" i="11"/>
  <c r="L222" i="11"/>
  <c r="L223" i="11"/>
  <c r="L224" i="11"/>
  <c r="L225" i="11"/>
  <c r="L226" i="11"/>
  <c r="L227" i="11"/>
  <c r="L228" i="11"/>
  <c r="L229" i="11"/>
  <c r="L230" i="11"/>
  <c r="L231" i="11"/>
  <c r="L232" i="11"/>
  <c r="L233" i="11"/>
  <c r="L234" i="11"/>
  <c r="L235" i="11"/>
  <c r="L236" i="11"/>
  <c r="L237" i="11"/>
  <c r="L238" i="11"/>
  <c r="L239" i="11"/>
  <c r="L240" i="11"/>
  <c r="L241" i="11"/>
  <c r="L242" i="11"/>
  <c r="L243" i="11"/>
  <c r="L244" i="11"/>
  <c r="L245" i="11"/>
  <c r="L246" i="11"/>
  <c r="L247" i="11"/>
  <c r="L248" i="11"/>
  <c r="L249" i="11"/>
  <c r="L250" i="11"/>
  <c r="L251" i="11"/>
  <c r="L252" i="11"/>
  <c r="L253" i="11"/>
  <c r="L254" i="11"/>
  <c r="L255" i="11"/>
  <c r="L256" i="11"/>
  <c r="L257" i="11"/>
  <c r="L258" i="11"/>
  <c r="L259" i="11"/>
  <c r="L260" i="11"/>
  <c r="L261" i="11"/>
  <c r="L262" i="11"/>
  <c r="L263" i="11"/>
  <c r="L264" i="11"/>
  <c r="L265" i="11"/>
  <c r="L266" i="11"/>
  <c r="L267" i="11"/>
  <c r="L268" i="11"/>
  <c r="L269" i="11"/>
  <c r="L270" i="11"/>
  <c r="L271" i="11"/>
  <c r="L272" i="11"/>
  <c r="L273" i="11"/>
  <c r="L274" i="11"/>
  <c r="L275" i="11"/>
  <c r="L276" i="11"/>
  <c r="L277" i="11"/>
  <c r="L278" i="11"/>
  <c r="L279" i="11"/>
  <c r="L280" i="11"/>
  <c r="L281" i="11"/>
  <c r="L282" i="11"/>
  <c r="L283" i="11"/>
  <c r="L284" i="11"/>
  <c r="L285" i="11"/>
  <c r="L286" i="11"/>
  <c r="L287" i="11"/>
  <c r="L288" i="11"/>
  <c r="L289" i="11"/>
  <c r="L290" i="11"/>
  <c r="L291" i="11"/>
  <c r="L292" i="11"/>
  <c r="L293" i="11"/>
  <c r="L294" i="11"/>
  <c r="L295" i="11"/>
  <c r="L296" i="11"/>
  <c r="L297" i="11"/>
  <c r="L298" i="11"/>
  <c r="L299" i="11"/>
  <c r="L300" i="11"/>
  <c r="L301" i="11"/>
  <c r="L302" i="11"/>
  <c r="L303" i="11"/>
  <c r="L304" i="11"/>
  <c r="L305" i="11"/>
  <c r="L306" i="11"/>
  <c r="L307" i="11"/>
  <c r="L308" i="11"/>
  <c r="L309" i="11"/>
  <c r="L310" i="11"/>
  <c r="L311" i="11"/>
  <c r="L312" i="11"/>
  <c r="L313" i="11"/>
  <c r="L314" i="11"/>
  <c r="L315" i="11"/>
  <c r="L316" i="11"/>
  <c r="L317" i="11"/>
  <c r="L318" i="11"/>
  <c r="L319" i="11"/>
  <c r="L320" i="11"/>
  <c r="L321" i="11"/>
  <c r="L322" i="11"/>
  <c r="L323" i="11"/>
  <c r="L324" i="11"/>
  <c r="L325" i="11"/>
  <c r="L326" i="11"/>
  <c r="L327" i="11"/>
  <c r="L328" i="11"/>
  <c r="L329" i="11"/>
  <c r="L330" i="11"/>
  <c r="L2" i="11"/>
  <c r="K3" i="11"/>
  <c r="K4" i="11"/>
  <c r="K5" i="11"/>
  <c r="K6" i="11"/>
  <c r="K7" i="11"/>
  <c r="K8" i="11"/>
  <c r="K9" i="11"/>
  <c r="K10" i="11"/>
  <c r="K11" i="11"/>
  <c r="K12" i="11"/>
  <c r="K16" i="11"/>
  <c r="K17" i="11"/>
  <c r="K18" i="11"/>
  <c r="K19" i="11"/>
  <c r="K20" i="11"/>
  <c r="K21" i="11"/>
  <c r="K22" i="11"/>
  <c r="K23" i="11"/>
  <c r="K24" i="11"/>
  <c r="K25" i="11"/>
  <c r="K26" i="11"/>
  <c r="K27" i="11"/>
  <c r="K28" i="11"/>
  <c r="K29" i="11"/>
  <c r="K30"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07" i="11"/>
  <c r="K208" i="11"/>
  <c r="K209" i="11"/>
  <c r="K210" i="11"/>
  <c r="K211" i="11"/>
  <c r="K212" i="11"/>
  <c r="K213" i="11"/>
  <c r="K214" i="11"/>
  <c r="K215" i="11"/>
  <c r="K216" i="11"/>
  <c r="K217" i="11"/>
  <c r="K218" i="11"/>
  <c r="K219" i="11"/>
  <c r="K220" i="11"/>
  <c r="K221" i="11"/>
  <c r="K222" i="11"/>
  <c r="K223" i="11"/>
  <c r="K224" i="11"/>
  <c r="K225" i="11"/>
  <c r="K226" i="11"/>
  <c r="K227" i="11"/>
  <c r="K228" i="11"/>
  <c r="K229" i="11"/>
  <c r="K230" i="11"/>
  <c r="K231" i="11"/>
  <c r="K232" i="11"/>
  <c r="K233" i="11"/>
  <c r="K234" i="11"/>
  <c r="K235" i="11"/>
  <c r="K236" i="11"/>
  <c r="K237" i="11"/>
  <c r="K238" i="11"/>
  <c r="K239" i="11"/>
  <c r="K240" i="11"/>
  <c r="K241" i="11"/>
  <c r="K242" i="11"/>
  <c r="K243" i="11"/>
  <c r="K244" i="11"/>
  <c r="K245" i="11"/>
  <c r="K246" i="11"/>
  <c r="K247" i="11"/>
  <c r="K248" i="11"/>
  <c r="K249" i="11"/>
  <c r="K250" i="11"/>
  <c r="K251" i="11"/>
  <c r="K252" i="11"/>
  <c r="K253" i="11"/>
  <c r="K254" i="11"/>
  <c r="K255" i="11"/>
  <c r="K256" i="11"/>
  <c r="K257" i="11"/>
  <c r="K258" i="11"/>
  <c r="K259" i="11"/>
  <c r="K260" i="11"/>
  <c r="K261" i="11"/>
  <c r="K262" i="11"/>
  <c r="K263" i="11"/>
  <c r="K264" i="11"/>
  <c r="K265" i="11"/>
  <c r="K266" i="11"/>
  <c r="K267" i="11"/>
  <c r="K268" i="11"/>
  <c r="K269" i="11"/>
  <c r="K270" i="11"/>
  <c r="K271" i="11"/>
  <c r="K272" i="11"/>
  <c r="K273" i="11"/>
  <c r="K274" i="11"/>
  <c r="K275" i="11"/>
  <c r="K276" i="11"/>
  <c r="K277" i="11"/>
  <c r="K278" i="11"/>
  <c r="K279" i="11"/>
  <c r="K280" i="11"/>
  <c r="K281" i="11"/>
  <c r="K282" i="11"/>
  <c r="K283" i="11"/>
  <c r="K284" i="11"/>
  <c r="K285" i="11"/>
  <c r="K286" i="11"/>
  <c r="K287" i="11"/>
  <c r="K288" i="11"/>
  <c r="K289" i="11"/>
  <c r="K290" i="11"/>
  <c r="K291" i="11"/>
  <c r="K292" i="11"/>
  <c r="K293" i="11"/>
  <c r="K294" i="11"/>
  <c r="K295" i="11"/>
  <c r="K296" i="11"/>
  <c r="K297" i="11"/>
  <c r="K298" i="11"/>
  <c r="K299" i="11"/>
  <c r="K300" i="11"/>
  <c r="K301" i="11"/>
  <c r="K302" i="11"/>
  <c r="K303" i="11"/>
  <c r="K304" i="11"/>
  <c r="K305" i="11"/>
  <c r="K306" i="11"/>
  <c r="K307" i="11"/>
  <c r="K308" i="11"/>
  <c r="K309" i="11"/>
  <c r="K310" i="11"/>
  <c r="K311" i="11"/>
  <c r="K312" i="11"/>
  <c r="K313" i="11"/>
  <c r="K314" i="11"/>
  <c r="K315" i="11"/>
  <c r="K316" i="11"/>
  <c r="K317" i="11"/>
  <c r="K318" i="11"/>
  <c r="K319" i="11"/>
  <c r="K320" i="11"/>
  <c r="K321" i="11"/>
  <c r="K322" i="11"/>
  <c r="K323" i="11"/>
  <c r="K324" i="11"/>
  <c r="K325" i="11"/>
  <c r="K326" i="11"/>
  <c r="K327" i="11"/>
  <c r="K328" i="11"/>
  <c r="K329" i="11"/>
  <c r="K330" i="11"/>
  <c r="K2" i="11"/>
  <c r="J2" i="11"/>
  <c r="I2" i="11"/>
  <c r="H2" i="11"/>
  <c r="G2" i="11"/>
  <c r="F2" i="11"/>
  <c r="E2" i="11"/>
  <c r="D2" i="11"/>
  <c r="B2" i="11"/>
  <c r="C3" i="11"/>
  <c r="C4" i="11"/>
  <c r="C5" i="11"/>
  <c r="C6" i="11"/>
  <c r="C7" i="11"/>
  <c r="C8" i="11"/>
  <c r="C9" i="11"/>
  <c r="C10" i="11"/>
  <c r="C11" i="11"/>
  <c r="C12" i="11"/>
  <c r="C16" i="11"/>
  <c r="C17" i="11"/>
  <c r="C18" i="11"/>
  <c r="C19" i="11"/>
  <c r="C20" i="11"/>
  <c r="C21" i="11"/>
  <c r="C22" i="11"/>
  <c r="C23" i="11"/>
  <c r="C24" i="11"/>
  <c r="C25" i="11"/>
  <c r="C26" i="11"/>
  <c r="C27" i="11"/>
  <c r="C28" i="11"/>
  <c r="C29" i="11"/>
  <c r="C30"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2" i="11"/>
  <c r="U2" i="11"/>
  <c r="V2" i="11"/>
  <c r="W2" i="11"/>
  <c r="X2" i="11"/>
  <c r="K438" i="2"/>
  <c r="L438" i="2"/>
  <c r="K439" i="2"/>
  <c r="L439" i="2"/>
  <c r="K440" i="2"/>
  <c r="L440" i="2"/>
  <c r="K441" i="2"/>
  <c r="L441" i="2"/>
  <c r="K442" i="2"/>
  <c r="L442" i="2"/>
  <c r="K443" i="2"/>
  <c r="L443" i="2"/>
  <c r="K444" i="2"/>
  <c r="L444" i="2"/>
  <c r="K445" i="2"/>
  <c r="L445" i="2"/>
  <c r="K446" i="2"/>
  <c r="L446" i="2"/>
  <c r="K447" i="2"/>
  <c r="L447" i="2"/>
  <c r="K448" i="2"/>
  <c r="L448" i="2"/>
  <c r="K449" i="2"/>
  <c r="L449" i="2"/>
  <c r="K450" i="2"/>
  <c r="L450" i="2"/>
  <c r="K454" i="2"/>
  <c r="L454" i="2"/>
  <c r="K455" i="2"/>
  <c r="L455" i="2"/>
  <c r="L457" i="2"/>
  <c r="L458" i="2"/>
  <c r="L459" i="2"/>
  <c r="L460" i="2"/>
  <c r="L437" i="2"/>
  <c r="K437" i="2"/>
  <c r="K430" i="2"/>
  <c r="L430" i="2"/>
  <c r="K431" i="2"/>
  <c r="L431" i="2"/>
  <c r="K432" i="2"/>
  <c r="L432" i="2"/>
  <c r="K433" i="2"/>
  <c r="L433" i="2"/>
  <c r="K434" i="2"/>
  <c r="L434" i="2"/>
  <c r="L429" i="2"/>
  <c r="K429" i="2"/>
  <c r="K409" i="2"/>
  <c r="L409" i="2"/>
  <c r="K410" i="2"/>
  <c r="L410" i="2"/>
  <c r="K411" i="2"/>
  <c r="L411" i="2"/>
  <c r="K412" i="2"/>
  <c r="L412" i="2"/>
  <c r="K413" i="2"/>
  <c r="L413" i="2"/>
  <c r="K414" i="2"/>
  <c r="L414" i="2"/>
  <c r="K415" i="2"/>
  <c r="L415" i="2"/>
  <c r="K416" i="2"/>
  <c r="L416" i="2"/>
  <c r="K417" i="2"/>
  <c r="L417" i="2"/>
  <c r="K418" i="2"/>
  <c r="L418" i="2"/>
  <c r="K419" i="2"/>
  <c r="L419" i="2"/>
  <c r="L421" i="2"/>
  <c r="L422" i="2"/>
  <c r="L423" i="2"/>
  <c r="L424" i="2"/>
  <c r="L425" i="2"/>
  <c r="L426" i="2"/>
  <c r="L408" i="2"/>
  <c r="K408" i="2"/>
  <c r="K395" i="2"/>
  <c r="L395" i="2"/>
  <c r="K396" i="2"/>
  <c r="L396" i="2"/>
  <c r="K397" i="2"/>
  <c r="L397" i="2"/>
  <c r="K398" i="2"/>
  <c r="L398" i="2"/>
  <c r="K399" i="2"/>
  <c r="L399" i="2"/>
  <c r="K400" i="2"/>
  <c r="L400" i="2"/>
  <c r="K401" i="2"/>
  <c r="L401" i="2"/>
  <c r="K402" i="2"/>
  <c r="L402" i="2"/>
  <c r="L394" i="2"/>
  <c r="K394" i="2"/>
  <c r="K385" i="2"/>
  <c r="L385" i="2"/>
  <c r="K386" i="2"/>
  <c r="L386" i="2"/>
  <c r="K387" i="2"/>
  <c r="L387" i="2"/>
  <c r="K388" i="2"/>
  <c r="L388" i="2"/>
  <c r="K389" i="2"/>
  <c r="L389" i="2"/>
  <c r="K390" i="2"/>
  <c r="L390" i="2"/>
  <c r="K391" i="2"/>
  <c r="L391" i="2"/>
  <c r="L384" i="2"/>
  <c r="K384" i="2"/>
  <c r="K379" i="2"/>
  <c r="L379" i="2"/>
  <c r="K380" i="2"/>
  <c r="L380" i="2"/>
  <c r="K381" i="2"/>
  <c r="L381" i="2"/>
  <c r="L378" i="2"/>
  <c r="K378" i="2"/>
  <c r="K370" i="2"/>
  <c r="L370" i="2"/>
  <c r="K371" i="2"/>
  <c r="L371" i="2"/>
  <c r="K372" i="2"/>
  <c r="L372" i="2"/>
  <c r="K373" i="2"/>
  <c r="L373" i="2"/>
  <c r="K374" i="2"/>
  <c r="L374" i="2"/>
  <c r="K375" i="2"/>
  <c r="L375" i="2"/>
  <c r="L369" i="2"/>
  <c r="K369" i="2"/>
  <c r="K359" i="2"/>
  <c r="L359" i="2"/>
  <c r="K360" i="2"/>
  <c r="L360" i="2"/>
  <c r="K361" i="2"/>
  <c r="L361" i="2"/>
  <c r="K362" i="2"/>
  <c r="L362" i="2"/>
  <c r="K363" i="2"/>
  <c r="L363" i="2"/>
  <c r="I370" i="2"/>
  <c r="K364" i="2"/>
  <c r="L364" i="2"/>
  <c r="L358" i="2"/>
  <c r="K358" i="2"/>
  <c r="K343" i="2"/>
  <c r="L343" i="2"/>
  <c r="K344" i="2"/>
  <c r="L344" i="2"/>
  <c r="K345" i="2"/>
  <c r="L345" i="2"/>
  <c r="K346" i="2"/>
  <c r="L346" i="2"/>
  <c r="K347" i="2"/>
  <c r="L347" i="2"/>
  <c r="K351" i="2"/>
  <c r="L351" i="2"/>
  <c r="L342" i="2"/>
  <c r="K342" i="2"/>
  <c r="K334" i="2"/>
  <c r="L334" i="2"/>
  <c r="K335" i="2"/>
  <c r="L335" i="2"/>
  <c r="K336" i="2"/>
  <c r="L336" i="2"/>
  <c r="K337" i="2"/>
  <c r="L337" i="2"/>
  <c r="K338" i="2"/>
  <c r="L338" i="2"/>
  <c r="K339" i="2"/>
  <c r="L339" i="2"/>
  <c r="L333" i="2"/>
  <c r="K333" i="2"/>
  <c r="K323" i="2"/>
  <c r="L323" i="2"/>
  <c r="K324" i="2"/>
  <c r="L324" i="2"/>
  <c r="K325" i="2"/>
  <c r="L325" i="2"/>
  <c r="K326" i="2"/>
  <c r="L326" i="2"/>
  <c r="K327" i="2"/>
  <c r="L327" i="2"/>
  <c r="K328" i="2"/>
  <c r="L328" i="2"/>
  <c r="K329" i="2"/>
  <c r="L329" i="2"/>
  <c r="K330" i="2"/>
  <c r="L330" i="2"/>
  <c r="L322" i="2"/>
  <c r="K322" i="2"/>
  <c r="K316" i="2"/>
  <c r="L316" i="2"/>
  <c r="K317" i="2"/>
  <c r="L317" i="2"/>
  <c r="K318" i="2"/>
  <c r="L318" i="2"/>
  <c r="K319" i="2"/>
  <c r="L319" i="2"/>
  <c r="L315" i="2"/>
  <c r="K315" i="2"/>
  <c r="I315" i="2"/>
  <c r="K307" i="2"/>
  <c r="L307" i="2"/>
  <c r="K308" i="2"/>
  <c r="L308" i="2"/>
  <c r="K309" i="2"/>
  <c r="L309" i="2"/>
  <c r="K310" i="2"/>
  <c r="L310" i="2"/>
  <c r="K311" i="2"/>
  <c r="L311" i="2"/>
  <c r="I316" i="2"/>
  <c r="K312" i="2"/>
  <c r="L312" i="2"/>
  <c r="L306" i="2"/>
  <c r="K306" i="2"/>
  <c r="K293" i="2"/>
  <c r="L293" i="2"/>
  <c r="K294" i="2"/>
  <c r="L294" i="2"/>
  <c r="K295" i="2"/>
  <c r="L295" i="2"/>
  <c r="K296" i="2"/>
  <c r="L296" i="2"/>
  <c r="K297" i="2"/>
  <c r="L297" i="2"/>
  <c r="K298" i="2"/>
  <c r="L298" i="2"/>
  <c r="K299" i="2"/>
  <c r="L299" i="2"/>
  <c r="L292" i="2"/>
  <c r="K292" i="2"/>
  <c r="K283" i="2"/>
  <c r="L283" i="2"/>
  <c r="K284" i="2"/>
  <c r="L284" i="2"/>
  <c r="K285" i="2"/>
  <c r="L285" i="2"/>
  <c r="K286" i="2"/>
  <c r="L286" i="2"/>
  <c r="K287" i="2"/>
  <c r="L287" i="2"/>
  <c r="K288" i="2"/>
  <c r="L288" i="2"/>
  <c r="K289" i="2"/>
  <c r="L289" i="2"/>
  <c r="L282" i="2"/>
  <c r="K282" i="2"/>
  <c r="I282" i="2"/>
  <c r="K274" i="2"/>
  <c r="L274" i="2"/>
  <c r="K275" i="2"/>
  <c r="L275" i="2"/>
  <c r="K276" i="2"/>
  <c r="L276" i="2"/>
  <c r="K277" i="2"/>
  <c r="L277" i="2"/>
  <c r="K278" i="2"/>
  <c r="L278" i="2"/>
  <c r="I283" i="2"/>
  <c r="K279" i="2"/>
  <c r="L279" i="2"/>
  <c r="L273" i="2"/>
  <c r="K273" i="2"/>
  <c r="K270" i="2"/>
  <c r="L270" i="2"/>
  <c r="L269" i="2"/>
  <c r="K269" i="2"/>
  <c r="L257" i="2"/>
  <c r="L258" i="2"/>
  <c r="L259" i="2"/>
  <c r="L260" i="2"/>
  <c r="L261" i="2"/>
  <c r="L262" i="2"/>
  <c r="L263" i="2"/>
  <c r="L264" i="2"/>
  <c r="L265" i="2"/>
  <c r="L256" i="2"/>
  <c r="K256" i="2"/>
  <c r="K247" i="2"/>
  <c r="L247" i="2"/>
  <c r="K248" i="2"/>
  <c r="L248" i="2"/>
  <c r="K249" i="2"/>
  <c r="L249" i="2"/>
  <c r="K250" i="2"/>
  <c r="L250" i="2"/>
  <c r="L246" i="2"/>
  <c r="K246" i="2"/>
  <c r="K241" i="2"/>
  <c r="L241" i="2"/>
  <c r="K242" i="2"/>
  <c r="L242" i="2"/>
  <c r="K243" i="2"/>
  <c r="L243" i="2"/>
  <c r="L240" i="2"/>
  <c r="K240" i="2"/>
  <c r="K229" i="2"/>
  <c r="L229" i="2"/>
  <c r="K230" i="2"/>
  <c r="L230" i="2"/>
  <c r="K231" i="2"/>
  <c r="L231" i="2"/>
  <c r="K232" i="2"/>
  <c r="L232" i="2"/>
  <c r="K233" i="2"/>
  <c r="L233" i="2"/>
  <c r="K234" i="2"/>
  <c r="L234" i="2"/>
  <c r="K235" i="2"/>
  <c r="L235" i="2"/>
  <c r="L228" i="2"/>
  <c r="K228" i="2"/>
  <c r="K221" i="2"/>
  <c r="L221" i="2"/>
  <c r="K222" i="2"/>
  <c r="L222" i="2"/>
  <c r="K223" i="2"/>
  <c r="L223" i="2"/>
  <c r="K224" i="2"/>
  <c r="L224" i="2"/>
  <c r="I228" i="2"/>
  <c r="K225" i="2"/>
  <c r="L225" i="2"/>
  <c r="L220" i="2"/>
  <c r="K220" i="2"/>
  <c r="K208" i="2"/>
  <c r="L208" i="2"/>
  <c r="K209" i="2"/>
  <c r="L209" i="2"/>
  <c r="K210" i="2"/>
  <c r="L210" i="2"/>
  <c r="K211" i="2"/>
  <c r="L211" i="2"/>
  <c r="K212" i="2"/>
  <c r="L212" i="2"/>
  <c r="K213" i="2"/>
  <c r="L213" i="2"/>
  <c r="K214" i="2"/>
  <c r="L214" i="2"/>
  <c r="K215" i="2"/>
  <c r="L215" i="2"/>
  <c r="K216" i="2"/>
  <c r="L216" i="2"/>
  <c r="L207" i="2"/>
  <c r="K207" i="2"/>
  <c r="K190" i="2"/>
  <c r="L190" i="2"/>
  <c r="K191" i="2"/>
  <c r="L191" i="2"/>
  <c r="K192" i="2"/>
  <c r="L192" i="2"/>
  <c r="K193" i="2"/>
  <c r="L193" i="2"/>
  <c r="K194" i="2"/>
  <c r="L194" i="2"/>
  <c r="K195" i="2"/>
  <c r="L195" i="2"/>
  <c r="K196" i="2"/>
  <c r="L196" i="2"/>
  <c r="K197" i="2"/>
  <c r="L197" i="2"/>
  <c r="K198" i="2"/>
  <c r="L198" i="2"/>
  <c r="K199" i="2"/>
  <c r="L199" i="2"/>
  <c r="K200" i="2"/>
  <c r="L200" i="2"/>
  <c r="I208" i="2"/>
  <c r="K201" i="2"/>
  <c r="L201" i="2"/>
  <c r="L189" i="2"/>
  <c r="K189" i="2"/>
  <c r="K183" i="2"/>
  <c r="L183" i="2"/>
  <c r="K184" i="2"/>
  <c r="L184" i="2"/>
  <c r="K185" i="2"/>
  <c r="L185" i="2"/>
  <c r="L182" i="2"/>
  <c r="K182" i="2"/>
  <c r="L178" i="2"/>
  <c r="L179" i="2"/>
  <c r="L177" i="2"/>
  <c r="K178" i="2"/>
  <c r="K179" i="2"/>
  <c r="K177" i="2"/>
  <c r="L170" i="2"/>
  <c r="L171" i="2"/>
  <c r="L172" i="2"/>
  <c r="L173" i="2"/>
  <c r="L174" i="2"/>
  <c r="L169" i="2"/>
  <c r="K170" i="2"/>
  <c r="K171" i="2"/>
  <c r="K172" i="2"/>
  <c r="K173" i="2"/>
  <c r="K174" i="2"/>
  <c r="K169" i="2"/>
  <c r="L160" i="2"/>
  <c r="L161" i="2"/>
  <c r="L162" i="2"/>
  <c r="L163" i="2"/>
  <c r="L164" i="2"/>
  <c r="L165" i="2"/>
  <c r="L166" i="2"/>
  <c r="L159" i="2"/>
  <c r="K160" i="2"/>
  <c r="K161" i="2"/>
  <c r="K162" i="2"/>
  <c r="K163" i="2"/>
  <c r="K164" i="2"/>
  <c r="K165" i="2"/>
  <c r="K166" i="2"/>
  <c r="K159" i="2"/>
  <c r="L145" i="2"/>
  <c r="L146" i="2"/>
  <c r="L147" i="2"/>
  <c r="L148" i="2"/>
  <c r="L149" i="2"/>
  <c r="L150" i="2"/>
  <c r="L151" i="2"/>
  <c r="L152" i="2"/>
  <c r="L153" i="2"/>
  <c r="L144" i="2"/>
  <c r="K145" i="2"/>
  <c r="K146" i="2"/>
  <c r="K147" i="2"/>
  <c r="K148" i="2"/>
  <c r="K149" i="2"/>
  <c r="K150" i="2"/>
  <c r="K151" i="2"/>
  <c r="K152" i="2"/>
  <c r="K153" i="2"/>
  <c r="K144" i="2"/>
  <c r="L136" i="2"/>
  <c r="L137" i="2"/>
  <c r="L138" i="2"/>
  <c r="L139" i="2"/>
  <c r="L140" i="2"/>
  <c r="L135" i="2"/>
  <c r="K136" i="2"/>
  <c r="K137" i="2"/>
  <c r="K135" i="2"/>
  <c r="L120" i="2"/>
  <c r="L121" i="2"/>
  <c r="L122" i="2"/>
  <c r="L123" i="2"/>
  <c r="L124" i="2"/>
  <c r="L125" i="2"/>
  <c r="L126" i="2"/>
  <c r="L127" i="2"/>
  <c r="L128" i="2"/>
  <c r="L129" i="2"/>
  <c r="L130" i="2"/>
  <c r="L131" i="2"/>
  <c r="L132" i="2"/>
  <c r="L118" i="2"/>
  <c r="K118" i="2"/>
  <c r="I137" i="2"/>
  <c r="L109" i="2"/>
  <c r="L110" i="2"/>
  <c r="L112" i="2"/>
  <c r="L113" i="2"/>
  <c r="L114" i="2"/>
  <c r="L108" i="2"/>
  <c r="K109" i="2"/>
  <c r="K110" i="2"/>
  <c r="K112" i="2"/>
  <c r="K113" i="2"/>
  <c r="K114" i="2"/>
  <c r="K108" i="2"/>
  <c r="L99" i="2"/>
  <c r="L100" i="2"/>
  <c r="L101" i="2"/>
  <c r="L102" i="2"/>
  <c r="L98" i="2"/>
  <c r="K99" i="2"/>
  <c r="K100" i="2"/>
  <c r="K101" i="2"/>
  <c r="K102" i="2"/>
  <c r="K98" i="2"/>
  <c r="L92" i="2"/>
  <c r="L93" i="2"/>
  <c r="L94" i="2"/>
  <c r="L91" i="2"/>
  <c r="K92" i="2"/>
  <c r="K93" i="2"/>
  <c r="K94" i="2"/>
  <c r="K91" i="2"/>
  <c r="L85" i="2"/>
  <c r="L86" i="2"/>
  <c r="L87" i="2"/>
  <c r="L88" i="2"/>
  <c r="L83" i="2"/>
  <c r="K85" i="2"/>
  <c r="K86" i="2"/>
  <c r="K87" i="2"/>
  <c r="K88" i="2"/>
  <c r="K83" i="2"/>
  <c r="I91" i="2"/>
  <c r="I101" i="2" s="1"/>
  <c r="L75" i="2"/>
  <c r="L76" i="2"/>
  <c r="L77" i="2"/>
  <c r="L78" i="2"/>
  <c r="L79" i="2"/>
  <c r="L74" i="2"/>
  <c r="K75" i="2"/>
  <c r="K76" i="2"/>
  <c r="K77" i="2"/>
  <c r="K78" i="2"/>
  <c r="K79" i="2"/>
  <c r="K74" i="2"/>
  <c r="L70" i="2"/>
  <c r="L71" i="2"/>
  <c r="L69" i="2"/>
  <c r="K70" i="2"/>
  <c r="K71" i="2"/>
  <c r="K69" i="2"/>
  <c r="L61" i="2"/>
  <c r="L62" i="2"/>
  <c r="L63" i="2"/>
  <c r="L64" i="2"/>
  <c r="L65" i="2"/>
  <c r="L66" i="2"/>
  <c r="L60" i="2"/>
  <c r="K61" i="2"/>
  <c r="K62" i="2"/>
  <c r="K63" i="2"/>
  <c r="K64" i="2"/>
  <c r="K65" i="2"/>
  <c r="K66" i="2"/>
  <c r="K60" i="2"/>
  <c r="I61" i="2"/>
  <c r="I62" i="2"/>
  <c r="I64" i="2"/>
  <c r="I65" i="2"/>
  <c r="I66" i="2"/>
  <c r="L55" i="2"/>
  <c r="L56" i="2"/>
  <c r="L57" i="2"/>
  <c r="L54" i="2"/>
  <c r="K55" i="2"/>
  <c r="K56" i="2"/>
  <c r="K57" i="2"/>
  <c r="K54" i="2"/>
  <c r="I63" i="2"/>
  <c r="L30" i="2"/>
  <c r="K30" i="2"/>
  <c r="K13" i="2"/>
  <c r="O460" i="2"/>
  <c r="T334" i="11" s="1"/>
  <c r="O459" i="2"/>
  <c r="T333" i="11" s="1"/>
  <c r="O458" i="2"/>
  <c r="T332" i="11" s="1"/>
  <c r="O457" i="2"/>
  <c r="T331" i="11" s="1"/>
  <c r="O455" i="2"/>
  <c r="T329" i="11" s="1"/>
  <c r="O454" i="2"/>
  <c r="T328" i="11" s="1"/>
  <c r="O450" i="2"/>
  <c r="T327" i="11" s="1"/>
  <c r="O449" i="2"/>
  <c r="T326" i="11" s="1"/>
  <c r="O448" i="2"/>
  <c r="T325" i="11" s="1"/>
  <c r="O447" i="2"/>
  <c r="T324" i="11" s="1"/>
  <c r="O446" i="2"/>
  <c r="T323" i="11" s="1"/>
  <c r="O445" i="2"/>
  <c r="T322" i="11" s="1"/>
  <c r="O444" i="2"/>
  <c r="T321" i="11" s="1"/>
  <c r="O443" i="2"/>
  <c r="T320" i="11" s="1"/>
  <c r="O442" i="2"/>
  <c r="T319" i="11" s="1"/>
  <c r="O441" i="2"/>
  <c r="T318" i="11" s="1"/>
  <c r="O440" i="2"/>
  <c r="T317" i="11" s="1"/>
  <c r="O439" i="2"/>
  <c r="T316" i="11" s="1"/>
  <c r="O438" i="2"/>
  <c r="T315" i="11" s="1"/>
  <c r="O437" i="2"/>
  <c r="T314" i="11" s="1"/>
  <c r="O434" i="2"/>
  <c r="T313" i="11" s="1"/>
  <c r="O433" i="2"/>
  <c r="T312" i="11" s="1"/>
  <c r="O432" i="2"/>
  <c r="T311" i="11" s="1"/>
  <c r="O431" i="2"/>
  <c r="T310" i="11" s="1"/>
  <c r="O430" i="2"/>
  <c r="T309" i="11" s="1"/>
  <c r="O429" i="2"/>
  <c r="T308" i="11" s="1"/>
  <c r="O426" i="2"/>
  <c r="T307" i="11" s="1"/>
  <c r="O425" i="2"/>
  <c r="T306" i="11" s="1"/>
  <c r="O424" i="2"/>
  <c r="T305" i="11" s="1"/>
  <c r="O423" i="2"/>
  <c r="T304" i="11" s="1"/>
  <c r="O422" i="2"/>
  <c r="T303" i="11" s="1"/>
  <c r="O421" i="2"/>
  <c r="T302" i="11" s="1"/>
  <c r="O419" i="2"/>
  <c r="T300" i="11" s="1"/>
  <c r="O418" i="2"/>
  <c r="T299" i="11" s="1"/>
  <c r="O417" i="2"/>
  <c r="T298" i="11" s="1"/>
  <c r="O416" i="2"/>
  <c r="T297" i="11" s="1"/>
  <c r="O415" i="2"/>
  <c r="T296" i="11" s="1"/>
  <c r="O414" i="2"/>
  <c r="T295" i="11" s="1"/>
  <c r="O413" i="2"/>
  <c r="T294" i="11" s="1"/>
  <c r="O412" i="2"/>
  <c r="T293" i="11" s="1"/>
  <c r="O411" i="2"/>
  <c r="T292" i="11" s="1"/>
  <c r="O410" i="2"/>
  <c r="T291" i="11" s="1"/>
  <c r="O409" i="2"/>
  <c r="T290" i="11" s="1"/>
  <c r="O408" i="2"/>
  <c r="T289" i="11" s="1"/>
  <c r="O402" i="2"/>
  <c r="T288" i="11" s="1"/>
  <c r="O401" i="2"/>
  <c r="T287" i="11" s="1"/>
  <c r="O400" i="2"/>
  <c r="T286" i="11" s="1"/>
  <c r="O399" i="2"/>
  <c r="T285" i="11" s="1"/>
  <c r="O398" i="2"/>
  <c r="T284" i="11" s="1"/>
  <c r="O397" i="2"/>
  <c r="T283" i="11" s="1"/>
  <c r="O396" i="2"/>
  <c r="T282" i="11" s="1"/>
  <c r="O395" i="2"/>
  <c r="T281" i="11" s="1"/>
  <c r="O394" i="2"/>
  <c r="T280" i="11" s="1"/>
  <c r="O391" i="2"/>
  <c r="T279" i="11" s="1"/>
  <c r="O390" i="2"/>
  <c r="T278" i="11" s="1"/>
  <c r="O389" i="2"/>
  <c r="T277" i="11" s="1"/>
  <c r="O388" i="2"/>
  <c r="T276" i="11" s="1"/>
  <c r="O387" i="2"/>
  <c r="T275" i="11" s="1"/>
  <c r="O386" i="2"/>
  <c r="T274" i="11" s="1"/>
  <c r="O385" i="2"/>
  <c r="T273" i="11" s="1"/>
  <c r="O384" i="2"/>
  <c r="T272" i="11" s="1"/>
  <c r="O381" i="2"/>
  <c r="T271" i="11" s="1"/>
  <c r="O380" i="2"/>
  <c r="T270" i="11" s="1"/>
  <c r="O379" i="2"/>
  <c r="T269" i="11" s="1"/>
  <c r="O378" i="2"/>
  <c r="T268" i="11" s="1"/>
  <c r="O375" i="2"/>
  <c r="T267" i="11" s="1"/>
  <c r="O374" i="2"/>
  <c r="T266" i="11" s="1"/>
  <c r="O373" i="2"/>
  <c r="T265" i="11" s="1"/>
  <c r="O372" i="2"/>
  <c r="T264" i="11" s="1"/>
  <c r="O371" i="2"/>
  <c r="T263" i="11" s="1"/>
  <c r="O370" i="2"/>
  <c r="T262" i="11" s="1"/>
  <c r="O369" i="2"/>
  <c r="T261" i="11" s="1"/>
  <c r="O364" i="2"/>
  <c r="T258" i="11" s="1"/>
  <c r="O363" i="2"/>
  <c r="T257" i="11" s="1"/>
  <c r="O362" i="2"/>
  <c r="T256" i="11" s="1"/>
  <c r="O361" i="2"/>
  <c r="T255" i="11" s="1"/>
  <c r="O360" i="2"/>
  <c r="T254" i="11" s="1"/>
  <c r="O359" i="2"/>
  <c r="T253" i="11" s="1"/>
  <c r="O358" i="2"/>
  <c r="T252" i="11" s="1"/>
  <c r="O351" i="2"/>
  <c r="T251" i="11" s="1"/>
  <c r="O347" i="2"/>
  <c r="T247" i="11" s="1"/>
  <c r="O346" i="2"/>
  <c r="T246" i="11" s="1"/>
  <c r="O345" i="2"/>
  <c r="T245" i="11" s="1"/>
  <c r="O344" i="2"/>
  <c r="T244" i="11" s="1"/>
  <c r="O343" i="2"/>
  <c r="T243" i="11" s="1"/>
  <c r="O342" i="2"/>
  <c r="T242" i="11" s="1"/>
  <c r="O339" i="2"/>
  <c r="T241" i="11" s="1"/>
  <c r="O338" i="2"/>
  <c r="T240" i="11" s="1"/>
  <c r="O337" i="2"/>
  <c r="T239" i="11" s="1"/>
  <c r="O336" i="2"/>
  <c r="T238" i="11" s="1"/>
  <c r="O335" i="2"/>
  <c r="T237" i="11" s="1"/>
  <c r="O334" i="2"/>
  <c r="T236" i="11" s="1"/>
  <c r="O333" i="2"/>
  <c r="T235" i="11" s="1"/>
  <c r="O330" i="2"/>
  <c r="T234" i="11" s="1"/>
  <c r="O329" i="2"/>
  <c r="T233" i="11" s="1"/>
  <c r="O328" i="2"/>
  <c r="T232" i="11" s="1"/>
  <c r="O327" i="2"/>
  <c r="T231" i="11" s="1"/>
  <c r="O326" i="2"/>
  <c r="T230" i="11" s="1"/>
  <c r="O325" i="2"/>
  <c r="T229" i="11" s="1"/>
  <c r="O324" i="2"/>
  <c r="T228" i="11" s="1"/>
  <c r="O323" i="2"/>
  <c r="T227" i="11" s="1"/>
  <c r="O322" i="2"/>
  <c r="T226" i="11" s="1"/>
  <c r="O319" i="2"/>
  <c r="T225" i="11" s="1"/>
  <c r="O318" i="2"/>
  <c r="T224" i="11" s="1"/>
  <c r="O317" i="2"/>
  <c r="T223" i="11" s="1"/>
  <c r="O316" i="2"/>
  <c r="T222" i="11" s="1"/>
  <c r="O315" i="2"/>
  <c r="T221" i="11" s="1"/>
  <c r="O312" i="2"/>
  <c r="T220" i="11" s="1"/>
  <c r="O311" i="2"/>
  <c r="T219" i="11" s="1"/>
  <c r="O310" i="2"/>
  <c r="T218" i="11" s="1"/>
  <c r="O309" i="2"/>
  <c r="T217" i="11" s="1"/>
  <c r="O308" i="2"/>
  <c r="T216" i="11" s="1"/>
  <c r="O307" i="2"/>
  <c r="T215" i="11" s="1"/>
  <c r="O306" i="2"/>
  <c r="T214" i="11" s="1"/>
  <c r="O299" i="2"/>
  <c r="T213" i="11" s="1"/>
  <c r="O298" i="2"/>
  <c r="T212" i="11" s="1"/>
  <c r="O297" i="2"/>
  <c r="T211" i="11" s="1"/>
  <c r="O296" i="2"/>
  <c r="T210" i="11" s="1"/>
  <c r="O295" i="2"/>
  <c r="T209" i="11" s="1"/>
  <c r="O294" i="2"/>
  <c r="T208" i="11" s="1"/>
  <c r="O293" i="2"/>
  <c r="T207" i="11" s="1"/>
  <c r="O292" i="2"/>
  <c r="T206" i="11" s="1"/>
  <c r="O289" i="2"/>
  <c r="T205" i="11" s="1"/>
  <c r="O288" i="2"/>
  <c r="T204" i="11" s="1"/>
  <c r="O287" i="2"/>
  <c r="T203" i="11" s="1"/>
  <c r="O286" i="2"/>
  <c r="T202" i="11" s="1"/>
  <c r="O285" i="2"/>
  <c r="T201" i="11" s="1"/>
  <c r="O284" i="2"/>
  <c r="T200" i="11" s="1"/>
  <c r="O283" i="2"/>
  <c r="T199" i="11" s="1"/>
  <c r="O282" i="2"/>
  <c r="T198" i="11" s="1"/>
  <c r="O279" i="2"/>
  <c r="T197" i="11" s="1"/>
  <c r="O278" i="2"/>
  <c r="T196" i="11" s="1"/>
  <c r="O277" i="2"/>
  <c r="T195" i="11" s="1"/>
  <c r="O276" i="2"/>
  <c r="T194" i="11" s="1"/>
  <c r="O275" i="2"/>
  <c r="T193" i="11" s="1"/>
  <c r="O274" i="2"/>
  <c r="T192" i="11" s="1"/>
  <c r="O273" i="2"/>
  <c r="T191" i="11" s="1"/>
  <c r="O270" i="2"/>
  <c r="T190" i="11" s="1"/>
  <c r="O269" i="2"/>
  <c r="T189" i="11" s="1"/>
  <c r="O265" i="2"/>
  <c r="T188" i="11" s="1"/>
  <c r="O264" i="2"/>
  <c r="T187" i="11" s="1"/>
  <c r="O263" i="2"/>
  <c r="T186" i="11" s="1"/>
  <c r="O262" i="2"/>
  <c r="T185" i="11" s="1"/>
  <c r="O261" i="2"/>
  <c r="T184" i="11" s="1"/>
  <c r="O260" i="2"/>
  <c r="T183" i="11" s="1"/>
  <c r="O259" i="2"/>
  <c r="T182" i="11" s="1"/>
  <c r="O258" i="2"/>
  <c r="T181" i="11" s="1"/>
  <c r="O257" i="2"/>
  <c r="T180" i="11" s="1"/>
  <c r="O256" i="2"/>
  <c r="T179" i="11" s="1"/>
  <c r="O250" i="2"/>
  <c r="T178" i="11" s="1"/>
  <c r="O249" i="2"/>
  <c r="T177" i="11" s="1"/>
  <c r="O248" i="2"/>
  <c r="T176" i="11" s="1"/>
  <c r="O247" i="2"/>
  <c r="T175" i="11" s="1"/>
  <c r="O246" i="2"/>
  <c r="T174" i="11" s="1"/>
  <c r="O235" i="2"/>
  <c r="T167" i="11" s="1"/>
  <c r="O234" i="2"/>
  <c r="T166" i="11" s="1"/>
  <c r="O233" i="2"/>
  <c r="T165" i="11" s="1"/>
  <c r="O232" i="2"/>
  <c r="T164" i="11" s="1"/>
  <c r="O231" i="2"/>
  <c r="T163" i="11" s="1"/>
  <c r="O230" i="2"/>
  <c r="T162" i="11" s="1"/>
  <c r="O229" i="2"/>
  <c r="T161" i="11" s="1"/>
  <c r="O228" i="2"/>
  <c r="T160" i="11" s="1"/>
  <c r="O225" i="2"/>
  <c r="T159" i="11" s="1"/>
  <c r="O224" i="2"/>
  <c r="T158" i="11" s="1"/>
  <c r="O223" i="2"/>
  <c r="T157" i="11" s="1"/>
  <c r="O222" i="2"/>
  <c r="T156" i="11" s="1"/>
  <c r="O221" i="2"/>
  <c r="T155" i="11" s="1"/>
  <c r="O220" i="2"/>
  <c r="T154" i="11" s="1"/>
  <c r="O216" i="2"/>
  <c r="T153" i="11" s="1"/>
  <c r="O215" i="2"/>
  <c r="T152" i="11" s="1"/>
  <c r="O214" i="2"/>
  <c r="T151" i="11" s="1"/>
  <c r="O213" i="2"/>
  <c r="T150" i="11" s="1"/>
  <c r="O212" i="2"/>
  <c r="T149" i="11" s="1"/>
  <c r="O211" i="2"/>
  <c r="T148" i="11" s="1"/>
  <c r="O210" i="2"/>
  <c r="T147" i="11" s="1"/>
  <c r="O209" i="2"/>
  <c r="T146" i="11" s="1"/>
  <c r="O208" i="2"/>
  <c r="T145" i="11" s="1"/>
  <c r="O207" i="2"/>
  <c r="T144" i="11" s="1"/>
  <c r="O201" i="2"/>
  <c r="T143" i="11" s="1"/>
  <c r="O200" i="2"/>
  <c r="T142" i="11" s="1"/>
  <c r="O199" i="2"/>
  <c r="T141" i="11" s="1"/>
  <c r="O198" i="2"/>
  <c r="T140" i="11" s="1"/>
  <c r="O197" i="2"/>
  <c r="T139" i="11" s="1"/>
  <c r="O196" i="2"/>
  <c r="T138" i="11" s="1"/>
  <c r="O195" i="2"/>
  <c r="T137" i="11" s="1"/>
  <c r="O194" i="2"/>
  <c r="T136" i="11" s="1"/>
  <c r="O193" i="2"/>
  <c r="T135" i="11" s="1"/>
  <c r="O192" i="2"/>
  <c r="T134" i="11" s="1"/>
  <c r="O191" i="2"/>
  <c r="T133" i="11" s="1"/>
  <c r="O190" i="2"/>
  <c r="T132" i="11" s="1"/>
  <c r="O189" i="2"/>
  <c r="T131" i="11" s="1"/>
  <c r="O185" i="2"/>
  <c r="T130" i="11" s="1"/>
  <c r="O184" i="2"/>
  <c r="T129" i="11" s="1"/>
  <c r="O183" i="2"/>
  <c r="T128" i="11" s="1"/>
  <c r="O182" i="2"/>
  <c r="T127" i="11" s="1"/>
  <c r="O179" i="2"/>
  <c r="T126" i="11" s="1"/>
  <c r="O178" i="2"/>
  <c r="T125" i="11" s="1"/>
  <c r="O177" i="2"/>
  <c r="T124" i="11" s="1"/>
  <c r="O174" i="2"/>
  <c r="T123" i="11" s="1"/>
  <c r="O173" i="2"/>
  <c r="T122" i="11" s="1"/>
  <c r="O172" i="2"/>
  <c r="T121" i="11" s="1"/>
  <c r="O171" i="2"/>
  <c r="T120" i="11" s="1"/>
  <c r="O170" i="2"/>
  <c r="T119" i="11" s="1"/>
  <c r="O169" i="2"/>
  <c r="T118" i="11" s="1"/>
  <c r="O166" i="2"/>
  <c r="T117" i="11" s="1"/>
  <c r="O165" i="2"/>
  <c r="T116" i="11" s="1"/>
  <c r="O164" i="2"/>
  <c r="T115" i="11" s="1"/>
  <c r="O163" i="2"/>
  <c r="T114" i="11" s="1"/>
  <c r="O162" i="2"/>
  <c r="T113" i="11" s="1"/>
  <c r="O161" i="2"/>
  <c r="T112" i="11" s="1"/>
  <c r="O160" i="2"/>
  <c r="T111" i="11" s="1"/>
  <c r="O159" i="2"/>
  <c r="T110" i="11" s="1"/>
  <c r="O153" i="2"/>
  <c r="T109" i="11" s="1"/>
  <c r="O152" i="2"/>
  <c r="T108" i="11" s="1"/>
  <c r="O151" i="2"/>
  <c r="T107" i="11" s="1"/>
  <c r="O150" i="2"/>
  <c r="T106" i="11" s="1"/>
  <c r="O149" i="2"/>
  <c r="T105" i="11" s="1"/>
  <c r="O148" i="2"/>
  <c r="T104" i="11" s="1"/>
  <c r="O147" i="2"/>
  <c r="T103" i="11" s="1"/>
  <c r="O146" i="2"/>
  <c r="T102" i="11" s="1"/>
  <c r="O145" i="2"/>
  <c r="T101" i="11" s="1"/>
  <c r="O144" i="2"/>
  <c r="T100" i="11" s="1"/>
  <c r="O140" i="2"/>
  <c r="T98" i="11" s="1"/>
  <c r="O139" i="2"/>
  <c r="T97" i="11" s="1"/>
  <c r="O138" i="2"/>
  <c r="T96" i="11" s="1"/>
  <c r="O137" i="2"/>
  <c r="T95" i="11" s="1"/>
  <c r="O136" i="2"/>
  <c r="T94" i="11" s="1"/>
  <c r="O135" i="2"/>
  <c r="T93" i="11" s="1"/>
  <c r="O132" i="2"/>
  <c r="T92" i="11" s="1"/>
  <c r="O131" i="2"/>
  <c r="T91" i="11" s="1"/>
  <c r="O130" i="2"/>
  <c r="T90" i="11" s="1"/>
  <c r="O129" i="2"/>
  <c r="T89" i="11" s="1"/>
  <c r="O128" i="2"/>
  <c r="T88" i="11" s="1"/>
  <c r="O127" i="2"/>
  <c r="T87" i="11" s="1"/>
  <c r="O126" i="2"/>
  <c r="T86" i="11" s="1"/>
  <c r="O125" i="2"/>
  <c r="T85" i="11" s="1"/>
  <c r="O124" i="2"/>
  <c r="T84" i="11" s="1"/>
  <c r="O123" i="2"/>
  <c r="T83" i="11" s="1"/>
  <c r="O122" i="2"/>
  <c r="T82" i="11" s="1"/>
  <c r="O121" i="2"/>
  <c r="T81" i="11" s="1"/>
  <c r="O120" i="2"/>
  <c r="T80" i="11" s="1"/>
  <c r="O118" i="2"/>
  <c r="T78" i="11" s="1"/>
  <c r="O114" i="2"/>
  <c r="T77" i="11" s="1"/>
  <c r="O113" i="2"/>
  <c r="T76" i="11" s="1"/>
  <c r="O112" i="2"/>
  <c r="T75" i="11" s="1"/>
  <c r="O110" i="2"/>
  <c r="T73" i="11" s="1"/>
  <c r="O109" i="2"/>
  <c r="T72" i="11" s="1"/>
  <c r="O108" i="2"/>
  <c r="T71" i="11" s="1"/>
  <c r="O102" i="2"/>
  <c r="T70" i="11" s="1"/>
  <c r="O101" i="2"/>
  <c r="T69" i="11" s="1"/>
  <c r="O100" i="2"/>
  <c r="T68" i="11" s="1"/>
  <c r="O99" i="2"/>
  <c r="T67" i="11" s="1"/>
  <c r="O98" i="2"/>
  <c r="T66" i="11" s="1"/>
  <c r="O94" i="2"/>
  <c r="T64" i="11" s="1"/>
  <c r="O93" i="2"/>
  <c r="T63" i="11" s="1"/>
  <c r="O92" i="2"/>
  <c r="T62" i="11" s="1"/>
  <c r="O91" i="2"/>
  <c r="T61" i="11" s="1"/>
  <c r="O88" i="2"/>
  <c r="T60" i="11" s="1"/>
  <c r="O87" i="2"/>
  <c r="T59" i="11" s="1"/>
  <c r="O86" i="2"/>
  <c r="T58" i="11" s="1"/>
  <c r="O85" i="2"/>
  <c r="T57" i="11" s="1"/>
  <c r="O83" i="2"/>
  <c r="T55" i="11" s="1"/>
  <c r="O79" i="2"/>
  <c r="T54" i="11" s="1"/>
  <c r="O78" i="2"/>
  <c r="T53" i="11" s="1"/>
  <c r="O77" i="2"/>
  <c r="T52" i="11" s="1"/>
  <c r="O76" i="2"/>
  <c r="T51" i="11" s="1"/>
  <c r="O75" i="2"/>
  <c r="T50" i="11" s="1"/>
  <c r="O74" i="2"/>
  <c r="T49" i="11" s="1"/>
  <c r="O71" i="2"/>
  <c r="T48" i="11" s="1"/>
  <c r="O70" i="2"/>
  <c r="T47" i="11" s="1"/>
  <c r="O69" i="2"/>
  <c r="T46" i="11" s="1"/>
  <c r="O66" i="2"/>
  <c r="T45" i="11" s="1"/>
  <c r="O65" i="2"/>
  <c r="T44" i="11" s="1"/>
  <c r="O64" i="2"/>
  <c r="T43" i="11" s="1"/>
  <c r="O63" i="2"/>
  <c r="T42" i="11" s="1"/>
  <c r="O62" i="2"/>
  <c r="T41" i="11" s="1"/>
  <c r="O61" i="2"/>
  <c r="T40" i="11" s="1"/>
  <c r="O60" i="2"/>
  <c r="T39" i="11" s="1"/>
  <c r="O57" i="2"/>
  <c r="T38" i="11" s="1"/>
  <c r="O56" i="2"/>
  <c r="T37" i="11" s="1"/>
  <c r="O55" i="2"/>
  <c r="T36" i="11" s="1"/>
  <c r="O54" i="2"/>
  <c r="T35" i="11" s="1"/>
  <c r="I92" i="2"/>
  <c r="I207" i="2"/>
  <c r="I94" i="2"/>
  <c r="I93" i="2"/>
  <c r="I216" i="2"/>
  <c r="I215" i="2"/>
  <c r="I214" i="2"/>
  <c r="I213" i="2"/>
  <c r="I212" i="2"/>
  <c r="I211" i="2"/>
  <c r="I210" i="2"/>
  <c r="I209" i="2"/>
  <c r="I229" i="2"/>
  <c r="I230" i="2"/>
  <c r="I231" i="2"/>
  <c r="I232" i="2"/>
  <c r="I235" i="2"/>
  <c r="I242" i="2" s="1"/>
  <c r="I234" i="2"/>
  <c r="I233" i="2"/>
  <c r="I369" i="2"/>
  <c r="I289" i="2"/>
  <c r="I295" i="2" s="1"/>
  <c r="I288" i="2"/>
  <c r="I287" i="2"/>
  <c r="I286" i="2"/>
  <c r="I285" i="2"/>
  <c r="I284" i="2"/>
  <c r="I319" i="2"/>
  <c r="I325" i="2" s="1"/>
  <c r="I318" i="2"/>
  <c r="I317" i="2"/>
  <c r="I375" i="2"/>
  <c r="I374" i="2"/>
  <c r="I373" i="2"/>
  <c r="I372" i="2"/>
  <c r="I371" i="2"/>
  <c r="I140" i="2"/>
  <c r="I151" i="2" s="1"/>
  <c r="I139" i="2"/>
  <c r="I136" i="2"/>
  <c r="I138" i="2"/>
  <c r="I60" i="2"/>
  <c r="I71" i="2" s="1"/>
  <c r="I135" i="2"/>
  <c r="O13" i="2"/>
  <c r="T2" i="11" s="1"/>
  <c r="O31" i="2"/>
  <c r="T17" i="11" s="1"/>
  <c r="O32" i="2"/>
  <c r="T18" i="11" s="1"/>
  <c r="O36" i="2"/>
  <c r="T22" i="11" s="1"/>
  <c r="O37" i="2"/>
  <c r="T23" i="11" s="1"/>
  <c r="O38" i="2"/>
  <c r="T24" i="11" s="1"/>
  <c r="O39" i="2"/>
  <c r="T25" i="11" s="1"/>
  <c r="O40" i="2"/>
  <c r="T26" i="11" s="1"/>
  <c r="O41" i="2"/>
  <c r="T27" i="11" s="1"/>
  <c r="O42" i="2"/>
  <c r="T28" i="11" s="1"/>
  <c r="O43" i="2"/>
  <c r="T29" i="11" s="1"/>
  <c r="O44" i="2"/>
  <c r="T30" i="11" s="1"/>
  <c r="O45" i="2"/>
  <c r="T31" i="11" s="1"/>
  <c r="O46" i="2"/>
  <c r="T32" i="11" s="1"/>
  <c r="O30" i="2"/>
  <c r="T16" i="11" s="1"/>
  <c r="L13" i="2"/>
  <c r="I111" i="2"/>
  <c r="I110" i="2"/>
  <c r="I388" i="2"/>
  <c r="I386" i="2"/>
  <c r="I114" i="2" l="1"/>
  <c r="I108" i="2"/>
  <c r="I328" i="2"/>
  <c r="I102" i="2"/>
  <c r="N13" i="2"/>
  <c r="N16" i="2"/>
  <c r="I322" i="2"/>
  <c r="I327" i="2"/>
  <c r="I330" i="2"/>
  <c r="I337" i="2" s="1"/>
  <c r="I324" i="2"/>
  <c r="I323" i="2"/>
  <c r="I329" i="2"/>
  <c r="I326" i="2"/>
  <c r="N119" i="2"/>
  <c r="N141" i="2"/>
  <c r="N420" i="2"/>
  <c r="N456" i="2"/>
  <c r="I98" i="2"/>
  <c r="I384" i="2"/>
  <c r="I389" i="2"/>
  <c r="I391" i="2"/>
  <c r="I397" i="2" s="1"/>
  <c r="I112" i="2"/>
  <c r="I99" i="2"/>
  <c r="I385" i="2"/>
  <c r="I113" i="2"/>
  <c r="I109" i="2"/>
  <c r="I100" i="2"/>
  <c r="I149" i="2"/>
  <c r="N412" i="2"/>
  <c r="N365" i="2"/>
  <c r="N366" i="2"/>
  <c r="N24" i="2"/>
  <c r="N183" i="2"/>
  <c r="N123" i="2"/>
  <c r="N235" i="2"/>
  <c r="N262" i="2"/>
  <c r="N111" i="2"/>
  <c r="N410" i="2"/>
  <c r="N344" i="2"/>
  <c r="N54" i="2"/>
  <c r="N169" i="2"/>
  <c r="N92" i="2"/>
  <c r="N75" i="2"/>
  <c r="N127" i="2"/>
  <c r="N208" i="2"/>
  <c r="N152" i="2"/>
  <c r="N177" i="2"/>
  <c r="N433" i="2"/>
  <c r="N60" i="2"/>
  <c r="N311" i="2"/>
  <c r="N349" i="2"/>
  <c r="N350" i="2"/>
  <c r="I152" i="2"/>
  <c r="N15" i="2"/>
  <c r="N361" i="2"/>
  <c r="N294" i="2"/>
  <c r="N243" i="2"/>
  <c r="N211" i="2"/>
  <c r="N36" i="2"/>
  <c r="N284" i="2"/>
  <c r="N87" i="2"/>
  <c r="N335" i="2"/>
  <c r="N421" i="2"/>
  <c r="S302" i="11" s="1"/>
  <c r="I145" i="2"/>
  <c r="I148" i="2"/>
  <c r="I144" i="2"/>
  <c r="N19" i="2"/>
  <c r="N38" i="2"/>
  <c r="N318" i="2"/>
  <c r="N442" i="2"/>
  <c r="S319" i="11" s="1"/>
  <c r="N324" i="2"/>
  <c r="N30" i="2"/>
  <c r="N178" i="2"/>
  <c r="N434" i="2"/>
  <c r="N174" i="2"/>
  <c r="I150" i="2"/>
  <c r="I147" i="2"/>
  <c r="N22" i="2"/>
  <c r="N381" i="2"/>
  <c r="N207" i="2"/>
  <c r="M207" i="2" s="1"/>
  <c r="N446" i="2"/>
  <c r="N45" i="2"/>
  <c r="N231" i="2"/>
  <c r="N39" i="2"/>
  <c r="N148" i="2"/>
  <c r="N397" i="2"/>
  <c r="N124" i="2"/>
  <c r="S84" i="11" s="1"/>
  <c r="N275" i="2"/>
  <c r="N241" i="2"/>
  <c r="S171" i="11" s="1"/>
  <c r="I240" i="2"/>
  <c r="I243" i="2"/>
  <c r="I250" i="2" s="1"/>
  <c r="I257" i="2" s="1"/>
  <c r="I241" i="2"/>
  <c r="N422" i="2"/>
  <c r="S303" i="11" s="1"/>
  <c r="N351" i="2"/>
  <c r="N348" i="2"/>
  <c r="N23" i="2"/>
  <c r="S12" i="11" s="1"/>
  <c r="N21" i="2"/>
  <c r="S10" i="11" s="1"/>
  <c r="N26" i="2"/>
  <c r="N198" i="2"/>
  <c r="S140" i="11" s="1"/>
  <c r="N46" i="2"/>
  <c r="S32" i="11" s="1"/>
  <c r="N118" i="2"/>
  <c r="N225" i="2"/>
  <c r="N369" i="2"/>
  <c r="N43" i="2"/>
  <c r="N288" i="2"/>
  <c r="N37" i="2"/>
  <c r="N144" i="2"/>
  <c r="N257" i="2"/>
  <c r="S180" i="11" s="1"/>
  <c r="N391" i="2"/>
  <c r="N221" i="2"/>
  <c r="N57" i="2"/>
  <c r="N194" i="2"/>
  <c r="N308" i="2"/>
  <c r="S216" i="11" s="1"/>
  <c r="N418" i="2"/>
  <c r="N76" i="2"/>
  <c r="N128" i="2"/>
  <c r="N212" i="2"/>
  <c r="N299" i="2"/>
  <c r="N77" i="2"/>
  <c r="N276" i="2"/>
  <c r="N95" i="2"/>
  <c r="N343" i="2"/>
  <c r="I153" i="2"/>
  <c r="I146" i="2"/>
  <c r="N20" i="2"/>
  <c r="S9" i="11" s="1"/>
  <c r="N25" i="2"/>
  <c r="N48" i="2"/>
  <c r="N312" i="2"/>
  <c r="S220" i="11" s="1"/>
  <c r="N42" i="2"/>
  <c r="S28" i="11" s="1"/>
  <c r="N137" i="2"/>
  <c r="N274" i="2"/>
  <c r="N387" i="2"/>
  <c r="N86" i="2"/>
  <c r="N401" i="2"/>
  <c r="S287" i="11" s="1"/>
  <c r="N31" i="2"/>
  <c r="N165" i="2"/>
  <c r="N298" i="2"/>
  <c r="S212" i="11" s="1"/>
  <c r="N414" i="2"/>
  <c r="N44" i="2"/>
  <c r="N102" i="2"/>
  <c r="S70" i="11" s="1"/>
  <c r="N215" i="2"/>
  <c r="N328" i="2"/>
  <c r="S232" i="11" s="1"/>
  <c r="N458" i="2"/>
  <c r="S332" i="11" s="1"/>
  <c r="N83" i="2"/>
  <c r="N149" i="2"/>
  <c r="S105" i="11" s="1"/>
  <c r="N240" i="2"/>
  <c r="N325" i="2"/>
  <c r="N88" i="2"/>
  <c r="N359" i="2"/>
  <c r="N170" i="2"/>
  <c r="N400" i="2"/>
  <c r="N17" i="2"/>
  <c r="N18" i="2"/>
  <c r="N63" i="2"/>
  <c r="N265" i="2"/>
  <c r="N423" i="2"/>
  <c r="N69" i="2"/>
  <c r="N161" i="2"/>
  <c r="N249" i="2"/>
  <c r="N338" i="2"/>
  <c r="N429" i="2"/>
  <c r="N131" i="2"/>
  <c r="N334" i="2"/>
  <c r="S236" i="11" s="1"/>
  <c r="N41" i="2"/>
  <c r="N98" i="2"/>
  <c r="S66" i="11" s="1"/>
  <c r="N190" i="2"/>
  <c r="N278" i="2"/>
  <c r="N373" i="2"/>
  <c r="N450" i="2"/>
  <c r="S327" i="11" s="1"/>
  <c r="N40" i="2"/>
  <c r="N79" i="2"/>
  <c r="S54" i="11" s="1"/>
  <c r="N171" i="2"/>
  <c r="N261" i="2"/>
  <c r="N64" i="2"/>
  <c r="N99" i="2"/>
  <c r="N153" i="2"/>
  <c r="N232" i="2"/>
  <c r="S164" i="11" s="1"/>
  <c r="N295" i="2"/>
  <c r="N402" i="2"/>
  <c r="N163" i="2"/>
  <c r="N330" i="2"/>
  <c r="N74" i="2"/>
  <c r="N230" i="2"/>
  <c r="S162" i="11" s="1"/>
  <c r="I395" i="2"/>
  <c r="I390" i="2"/>
  <c r="I161" i="2"/>
  <c r="I164" i="2"/>
  <c r="I401" i="2"/>
  <c r="I298" i="2"/>
  <c r="I398" i="2"/>
  <c r="I296" i="2"/>
  <c r="N236" i="2"/>
  <c r="N237" i="2"/>
  <c r="N108" i="2"/>
  <c r="S71" i="11" s="1"/>
  <c r="N132" i="2"/>
  <c r="S92" i="11" s="1"/>
  <c r="N166" i="2"/>
  <c r="S117" i="11" s="1"/>
  <c r="N191" i="2"/>
  <c r="S133" i="11" s="1"/>
  <c r="N216" i="2"/>
  <c r="N250" i="2"/>
  <c r="N279" i="2"/>
  <c r="S197" i="11" s="1"/>
  <c r="N309" i="2"/>
  <c r="N374" i="2"/>
  <c r="S266" i="11" s="1"/>
  <c r="N443" i="2"/>
  <c r="S320" i="11" s="1"/>
  <c r="N113" i="2"/>
  <c r="S76" i="11" s="1"/>
  <c r="N209" i="2"/>
  <c r="S146" i="11" s="1"/>
  <c r="N286" i="2"/>
  <c r="S202" i="11" s="1"/>
  <c r="N371" i="2"/>
  <c r="N448" i="2"/>
  <c r="S325" i="11" s="1"/>
  <c r="N122" i="2"/>
  <c r="N189" i="2"/>
  <c r="S131" i="11" s="1"/>
  <c r="N277" i="2"/>
  <c r="S195" i="11" s="1"/>
  <c r="N360" i="2"/>
  <c r="S254" i="11" s="1"/>
  <c r="N432" i="2"/>
  <c r="N112" i="2"/>
  <c r="N145" i="2"/>
  <c r="N172" i="2"/>
  <c r="N195" i="2"/>
  <c r="N228" i="2"/>
  <c r="S160" i="11" s="1"/>
  <c r="N258" i="2"/>
  <c r="S181" i="11" s="1"/>
  <c r="N285" i="2"/>
  <c r="N319" i="2"/>
  <c r="S225" i="11" s="1"/>
  <c r="N394" i="2"/>
  <c r="S280" i="11" s="1"/>
  <c r="N454" i="2"/>
  <c r="N129" i="2"/>
  <c r="N229" i="2"/>
  <c r="S161" i="11" s="1"/>
  <c r="N310" i="2"/>
  <c r="N399" i="2"/>
  <c r="S285" i="11" s="1"/>
  <c r="N460" i="2"/>
  <c r="S334" i="11" s="1"/>
  <c r="N136" i="2"/>
  <c r="S94" i="11" s="1"/>
  <c r="N220" i="2"/>
  <c r="S154" i="11" s="1"/>
  <c r="N297" i="2"/>
  <c r="N372" i="2"/>
  <c r="N14" i="2"/>
  <c r="N70" i="2"/>
  <c r="S47" i="11" s="1"/>
  <c r="N93" i="2"/>
  <c r="S63" i="11" s="1"/>
  <c r="N120" i="2"/>
  <c r="N138" i="2"/>
  <c r="N162" i="2"/>
  <c r="N184" i="2"/>
  <c r="S129" i="11" s="1"/>
  <c r="N199" i="2"/>
  <c r="S141" i="11" s="1"/>
  <c r="N222" i="2"/>
  <c r="S156" i="11" s="1"/>
  <c r="N246" i="2"/>
  <c r="S174" i="11" s="1"/>
  <c r="N269" i="2"/>
  <c r="S189" i="11" s="1"/>
  <c r="N289" i="2"/>
  <c r="S205" i="11" s="1"/>
  <c r="N315" i="2"/>
  <c r="N362" i="2"/>
  <c r="S256" i="11" s="1"/>
  <c r="N415" i="2"/>
  <c r="S296" i="11" s="1"/>
  <c r="N65" i="2"/>
  <c r="S44" i="11" s="1"/>
  <c r="N121" i="2"/>
  <c r="N185" i="2"/>
  <c r="S130" i="11" s="1"/>
  <c r="N263" i="2"/>
  <c r="N322" i="2"/>
  <c r="N379" i="2"/>
  <c r="N440" i="2"/>
  <c r="S317" i="11" s="1"/>
  <c r="N85" i="2"/>
  <c r="S57" i="11" s="1"/>
  <c r="N147" i="2"/>
  <c r="N210" i="2"/>
  <c r="S147" i="11" s="1"/>
  <c r="N264" i="2"/>
  <c r="S187" i="11" s="1"/>
  <c r="N323" i="2"/>
  <c r="S227" i="11" s="1"/>
  <c r="N390" i="2"/>
  <c r="S278" i="11" s="1"/>
  <c r="N449" i="2"/>
  <c r="S326" i="11" s="1"/>
  <c r="I259" i="2"/>
  <c r="I293" i="2"/>
  <c r="I402" i="2"/>
  <c r="I399" i="2"/>
  <c r="I396" i="2"/>
  <c r="I336" i="2"/>
  <c r="I294" i="2"/>
  <c r="I69" i="2"/>
  <c r="I297" i="2"/>
  <c r="I394" i="2"/>
  <c r="I387" i="2"/>
  <c r="I162" i="2"/>
  <c r="I333" i="2"/>
  <c r="I292" i="2"/>
  <c r="I299" i="2"/>
  <c r="I70" i="2"/>
  <c r="N345" i="2"/>
  <c r="S245" i="11" s="1"/>
  <c r="N384" i="2"/>
  <c r="S272" i="11" s="1"/>
  <c r="N424" i="2"/>
  <c r="S305" i="11" s="1"/>
  <c r="N55" i="2"/>
  <c r="S36" i="11" s="1"/>
  <c r="N100" i="2"/>
  <c r="S68" i="11" s="1"/>
  <c r="N146" i="2"/>
  <c r="S102" i="11" s="1"/>
  <c r="N196" i="2"/>
  <c r="N256" i="2"/>
  <c r="N296" i="2"/>
  <c r="S210" i="11" s="1"/>
  <c r="N342" i="2"/>
  <c r="N389" i="2"/>
  <c r="S277" i="11" s="1"/>
  <c r="N431" i="2"/>
  <c r="S310" i="11" s="1"/>
  <c r="N62" i="2"/>
  <c r="S41" i="11" s="1"/>
  <c r="N110" i="2"/>
  <c r="S73" i="11" s="1"/>
  <c r="N151" i="2"/>
  <c r="N197" i="2"/>
  <c r="S139" i="11" s="1"/>
  <c r="N242" i="2"/>
  <c r="S172" i="11" s="1"/>
  <c r="N287" i="2"/>
  <c r="S203" i="11" s="1"/>
  <c r="N333" i="2"/>
  <c r="S235" i="11" s="1"/>
  <c r="N380" i="2"/>
  <c r="S270" i="11" s="1"/>
  <c r="N413" i="2"/>
  <c r="N32" i="2"/>
  <c r="S18" i="11" s="1"/>
  <c r="N441" i="2"/>
  <c r="S318" i="11" s="1"/>
  <c r="N33" i="2"/>
  <c r="M20" i="2"/>
  <c r="M198" i="2"/>
  <c r="M421" i="2"/>
  <c r="N329" i="2"/>
  <c r="S233" i="11" s="1"/>
  <c r="N339" i="2"/>
  <c r="S241" i="11" s="1"/>
  <c r="N358" i="2"/>
  <c r="S252" i="11" s="1"/>
  <c r="N370" i="2"/>
  <c r="S262" i="11" s="1"/>
  <c r="N378" i="2"/>
  <c r="S268" i="11" s="1"/>
  <c r="N388" i="2"/>
  <c r="S276" i="11" s="1"/>
  <c r="N398" i="2"/>
  <c r="S284" i="11" s="1"/>
  <c r="N411" i="2"/>
  <c r="S292" i="11" s="1"/>
  <c r="N419" i="2"/>
  <c r="S300" i="11" s="1"/>
  <c r="N430" i="2"/>
  <c r="S309" i="11" s="1"/>
  <c r="N439" i="2"/>
  <c r="S316" i="11" s="1"/>
  <c r="N447" i="2"/>
  <c r="S324" i="11" s="1"/>
  <c r="N459" i="2"/>
  <c r="S333" i="11" s="1"/>
  <c r="N61" i="2"/>
  <c r="S40" i="11" s="1"/>
  <c r="N71" i="2"/>
  <c r="S48" i="11" s="1"/>
  <c r="N84" i="2"/>
  <c r="N94" i="2"/>
  <c r="S64" i="11" s="1"/>
  <c r="N109" i="2"/>
  <c r="S72" i="11" s="1"/>
  <c r="N135" i="2"/>
  <c r="N150" i="2"/>
  <c r="S106" i="11" s="1"/>
  <c r="N173" i="2"/>
  <c r="S122" i="11" s="1"/>
  <c r="N126" i="2"/>
  <c r="S86" i="11" s="1"/>
  <c r="N140" i="2"/>
  <c r="N160" i="2"/>
  <c r="S111" i="11" s="1"/>
  <c r="N47" i="2"/>
  <c r="N35" i="2"/>
  <c r="S21" i="11" s="1"/>
  <c r="N34" i="2"/>
  <c r="N125" i="2"/>
  <c r="S85" i="11" s="1"/>
  <c r="N139" i="2"/>
  <c r="N159" i="2"/>
  <c r="S110" i="11" s="1"/>
  <c r="N179" i="2"/>
  <c r="S126" i="11" s="1"/>
  <c r="N192" i="2"/>
  <c r="S134" i="11" s="1"/>
  <c r="N200" i="2"/>
  <c r="S142" i="11" s="1"/>
  <c r="N213" i="2"/>
  <c r="S150" i="11" s="1"/>
  <c r="N223" i="2"/>
  <c r="S157" i="11" s="1"/>
  <c r="N233" i="2"/>
  <c r="S165" i="11" s="1"/>
  <c r="N247" i="2"/>
  <c r="S175" i="11" s="1"/>
  <c r="N259" i="2"/>
  <c r="S182" i="11" s="1"/>
  <c r="N270" i="2"/>
  <c r="S190" i="11" s="1"/>
  <c r="N282" i="2"/>
  <c r="N292" i="2"/>
  <c r="N306" i="2"/>
  <c r="N316" i="2"/>
  <c r="S222" i="11" s="1"/>
  <c r="N326" i="2"/>
  <c r="S230" i="11" s="1"/>
  <c r="N336" i="2"/>
  <c r="S238" i="11" s="1"/>
  <c r="N346" i="2"/>
  <c r="S246" i="11" s="1"/>
  <c r="N363" i="2"/>
  <c r="S257" i="11" s="1"/>
  <c r="N375" i="2"/>
  <c r="S267" i="11" s="1"/>
  <c r="N385" i="2"/>
  <c r="S273" i="11" s="1"/>
  <c r="N395" i="2"/>
  <c r="S281" i="11" s="1"/>
  <c r="N408" i="2"/>
  <c r="S289" i="11" s="1"/>
  <c r="N416" i="2"/>
  <c r="S297" i="11" s="1"/>
  <c r="N425" i="2"/>
  <c r="S306" i="11" s="1"/>
  <c r="N437" i="2"/>
  <c r="S314" i="11" s="1"/>
  <c r="N444" i="2"/>
  <c r="S321" i="11" s="1"/>
  <c r="N455" i="2"/>
  <c r="S329" i="11" s="1"/>
  <c r="N56" i="2"/>
  <c r="S37" i="11" s="1"/>
  <c r="N66" i="2"/>
  <c r="S45" i="11" s="1"/>
  <c r="N78" i="2"/>
  <c r="S53" i="11" s="1"/>
  <c r="N91" i="2"/>
  <c r="S61" i="11" s="1"/>
  <c r="N101" i="2"/>
  <c r="S69" i="11" s="1"/>
  <c r="N114" i="2"/>
  <c r="S77" i="11" s="1"/>
  <c r="N130" i="2"/>
  <c r="N164" i="2"/>
  <c r="N182" i="2"/>
  <c r="S127" i="11" s="1"/>
  <c r="N193" i="2"/>
  <c r="S135" i="11" s="1"/>
  <c r="N201" i="2"/>
  <c r="S143" i="11" s="1"/>
  <c r="N214" i="2"/>
  <c r="S151" i="11" s="1"/>
  <c r="N224" i="2"/>
  <c r="S158" i="11" s="1"/>
  <c r="N234" i="2"/>
  <c r="S166" i="11" s="1"/>
  <c r="N248" i="2"/>
  <c r="S176" i="11" s="1"/>
  <c r="N260" i="2"/>
  <c r="S183" i="11" s="1"/>
  <c r="N273" i="2"/>
  <c r="N283" i="2"/>
  <c r="S199" i="11" s="1"/>
  <c r="N293" i="2"/>
  <c r="S207" i="11" s="1"/>
  <c r="N307" i="2"/>
  <c r="S215" i="11" s="1"/>
  <c r="N317" i="2"/>
  <c r="S223" i="11" s="1"/>
  <c r="N327" i="2"/>
  <c r="S231" i="11" s="1"/>
  <c r="N337" i="2"/>
  <c r="S239" i="11" s="1"/>
  <c r="N347" i="2"/>
  <c r="S247" i="11" s="1"/>
  <c r="N364" i="2"/>
  <c r="S258" i="11" s="1"/>
  <c r="N386" i="2"/>
  <c r="S274" i="11" s="1"/>
  <c r="N396" i="2"/>
  <c r="S282" i="11" s="1"/>
  <c r="N409" i="2"/>
  <c r="S290" i="11" s="1"/>
  <c r="N417" i="2"/>
  <c r="S298" i="11" s="1"/>
  <c r="N426" i="2"/>
  <c r="S307" i="11" s="1"/>
  <c r="N438" i="2"/>
  <c r="S315" i="11" s="1"/>
  <c r="N445" i="2"/>
  <c r="S322" i="11" s="1"/>
  <c r="N457" i="2"/>
  <c r="S331" i="11" s="1"/>
  <c r="I334" i="2" l="1"/>
  <c r="M308" i="2"/>
  <c r="M21" i="2"/>
  <c r="M241" i="2"/>
  <c r="I338" i="2"/>
  <c r="I335" i="2"/>
  <c r="I339" i="2"/>
  <c r="I345" i="2" s="1"/>
  <c r="M422" i="2"/>
  <c r="M312" i="2"/>
  <c r="M285" i="2"/>
  <c r="S201" i="11"/>
  <c r="M190" i="2"/>
  <c r="S132" i="11"/>
  <c r="M161" i="2"/>
  <c r="S112" i="11"/>
  <c r="M400" i="2"/>
  <c r="S286" i="11"/>
  <c r="M369" i="2"/>
  <c r="S261" i="11"/>
  <c r="M348" i="2"/>
  <c r="S248" i="11"/>
  <c r="M381" i="2"/>
  <c r="S271" i="11"/>
  <c r="M324" i="2"/>
  <c r="S228" i="11"/>
  <c r="M361" i="2"/>
  <c r="S255" i="11"/>
  <c r="M177" i="2"/>
  <c r="S124" i="11"/>
  <c r="M344" i="2"/>
  <c r="S244" i="11"/>
  <c r="M139" i="2"/>
  <c r="S97" i="11"/>
  <c r="M263" i="2"/>
  <c r="S186" i="11"/>
  <c r="M330" i="2"/>
  <c r="S234" i="11"/>
  <c r="M261" i="2"/>
  <c r="S184" i="11"/>
  <c r="M170" i="2"/>
  <c r="S119" i="11"/>
  <c r="M299" i="2"/>
  <c r="S213" i="11"/>
  <c r="M221" i="2"/>
  <c r="S155" i="11"/>
  <c r="M225" i="2"/>
  <c r="S159" i="11"/>
  <c r="M351" i="2"/>
  <c r="S251" i="11"/>
  <c r="M397" i="2"/>
  <c r="S283" i="11"/>
  <c r="M335" i="2"/>
  <c r="S237" i="11"/>
  <c r="M152" i="2"/>
  <c r="S108" i="11"/>
  <c r="M410" i="2"/>
  <c r="S291" i="11"/>
  <c r="M310" i="2"/>
  <c r="S218" i="11"/>
  <c r="M163" i="2"/>
  <c r="S114" i="11"/>
  <c r="M171" i="2"/>
  <c r="S120" i="11"/>
  <c r="M423" i="2"/>
  <c r="S304" i="11"/>
  <c r="M359" i="2"/>
  <c r="S253" i="11"/>
  <c r="M215" i="2"/>
  <c r="S152" i="11"/>
  <c r="M212" i="2"/>
  <c r="S149" i="11"/>
  <c r="M391" i="2"/>
  <c r="S279" i="11"/>
  <c r="M148" i="2"/>
  <c r="S104" i="11"/>
  <c r="M318" i="2"/>
  <c r="S224" i="11"/>
  <c r="M208" i="2"/>
  <c r="S145" i="11"/>
  <c r="M456" i="2"/>
  <c r="S330" i="11"/>
  <c r="M309" i="2"/>
  <c r="S217" i="11"/>
  <c r="M284" i="2"/>
  <c r="S200" i="11"/>
  <c r="M350" i="2"/>
  <c r="S250" i="11"/>
  <c r="M262" i="2"/>
  <c r="S185" i="11"/>
  <c r="M164" i="2"/>
  <c r="S115" i="11"/>
  <c r="M151" i="2"/>
  <c r="S107" i="11"/>
  <c r="M196" i="2"/>
  <c r="S138" i="11"/>
  <c r="M147" i="2"/>
  <c r="S103" i="11"/>
  <c r="M372" i="2"/>
  <c r="S264" i="11"/>
  <c r="M172" i="2"/>
  <c r="S121" i="11"/>
  <c r="M236" i="2"/>
  <c r="S168" i="11"/>
  <c r="M295" i="2"/>
  <c r="S209" i="11"/>
  <c r="M325" i="2"/>
  <c r="S229" i="11"/>
  <c r="M274" i="2"/>
  <c r="S192" i="11"/>
  <c r="M144" i="2"/>
  <c r="S100" i="11"/>
  <c r="M231" i="2"/>
  <c r="S163" i="11"/>
  <c r="M174" i="2"/>
  <c r="S123" i="11"/>
  <c r="M349" i="2"/>
  <c r="S249" i="11"/>
  <c r="M235" i="2"/>
  <c r="S167" i="11"/>
  <c r="M366" i="2"/>
  <c r="S260" i="11"/>
  <c r="M420" i="2"/>
  <c r="S301" i="11"/>
  <c r="M256" i="2"/>
  <c r="S179" i="11"/>
  <c r="M195" i="2"/>
  <c r="S137" i="11"/>
  <c r="M265" i="2"/>
  <c r="S188" i="11"/>
  <c r="M387" i="2"/>
  <c r="S275" i="11"/>
  <c r="M140" i="2"/>
  <c r="S98" i="11"/>
  <c r="M297" i="2"/>
  <c r="S211" i="11"/>
  <c r="M454" i="2"/>
  <c r="S328" i="11"/>
  <c r="M145" i="2"/>
  <c r="S101" i="11"/>
  <c r="M371" i="2"/>
  <c r="S263" i="11"/>
  <c r="M250" i="2"/>
  <c r="S178" i="11"/>
  <c r="M429" i="2"/>
  <c r="S308" i="11"/>
  <c r="M240" i="2"/>
  <c r="S170" i="11"/>
  <c r="M414" i="2"/>
  <c r="S295" i="11"/>
  <c r="M137" i="2"/>
  <c r="S95" i="11"/>
  <c r="M343" i="2"/>
  <c r="S243" i="11"/>
  <c r="M418" i="2"/>
  <c r="S299" i="11"/>
  <c r="M434" i="2"/>
  <c r="S313" i="11"/>
  <c r="M211" i="2"/>
  <c r="S148" i="11"/>
  <c r="M311" i="2"/>
  <c r="S219" i="11"/>
  <c r="M365" i="2"/>
  <c r="S259" i="11"/>
  <c r="M141" i="2"/>
  <c r="S99" i="11"/>
  <c r="M237" i="2"/>
  <c r="S169" i="11"/>
  <c r="M413" i="2"/>
  <c r="S294" i="11"/>
  <c r="M162" i="2"/>
  <c r="S113" i="11"/>
  <c r="M216" i="2"/>
  <c r="S153" i="11"/>
  <c r="M153" i="2"/>
  <c r="S109" i="11"/>
  <c r="M373" i="2"/>
  <c r="S265" i="11"/>
  <c r="M338" i="2"/>
  <c r="S240" i="11"/>
  <c r="M288" i="2"/>
  <c r="S204" i="11"/>
  <c r="M446" i="2"/>
  <c r="S323" i="11"/>
  <c r="M178" i="2"/>
  <c r="S125" i="11"/>
  <c r="M243" i="2"/>
  <c r="S173" i="11"/>
  <c r="M169" i="2"/>
  <c r="S118" i="11"/>
  <c r="M183" i="2"/>
  <c r="S128" i="11"/>
  <c r="M412" i="2"/>
  <c r="S293" i="11"/>
  <c r="M402" i="2"/>
  <c r="S288" i="11"/>
  <c r="M379" i="2"/>
  <c r="S269" i="11"/>
  <c r="M138" i="2"/>
  <c r="S96" i="11"/>
  <c r="M432" i="2"/>
  <c r="S311" i="11"/>
  <c r="M278" i="2"/>
  <c r="S196" i="11"/>
  <c r="M249" i="2"/>
  <c r="S177" i="11"/>
  <c r="M165" i="2"/>
  <c r="S116" i="11"/>
  <c r="M276" i="2"/>
  <c r="S194" i="11"/>
  <c r="M194" i="2"/>
  <c r="S136" i="11"/>
  <c r="M275" i="2"/>
  <c r="S193" i="11"/>
  <c r="M294" i="2"/>
  <c r="S208" i="11"/>
  <c r="M433" i="2"/>
  <c r="S312" i="11"/>
  <c r="M33" i="2"/>
  <c r="S19" i="11"/>
  <c r="M14" i="2"/>
  <c r="S3" i="11"/>
  <c r="M122" i="2"/>
  <c r="S82" i="11"/>
  <c r="M69" i="2"/>
  <c r="S46" i="11"/>
  <c r="M95" i="2"/>
  <c r="S65" i="11"/>
  <c r="M60" i="2"/>
  <c r="S39" i="11"/>
  <c r="M119" i="2"/>
  <c r="S79" i="11"/>
  <c r="M47" i="2"/>
  <c r="S33" i="11"/>
  <c r="M129" i="2"/>
  <c r="S89" i="11"/>
  <c r="M41" i="2"/>
  <c r="S27" i="11"/>
  <c r="M83" i="2"/>
  <c r="S55" i="11"/>
  <c r="M43" i="2"/>
  <c r="S29" i="11"/>
  <c r="M30" i="2"/>
  <c r="S16" i="11"/>
  <c r="M54" i="2"/>
  <c r="S35" i="11"/>
  <c r="M24" i="2"/>
  <c r="S13" i="11"/>
  <c r="M84" i="2"/>
  <c r="S56" i="11"/>
  <c r="M31" i="2"/>
  <c r="S17" i="11"/>
  <c r="M48" i="2"/>
  <c r="S34" i="11"/>
  <c r="M77" i="2"/>
  <c r="S52" i="11"/>
  <c r="M57" i="2"/>
  <c r="S38" i="11"/>
  <c r="M130" i="2"/>
  <c r="S90" i="11"/>
  <c r="M112" i="2"/>
  <c r="S75" i="11"/>
  <c r="M40" i="2"/>
  <c r="S26" i="11"/>
  <c r="M131" i="2"/>
  <c r="S91" i="11"/>
  <c r="M63" i="2"/>
  <c r="S42" i="11"/>
  <c r="M25" i="2"/>
  <c r="S14" i="11"/>
  <c r="M22" i="2"/>
  <c r="S11" i="11"/>
  <c r="M15" i="2"/>
  <c r="S4" i="11"/>
  <c r="M120" i="2"/>
  <c r="S80" i="11"/>
  <c r="M18" i="2"/>
  <c r="S7" i="11"/>
  <c r="M86" i="2"/>
  <c r="S58" i="11"/>
  <c r="M118" i="2"/>
  <c r="S78" i="11"/>
  <c r="M87" i="2"/>
  <c r="S59" i="11"/>
  <c r="M111" i="2"/>
  <c r="S74" i="11"/>
  <c r="M17" i="2"/>
  <c r="S6" i="11"/>
  <c r="M88" i="2"/>
  <c r="S60" i="11"/>
  <c r="M128" i="2"/>
  <c r="S88" i="11"/>
  <c r="M39" i="2"/>
  <c r="S25" i="11"/>
  <c r="M38" i="2"/>
  <c r="S24" i="11"/>
  <c r="M127" i="2"/>
  <c r="S87" i="11"/>
  <c r="M99" i="2"/>
  <c r="S67" i="11"/>
  <c r="M16" i="2"/>
  <c r="S5" i="11"/>
  <c r="M44" i="2"/>
  <c r="S30" i="11"/>
  <c r="M76" i="2"/>
  <c r="S51" i="11"/>
  <c r="M19" i="2"/>
  <c r="S8" i="11"/>
  <c r="M36" i="2"/>
  <c r="S22" i="11"/>
  <c r="M75" i="2"/>
  <c r="S50" i="11"/>
  <c r="M34" i="2"/>
  <c r="S20" i="11"/>
  <c r="M135" i="2"/>
  <c r="S93" i="11"/>
  <c r="M121" i="2"/>
  <c r="S81" i="11"/>
  <c r="M74" i="2"/>
  <c r="S49" i="11"/>
  <c r="M64" i="2"/>
  <c r="S43" i="11"/>
  <c r="M37" i="2"/>
  <c r="S23" i="11"/>
  <c r="M26" i="2"/>
  <c r="S15" i="11"/>
  <c r="M45" i="2"/>
  <c r="S31" i="11"/>
  <c r="M92" i="2"/>
  <c r="S62" i="11"/>
  <c r="M123" i="2"/>
  <c r="S83" i="11"/>
  <c r="M132" i="2"/>
  <c r="M124" i="2"/>
  <c r="S144" i="11"/>
  <c r="M23" i="2"/>
  <c r="I400" i="2"/>
  <c r="M460" i="2"/>
  <c r="M149" i="2"/>
  <c r="M230" i="2"/>
  <c r="I249" i="2"/>
  <c r="I264" i="2"/>
  <c r="I246" i="2"/>
  <c r="I258" i="2"/>
  <c r="I256" i="2"/>
  <c r="M390" i="2"/>
  <c r="I248" i="2"/>
  <c r="I260" i="2"/>
  <c r="I247" i="2"/>
  <c r="I263" i="2"/>
  <c r="I261" i="2"/>
  <c r="I265" i="2"/>
  <c r="I262" i="2"/>
  <c r="M189" i="2"/>
  <c r="M399" i="2"/>
  <c r="M442" i="2"/>
  <c r="M210" i="2"/>
  <c r="M102" i="2"/>
  <c r="M458" i="2"/>
  <c r="M328" i="2"/>
  <c r="M401" i="2"/>
  <c r="M257" i="2"/>
  <c r="M46" i="2"/>
  <c r="M440" i="2"/>
  <c r="M298" i="2"/>
  <c r="M42" i="2"/>
  <c r="I159" i="2"/>
  <c r="I160" i="2"/>
  <c r="I166" i="2"/>
  <c r="I163" i="2"/>
  <c r="I165" i="2"/>
  <c r="M98" i="2"/>
  <c r="M232" i="2"/>
  <c r="M79" i="2"/>
  <c r="M334" i="2"/>
  <c r="M450" i="2"/>
  <c r="M13" i="2"/>
  <c r="S2" i="11"/>
  <c r="M319" i="2"/>
  <c r="M191" i="2"/>
  <c r="M360" i="2"/>
  <c r="M448" i="2"/>
  <c r="M113" i="2"/>
  <c r="M279" i="2"/>
  <c r="M166" i="2"/>
  <c r="M258" i="2"/>
  <c r="M277" i="2"/>
  <c r="M443" i="2"/>
  <c r="M229" i="2"/>
  <c r="M209" i="2"/>
  <c r="M136" i="2"/>
  <c r="M220" i="2"/>
  <c r="M394" i="2"/>
  <c r="M228" i="2"/>
  <c r="M286" i="2"/>
  <c r="M374" i="2"/>
  <c r="M108" i="2"/>
  <c r="M199" i="2"/>
  <c r="M323" i="2"/>
  <c r="M85" i="2"/>
  <c r="M415" i="2"/>
  <c r="M269" i="2"/>
  <c r="M184" i="2"/>
  <c r="M93" i="2"/>
  <c r="M264" i="2"/>
  <c r="M185" i="2"/>
  <c r="M362" i="2"/>
  <c r="M246" i="2"/>
  <c r="M70" i="2"/>
  <c r="M449" i="2"/>
  <c r="M315" i="2"/>
  <c r="S221" i="11"/>
  <c r="M222" i="2"/>
  <c r="M322" i="2"/>
  <c r="S226" i="11"/>
  <c r="M65" i="2"/>
  <c r="M289" i="2"/>
  <c r="M424" i="2"/>
  <c r="I75" i="2"/>
  <c r="I77" i="2"/>
  <c r="I74" i="2"/>
  <c r="I76" i="2"/>
  <c r="I79" i="2"/>
  <c r="I78" i="2"/>
  <c r="M32" i="2"/>
  <c r="M287" i="2"/>
  <c r="M110" i="2"/>
  <c r="M342" i="2"/>
  <c r="S242" i="11"/>
  <c r="M146" i="2"/>
  <c r="M384" i="2"/>
  <c r="M333" i="2"/>
  <c r="M242" i="2"/>
  <c r="M62" i="2"/>
  <c r="M296" i="2"/>
  <c r="M100" i="2"/>
  <c r="M345" i="2"/>
  <c r="M389" i="2"/>
  <c r="M441" i="2"/>
  <c r="M380" i="2"/>
  <c r="M197" i="2"/>
  <c r="M431" i="2"/>
  <c r="M55" i="2"/>
  <c r="M438" i="2"/>
  <c r="M396" i="2"/>
  <c r="M347" i="2"/>
  <c r="M307" i="2"/>
  <c r="M260" i="2"/>
  <c r="M214" i="2"/>
  <c r="M91" i="2"/>
  <c r="M455" i="2"/>
  <c r="M416" i="2"/>
  <c r="M375" i="2"/>
  <c r="M326" i="2"/>
  <c r="M282" i="2"/>
  <c r="S198" i="11"/>
  <c r="M233" i="2"/>
  <c r="M192" i="2"/>
  <c r="M125" i="2"/>
  <c r="M160" i="2"/>
  <c r="M150" i="2"/>
  <c r="M447" i="2"/>
  <c r="M411" i="2"/>
  <c r="M370" i="2"/>
  <c r="M426" i="2"/>
  <c r="M386" i="2"/>
  <c r="M337" i="2"/>
  <c r="M293" i="2"/>
  <c r="M248" i="2"/>
  <c r="M201" i="2"/>
  <c r="M78" i="2"/>
  <c r="M444" i="2"/>
  <c r="M408" i="2"/>
  <c r="M363" i="2"/>
  <c r="M316" i="2"/>
  <c r="M270" i="2"/>
  <c r="M223" i="2"/>
  <c r="M179" i="2"/>
  <c r="M71" i="2"/>
  <c r="M439" i="2"/>
  <c r="M398" i="2"/>
  <c r="M358" i="2"/>
  <c r="M457" i="2"/>
  <c r="M417" i="2"/>
  <c r="M327" i="2"/>
  <c r="M283" i="2"/>
  <c r="M234" i="2"/>
  <c r="M193" i="2"/>
  <c r="M114" i="2"/>
  <c r="M66" i="2"/>
  <c r="M437" i="2"/>
  <c r="M395" i="2"/>
  <c r="M346" i="2"/>
  <c r="M306" i="2"/>
  <c r="S214" i="11"/>
  <c r="M259" i="2"/>
  <c r="M213" i="2"/>
  <c r="M159" i="2"/>
  <c r="M35" i="2"/>
  <c r="M126" i="2"/>
  <c r="M109" i="2"/>
  <c r="M61" i="2"/>
  <c r="M430" i="2"/>
  <c r="M388" i="2"/>
  <c r="M339" i="2"/>
  <c r="M445" i="2"/>
  <c r="M409" i="2"/>
  <c r="M364" i="2"/>
  <c r="M317" i="2"/>
  <c r="M273" i="2"/>
  <c r="S191" i="11"/>
  <c r="M224" i="2"/>
  <c r="M182" i="2"/>
  <c r="M101" i="2"/>
  <c r="M56" i="2"/>
  <c r="M425" i="2"/>
  <c r="M385" i="2"/>
  <c r="M336" i="2"/>
  <c r="M292" i="2"/>
  <c r="S206" i="11"/>
  <c r="M247" i="2"/>
  <c r="M200" i="2"/>
  <c r="M173" i="2"/>
  <c r="M94" i="2"/>
  <c r="M459" i="2"/>
  <c r="M419" i="2"/>
  <c r="M378" i="2"/>
  <c r="M329" i="2"/>
  <c r="I349" i="2" l="1"/>
  <c r="I348" i="2"/>
  <c r="I342" i="2"/>
  <c r="I347" i="2"/>
  <c r="I351" i="2"/>
  <c r="I343" i="2"/>
  <c r="I344" i="2"/>
  <c r="I346" i="2"/>
  <c r="I350" i="2"/>
  <c r="I171" i="2"/>
  <c r="I169" i="2"/>
  <c r="I173" i="2"/>
  <c r="I172" i="2"/>
  <c r="I174" i="2"/>
  <c r="I170" i="2"/>
  <c r="I178" i="2" l="1"/>
  <c r="I179" i="2"/>
  <c r="I177" i="2"/>
  <c r="I185" i="2" l="1"/>
  <c r="I182" i="2"/>
  <c r="I184" i="2"/>
  <c r="I183" i="2"/>
</calcChain>
</file>

<file path=xl/sharedStrings.xml><?xml version="1.0" encoding="utf-8"?>
<sst xmlns="http://schemas.openxmlformats.org/spreadsheetml/2006/main" count="2887" uniqueCount="727">
  <si>
    <t>SISTEMA DE GESTIÓN DE CALIDAD</t>
  </si>
  <si>
    <t>Código: F-140-1</t>
  </si>
  <si>
    <t xml:space="preserve">INFORME DE INSPECCIÓN TÉCNICA DE EQUIPOS Y VEHÍCULOS QUE INGRESAN AL LADO AÉREO </t>
  </si>
  <si>
    <t>Versión: 2</t>
  </si>
  <si>
    <t>Página: 1 de 12</t>
  </si>
  <si>
    <t>Número de equipo:</t>
  </si>
  <si>
    <t>Tipo de equipo:</t>
  </si>
  <si>
    <t>Categoría:</t>
  </si>
  <si>
    <t>Número de Inspección:</t>
  </si>
  <si>
    <t>Banda transportadora</t>
  </si>
  <si>
    <t>Marca:</t>
  </si>
  <si>
    <t>Modelo:</t>
  </si>
  <si>
    <t>Año Modelo:</t>
  </si>
  <si>
    <t>Antigüedad:</t>
  </si>
  <si>
    <t>Empresa GSE propietaria del equipo:</t>
  </si>
  <si>
    <t>Fecha de la inspección:</t>
  </si>
  <si>
    <t>Motivo de la inspección:</t>
  </si>
  <si>
    <t>Fecha máxima para la reinspección:</t>
  </si>
  <si>
    <t>Número de inspección anterior:</t>
  </si>
  <si>
    <t>Fecha en que se genera el Informe:</t>
  </si>
  <si>
    <t>DIAGNOSTICO INICIAL</t>
  </si>
  <si>
    <t>N/A</t>
  </si>
  <si>
    <t>IDENTIFICACION Y SEÑALIZACIÓN</t>
  </si>
  <si>
    <t>Interpretación de defectos</t>
  </si>
  <si>
    <t>Lista de defectos</t>
  </si>
  <si>
    <t>Código</t>
  </si>
  <si>
    <t>Subcódigo</t>
  </si>
  <si>
    <t>Índice</t>
  </si>
  <si>
    <t>Gravedad</t>
  </si>
  <si>
    <t>Condición</t>
  </si>
  <si>
    <t>Observaciones</t>
  </si>
  <si>
    <t>a</t>
  </si>
  <si>
    <t>Inexistencia del número de identificación.</t>
  </si>
  <si>
    <t>1 IDENTIFICACION</t>
  </si>
  <si>
    <t>b</t>
  </si>
  <si>
    <t>Número de Marchamo Aeris no coincide con número de identificación</t>
  </si>
  <si>
    <t>c</t>
  </si>
  <si>
    <t>Número de identificación no coincide con registros de AERIS o esta duplicado</t>
  </si>
  <si>
    <t>d</t>
  </si>
  <si>
    <t xml:space="preserve">Inexistencia de alguna de las señalización obligatorias como los logotipo de la compañía, bandera a cuadros o numero de identificación.  </t>
  </si>
  <si>
    <t>e</t>
  </si>
  <si>
    <t xml:space="preserve">Defectos del estado de alguno de los logotipos de la compañía, banderas a cuadros o números de identificación que afecta o impida su visibilidad     </t>
  </si>
  <si>
    <t>f</t>
  </si>
  <si>
    <t xml:space="preserve">Defectos del estado de alguno de los logotipos de la compañía, banderas a cuadros o números de identificación que no afecte o impida su visibilidad     </t>
  </si>
  <si>
    <t>g</t>
  </si>
  <si>
    <t>Banderas a cuadros, logotipos o números de identificación con dimensiones diferentes a 30 x 30 cm</t>
  </si>
  <si>
    <t>h</t>
  </si>
  <si>
    <t xml:space="preserve">Banderas a cuadros, logotipos o números de identificación con dimensiones inferior a 30 x 30 cm (cuando es el máximo tamaño que permite la estructura del equipo) </t>
  </si>
  <si>
    <t>i</t>
  </si>
  <si>
    <t>Bandera de cuadros de color no reglamentario.</t>
  </si>
  <si>
    <t>j</t>
  </si>
  <si>
    <t>Inexistencia o deterioro de cinta reflectiva, cantidad insuficiente</t>
  </si>
  <si>
    <t>k</t>
  </si>
  <si>
    <t xml:space="preserve">Ilegibilidad o deterioro del estado del marchamo     </t>
  </si>
  <si>
    <t>l</t>
  </si>
  <si>
    <t xml:space="preserve">Defectos leves de estado en el marchamo      </t>
  </si>
  <si>
    <t>m</t>
  </si>
  <si>
    <t>Ubicación del marchamo no permite su visibilidad o no esta colocado dentro de la cabina de conducción (cuando aplique)</t>
  </si>
  <si>
    <t>n</t>
  </si>
  <si>
    <t>Marchamo de circulación o Revisión Técnica Vehicular vencida (vehículos con placas que le permiten circular en vías públicas)</t>
  </si>
  <si>
    <t>CARROCERIA Y CHASIS</t>
  </si>
  <si>
    <t>Generalidades de estructura, remolque, Interfaz de enganche, calzas y extintor</t>
  </si>
  <si>
    <t>Defectos de estado en la carrocería, timón o chasis que no afecten la seguridad</t>
  </si>
  <si>
    <t>2 CARROCERIA Y CHASIS</t>
  </si>
  <si>
    <t>2.1 Generalidades de estructura, remolque, Interfaz de enganche, calzas y extintor</t>
  </si>
  <si>
    <t>Defectos de estado en la carrocería, timón o chasis que entrañen peligro</t>
  </si>
  <si>
    <t>Defectos de estado en los sujeciones de la carrocería, cajón o estructura general al chasis o base de la estructura</t>
  </si>
  <si>
    <t>Presencia de corrosión avanzada o estado deteriorado avanzado de la pintura de la carrocería o estructura en general</t>
  </si>
  <si>
    <t>Presencia de óxido o estado deteriorado leve de la pintura de la carrocería o estructura en general</t>
  </si>
  <si>
    <t xml:space="preserve">Interfaz de enganche diferente al "E" </t>
  </si>
  <si>
    <t>Interfaz de enganche no cumple con medidas mínimas, fallas de sujeción, defecto de estado de la estructura y/o componentes</t>
  </si>
  <si>
    <t>Pasador vertical del enganche no están unidas al vehículo</t>
  </si>
  <si>
    <t>Pasador vertical no cuenta con dispositivo de seguridad anti desprendimiento</t>
  </si>
  <si>
    <t xml:space="preserve">Defectos de estado de la estructura, sujeción y/o dimensiones inadecuadas del timón de arrastre </t>
  </si>
  <si>
    <t>Estructura y/o componentes del enganche presenta oxidación</t>
  </si>
  <si>
    <t>Ausencia, mal sujeción o deterioro avanzado del parachoques o dispositivo similar</t>
  </si>
  <si>
    <t>Deterioro leve de hules protectores</t>
  </si>
  <si>
    <t>Ausencia o deterioro avanzado de hules protectores</t>
  </si>
  <si>
    <t>o</t>
  </si>
  <si>
    <t>Existencia de puntas salientes o filos cortantes, elementos y accesorios mal sujetos con peligro de desprendimiento (FOD)</t>
  </si>
  <si>
    <t>p</t>
  </si>
  <si>
    <t>Calzas de hule inexistentes, defectos de sujeción al chasis o estructura, defectos de estado o no es de hule</t>
  </si>
  <si>
    <t>q</t>
  </si>
  <si>
    <t>Extintor inexistente, vencido o alguno de sus componentes defectuoso</t>
  </si>
  <si>
    <t>r</t>
  </si>
  <si>
    <t>Etiqueta de información del extintor inexistente o ilegible o alterada</t>
  </si>
  <si>
    <t>s</t>
  </si>
  <si>
    <t>Defecto de sujeción del extintor</t>
  </si>
  <si>
    <t>Página: 2 de 12</t>
  </si>
  <si>
    <t>Puertas y Tapa de Motor</t>
  </si>
  <si>
    <t>Defectos de accionamiento en puerta en el acceso al vehículo</t>
  </si>
  <si>
    <t>2.2 Puertas y Tapa de Motor</t>
  </si>
  <si>
    <t>Defectos de accionamiento en puerta en la salida del vehículo</t>
  </si>
  <si>
    <t>Bisagras defectuosas en puertas y compartimentos</t>
  </si>
  <si>
    <t xml:space="preserve">Puertas y/o tapa de motor con riesgo de desprendimiento y/o apertura repentina </t>
  </si>
  <si>
    <t>Parabrisas y ventanas</t>
  </si>
  <si>
    <t>Parabrisas delantero inexistente</t>
  </si>
  <si>
    <t>2.3 Parabrisas y ventanas</t>
  </si>
  <si>
    <t>Accionamiento de ventanas defectuoso</t>
  </si>
  <si>
    <t>Existencia de lámina adhesiva anti solar, polarizado, sticker, adhesivos o similares en el parabrisas delantero.</t>
  </si>
  <si>
    <t>Existencia de lámina adhesiva anti solar, ,adhesivos o similares en ventanillas y/o parabrisas trasero</t>
  </si>
  <si>
    <t>Fisuras o impactos con radio mayor a 5 cm pero menor a 15 cm en el parabrisas delantero, fuera del campo de visión del conductor.</t>
  </si>
  <si>
    <t>Fisuras o impactos con radio mayor a 5 cm en el parabrisas delantero, dentro del campo de visión del conductor.</t>
  </si>
  <si>
    <t>Fisura o impactos con radio mayor a 5 cm en las ventanillas o parabrisas trasero.</t>
  </si>
  <si>
    <t>Limpiaparabrisas</t>
  </si>
  <si>
    <t xml:space="preserve">Inexistencia de los limpiaparabrisas (escobillas) </t>
  </si>
  <si>
    <t>2.4 Limpiaparabrisas</t>
  </si>
  <si>
    <t xml:space="preserve">Mal funcionamiento del limpiaparabrisas (escobillas) </t>
  </si>
  <si>
    <t xml:space="preserve">Mal estado de los limpiaparabrisas (escobillas) </t>
  </si>
  <si>
    <t>Retrovisores exteriores</t>
  </si>
  <si>
    <t>Inexistencia de retrovisores (izquierdo o derecho), cuando es obligatorio.</t>
  </si>
  <si>
    <t>2.5 Retrovisores exteriores</t>
  </si>
  <si>
    <t>Inexistencia de retrovisor derecho en vehículos, cuando no es obligatorio.</t>
  </si>
  <si>
    <t>Deterioro de las superficies que no afecten la retro visión.</t>
  </si>
  <si>
    <t>Deterioro excesivo de la superficie que impidan la retro visión.</t>
  </si>
  <si>
    <t>Fijación defectuosa.</t>
  </si>
  <si>
    <t>Fijación defectuosa con riesgo de desprendimiento.</t>
  </si>
  <si>
    <t>ACONDICIONAMIENTO INTERIOR</t>
  </si>
  <si>
    <t>3.1</t>
  </si>
  <si>
    <t>Asientos y sus anclajes</t>
  </si>
  <si>
    <t>Asiento con deterioro</t>
  </si>
  <si>
    <t>3 ACONDICIONAMIENTO INTERIOR</t>
  </si>
  <si>
    <t>3.1 Asientos y sus anclajes</t>
  </si>
  <si>
    <t>Asiento muy deteriorado.</t>
  </si>
  <si>
    <t>Capacidad de ocupantes distinta a la espesificada por el fabricante</t>
  </si>
  <si>
    <t>Mecanismos de ajuste que no permiten la fijación (según aplique).</t>
  </si>
  <si>
    <t>3.2</t>
  </si>
  <si>
    <t>Cinturones de seguridad y sus anclajes</t>
  </si>
  <si>
    <t>Inexistencia de algún cinturón</t>
  </si>
  <si>
    <t>3.2 Cinturones de seguridad y sus anclajes</t>
  </si>
  <si>
    <t>Defectos de estado en las bandas de cinturones</t>
  </si>
  <si>
    <t>Defectos de estado de los anclajes y trancas</t>
  </si>
  <si>
    <t>Defectos de estado en las bandas con peligro de rotura</t>
  </si>
  <si>
    <t>Defectos de estado en el sistema de tranca de los aclajes no funciona correctamente</t>
  </si>
  <si>
    <t>3.3</t>
  </si>
  <si>
    <t>Indicador de Velocidad y/o Horómetro</t>
  </si>
  <si>
    <t>Inexistencia del velocímetro</t>
  </si>
  <si>
    <t>3.3 Indicador de Velocidad y Horómetro</t>
  </si>
  <si>
    <t>Defectos de estado de los componentes que no afecten su funcionamiento</t>
  </si>
  <si>
    <t>Defectos de estado de los componentes que afecten su funcionamiento</t>
  </si>
  <si>
    <t>Lectura de horómetro igual o no coincide con respecto a la registrada en la inspección anterior</t>
  </si>
  <si>
    <t>Ilegibilidad o inexistencia del horómetro</t>
  </si>
  <si>
    <t>Página: 3 de 12</t>
  </si>
  <si>
    <t>Cabina interna o habitáculo,  panel de control, instrumentos, luces o relojes indicadores</t>
  </si>
  <si>
    <t>Defectos de estado, filos cortantes o corrosión de paredes, techo, piso que pongan en riesgo los ocupantes o la carga</t>
  </si>
  <si>
    <t>3.4 Cabina interna o habitáculo,  panel de control, instrumentos, luces o relojes indicadores</t>
  </si>
  <si>
    <t>Defectos de estado o corrosión de paredes, techo, piso que no pongan en riesgo los ocupantes o la carga</t>
  </si>
  <si>
    <t>Cables eléctricos con cortes expuestos, empates inadecuados u otra condición que represente peligro de un posible corto circuito</t>
  </si>
  <si>
    <t>Cables eléctricos mal sujetos</t>
  </si>
  <si>
    <t>Objeto(s) dentro de la cabina o habitáculo sin sujetar que puede(n) convertirse en proyectil(es) o FOD</t>
  </si>
  <si>
    <t>Panel de control, palancas de mando, instrumentos, luces o relojes indicadores en mal estado, ilegibles o no cumplen su función</t>
  </si>
  <si>
    <t>Panel de control, palancas de mando, instrumentos, luces o relojes indicadores en mal estado que no afectan su lectura o función</t>
  </si>
  <si>
    <t>ALUMBRADO Y SEÑALIZACION</t>
  </si>
  <si>
    <t>4.1</t>
  </si>
  <si>
    <t>Luces bajas (bajo alcance) y luces altas (largo alcance)</t>
  </si>
  <si>
    <t>No funciona la luz baja o luz alta</t>
  </si>
  <si>
    <t>4 ALUMBRADO Y SEÑALIZACION</t>
  </si>
  <si>
    <t>4.1 Luces bajas (bajo alcance) y luces altas (largo alcance)</t>
  </si>
  <si>
    <t>No funciona la luz alta o inexistente (si es original de fábrica)</t>
  </si>
  <si>
    <t>Defectuosa conmutación alta/baja.</t>
  </si>
  <si>
    <t>No funciona el testigo de la luz alta.</t>
  </si>
  <si>
    <t>No reúne condiciones para comprobar la orientación del haz luminoso de la luz baja.</t>
  </si>
  <si>
    <t>Orientación defectuosa del haz luminoso (deslumbrante) de las luces bajas.</t>
  </si>
  <si>
    <t>No reúne condiciones para comprobar la orientación del haz luminoso de la luz alta.</t>
  </si>
  <si>
    <t>Orientación defectuosa del haz luminoso de las luces altas.</t>
  </si>
  <si>
    <t>Ubicación no reglamentaria de los dispositivos de alguna luz.</t>
  </si>
  <si>
    <t>Estado deteriorado de algún lente del dispositivo.</t>
  </si>
  <si>
    <t>Existe riesgo de desprendimiento de algún dispositivo.</t>
  </si>
  <si>
    <t>Inexistencia de luces principales</t>
  </si>
  <si>
    <t>Diferencias de color entre las luces bajas.</t>
  </si>
  <si>
    <t>Cableado eléctrico presentan sus forros con cortes expuestos, roces con peligro de corte, mal sujetos, mal empatados u otra condición que represente un peligro de corto circuito</t>
  </si>
  <si>
    <t>Defecto de estado del interruptor de encendido de las luces</t>
  </si>
  <si>
    <t>4.2</t>
  </si>
  <si>
    <t>Luz de marcha atrás</t>
  </si>
  <si>
    <t>No funciona una de dos.</t>
  </si>
  <si>
    <t>4.2 Luz de marcha atrás</t>
  </si>
  <si>
    <t>No funciona ninguna o inexistentes.</t>
  </si>
  <si>
    <t>Estado de los lentes del dispositivo defectuoso.</t>
  </si>
  <si>
    <t>Color de la luz emitida no reglamentario.</t>
  </si>
  <si>
    <t>Dispositivo de alarma sonora o avisador acústico no funciona o inexistente</t>
  </si>
  <si>
    <t>El sonido emitido no es continuo y/o uniforme</t>
  </si>
  <si>
    <t>4.3</t>
  </si>
  <si>
    <t>Luces indicadoras de dirección</t>
  </si>
  <si>
    <t>Número de luces inferior al reglamentario.</t>
  </si>
  <si>
    <t>4.3 Luces indicadoras de dirección</t>
  </si>
  <si>
    <t>No funciona alguna luz.</t>
  </si>
  <si>
    <t>No funciona ninguna luz en la parte delantera o trasera.</t>
  </si>
  <si>
    <t>No funciona ninguna luz en el lado derecho o izquierdo.</t>
  </si>
  <si>
    <t>Frecuencia de pulsación se asemeja la luz fija o a luz apagada.</t>
  </si>
  <si>
    <t>Estado de los lentes de dispositivo defectuoso.</t>
  </si>
  <si>
    <t>Color no reglamentario de la luz.</t>
  </si>
  <si>
    <t>Estado defectuoso de la palanca conmutadora que no afecta su funcionamiento</t>
  </si>
  <si>
    <t>Estado defectuoso de la palanca conmutadora que afecta su funcionamiento</t>
  </si>
  <si>
    <t>Página: 4 de 12</t>
  </si>
  <si>
    <t>4.4</t>
  </si>
  <si>
    <t>Luces de freno</t>
  </si>
  <si>
    <t>4.4 Luces de freno</t>
  </si>
  <si>
    <t>No funciona ninguna luz.</t>
  </si>
  <si>
    <t>Ubicación no reglamentaria de alguna luz.</t>
  </si>
  <si>
    <t>Estado de dispositivo defectuoso.</t>
  </si>
  <si>
    <t>Intensidad no es superior a la de las luces de posición.</t>
  </si>
  <si>
    <t>Color no reglamentario de la luz o su lente falta una parte o completo.</t>
  </si>
  <si>
    <t>Número de dispositivos de luces superior o inferior a lo legislado.</t>
  </si>
  <si>
    <t>4.5</t>
  </si>
  <si>
    <t>Luces de posición</t>
  </si>
  <si>
    <t>4.5 Luces de posición</t>
  </si>
  <si>
    <t>Luces especiales</t>
  </si>
  <si>
    <t>Mal funcionamiento, inexistencia o color inadecuado de las luces de búsqueda o halógenos</t>
  </si>
  <si>
    <t>4.6 Luces especiales</t>
  </si>
  <si>
    <t>Mal funcionamiento o inexistencia de las luces de gradas de abordaje</t>
  </si>
  <si>
    <t>Mal funcionamiento o inexistencia de las luces de cabina y/o habitáculo de transporte de pasajeros o carga</t>
  </si>
  <si>
    <t>Faro giratorio (beacon)</t>
  </si>
  <si>
    <t>Inexistencia.</t>
  </si>
  <si>
    <t>4.7 Faro giratorio (beacon)</t>
  </si>
  <si>
    <t>Ubicación no reglamentaria del faro (en la parte más alta del equipo o vehículo, o esta obstruida parcial o totalmente</t>
  </si>
  <si>
    <t>Faro giratorio de color no reglamentario.</t>
  </si>
  <si>
    <t>EMISION DE CONTAMINANTES</t>
  </si>
  <si>
    <t>5.1</t>
  </si>
  <si>
    <t>Vehículos con motor de encendido por chispa</t>
  </si>
  <si>
    <t>Condiciones del vehículo inadecuadas para la inspección  por perforaciones en el escape</t>
  </si>
  <si>
    <t>5 EMISION DE CONTAMINANTES</t>
  </si>
  <si>
    <t>5.1 Vehículos con motor de encendido por chispa</t>
  </si>
  <si>
    <t>Condiciones del vehículo inadecuadas para la inspección por ausencia del catalizador, según aplique</t>
  </si>
  <si>
    <t>Condiciones del vehículo inadecuadas para la inspección por ausencia de tapón de combustible</t>
  </si>
  <si>
    <t>Condiciones del vehículo inadecuadas para la inspección por manipulación del sistema que pueda afectar el resultado de la prueba</t>
  </si>
  <si>
    <t>El vehículo presenta emisiones con concentración de monóxido de carbono (CO) superior a lo permitido</t>
  </si>
  <si>
    <t>El vehículo presenta emisiones con concentración de hidrocarburos (HC) superior a lo permitido</t>
  </si>
  <si>
    <t>Condiciones del vehículo inadecuadas para la inspección por dispositivos desinstalados o ausentes del sistema de emisiones</t>
  </si>
  <si>
    <t>Condiciones del vehículo inadecuadas para la inspección por presencia ruidos anormales en el motor u otro componente del sistema de emisiones</t>
  </si>
  <si>
    <t xml:space="preserve">Condiciones del vehículo inadecuadas para la inspección por tener el indicador de presión de aceite encendido </t>
  </si>
  <si>
    <t>El vehículo presenta emisiones con concentración de dióxido de carbono (CO2) inferior a lo permitido</t>
  </si>
  <si>
    <t>SCECC inexistente o incompleto en el vehículo (si aplica)</t>
  </si>
  <si>
    <t>Presencia de humos en el escape en régimen de aceleración (no corta)</t>
  </si>
  <si>
    <t>Condiciones del vehículo inadecuadas para la inspección por tener el nivel de aceite sobre el máximo o bajo el mínimo de la faja de operación de la varilla de medición</t>
  </si>
  <si>
    <t>Página: 5 de 12</t>
  </si>
  <si>
    <t>5.2</t>
  </si>
  <si>
    <t>Vehículos con motor de encendido por compresión</t>
  </si>
  <si>
    <t xml:space="preserve">Condiciones del vehículo inadecuadas para la inspección por perforaciones en el escape </t>
  </si>
  <si>
    <t>5.2 Vehículos con motor de encendido por compresión</t>
  </si>
  <si>
    <t>Condiciones del vehículo inadecuadas para la inspección por fugas de aceite</t>
  </si>
  <si>
    <t>Condiciones del vehículo inadecuadas para la inspección por falta conexión del respiradero del cárter</t>
  </si>
  <si>
    <t>Condiciones del vehículo inadecuadas para la inspección por existencia de topes de acelerador</t>
  </si>
  <si>
    <t>Condiciones del vehículo inadecuadas para la inspección por rango de temperatura del motor por encima o por debajo de temperatura normal de funcionamiento</t>
  </si>
  <si>
    <t>Desinstalación de sellos de seguridad para el control de caudal y/o revoluciones en la bomba de inyección, cuando aplica.</t>
  </si>
  <si>
    <t>El vehículo presenta emisiones con opacidad de los humos superior a lo permitido.</t>
  </si>
  <si>
    <t>FRENOS</t>
  </si>
  <si>
    <t>6.1</t>
  </si>
  <si>
    <t>Freno de servicio</t>
  </si>
  <si>
    <t>Progresión no gradual del freno (agarre)</t>
  </si>
  <si>
    <t>6 FRENOS</t>
  </si>
  <si>
    <t>6.1 Freno de servicio</t>
  </si>
  <si>
    <t>Existencia de fuerzas de frenado en ausencia de acción sobre el mando del freno</t>
  </si>
  <si>
    <t>Desequilibrio de las fuerzas de frenado entre las ruedas de un mismo eje, superior al 20% e inferior al 35%</t>
  </si>
  <si>
    <t>Desequilibrio de las fuerzas de frenado entre las ruedas de un mismo eje, superior al 35%</t>
  </si>
  <si>
    <t>Eficacia de frenado inferior al mínimo permitido</t>
  </si>
  <si>
    <t>Inexistencia del freno de servicio</t>
  </si>
  <si>
    <t>6.2</t>
  </si>
  <si>
    <t>Freno de estacionamiento</t>
  </si>
  <si>
    <t xml:space="preserve">Eficacia inferior al 18% y mayor o igual al 16 % </t>
  </si>
  <si>
    <t>6.2 Freno de estacionamiento</t>
  </si>
  <si>
    <t xml:space="preserve">Eficacia inferior al 16% </t>
  </si>
  <si>
    <t>En caso de entrampe, no bloquea las ruedas por completo</t>
  </si>
  <si>
    <t xml:space="preserve">Sujeción insuficiente del trinquete del freno de estacionamiento </t>
  </si>
  <si>
    <t xml:space="preserve">Recorrido excesivo de la palanca </t>
  </si>
  <si>
    <t>Ausencia del sistema de freno de estacionamiento o de alguno de sus componentes</t>
  </si>
  <si>
    <t xml:space="preserve">Deterioro en los mecanismos de acción que no afecten su funcionamiento </t>
  </si>
  <si>
    <t>Deterioro en los mecanismos de acción (palanca deteriorada o deformada, oxidada o existencia de elementos punzocortantes)</t>
  </si>
  <si>
    <t>Sistema de bloqueo de las ruedas no cumple su función, no hace contacto con una o mas ruedas (en equipos de arrastre)</t>
  </si>
  <si>
    <t>El sistema de cableado o varilla accionador presenta desajuste, deformaciones, alteraciones u otra condición que afecte el buen funcionamiento (en equipos de arrastre)</t>
  </si>
  <si>
    <t>6.3</t>
  </si>
  <si>
    <t>Pedal de Freno</t>
  </si>
  <si>
    <t>Carrera del pedal excesiva o muy corta</t>
  </si>
  <si>
    <t>6.3 Pedal de Freno</t>
  </si>
  <si>
    <t>Holgura excesiva del pedal</t>
  </si>
  <si>
    <t xml:space="preserve">Retorno inadecuado del pedal </t>
  </si>
  <si>
    <t>Revestimiento antideslizante del pedal despegado, muy desgastado o ausente, cuando aplica</t>
  </si>
  <si>
    <t>6.4</t>
  </si>
  <si>
    <t>Servofreno y bomba principal</t>
  </si>
  <si>
    <t xml:space="preserve">Servofreno defectuoso, sin vacío o desinstalado </t>
  </si>
  <si>
    <t>6.4 Servofreno y bomba principal</t>
  </si>
  <si>
    <t xml:space="preserve">Bomba principal defectuosa, mal sujeta o con pérdidas </t>
  </si>
  <si>
    <t>Nivel de líquido de frenos en depósito sobre el máximo o bajo el mínimo de la faja de operación</t>
  </si>
  <si>
    <t xml:space="preserve">Ausencia de la tapa del depósito de la bomba principal </t>
  </si>
  <si>
    <t>Bomba principal con daños o correcciones leves.</t>
  </si>
  <si>
    <t>Página: 6 de 12</t>
  </si>
  <si>
    <t>6.5</t>
  </si>
  <si>
    <t>Mangueras, tubos, fibras, cables, válvulas, acumuladores (pulmones), depósitos de aire y cualquier otro componentes del Sistema de Frenos</t>
  </si>
  <si>
    <t>El recubrimiento exterior de una o más mangueras está agrietado, desgastado, envejecido o presenta abombamientos</t>
  </si>
  <si>
    <t>6.5 Mangueras, tubos, fibras, cables, válvulas, acumuladores (pulmones), depósitos de aire y cualquier otro componentes del Sistema de Frenos</t>
  </si>
  <si>
    <t>Cables y/o mangueras demasiado cortas, retorcidas o dobladas</t>
  </si>
  <si>
    <t>Defectos de estado de componentes que no comprometa su función</t>
  </si>
  <si>
    <t>Defectos de estado de componentes que comprometa su función</t>
  </si>
  <si>
    <t>Desgaste excesivo del recubrimiento de las fibras de freno</t>
  </si>
  <si>
    <t>Desgaste moderado del recubrimiento de las fibras de freno</t>
  </si>
  <si>
    <t>Agrietamiento o rotura del recubrimiento de las fibras de freno</t>
  </si>
  <si>
    <t>Acumuladores (pulmones) o depósitos de aire presenta fugas</t>
  </si>
  <si>
    <t>Montaje inseguro o inadecuado de los componentes del sistema de frenos</t>
  </si>
  <si>
    <t>Montaje inseguro o inadecuado con riesgo de desprendimiento y falla de los componentes del sistema de frenos</t>
  </si>
  <si>
    <t>MECANISMOS DE DIRECCION</t>
  </si>
  <si>
    <t>Desviación de Ruedas</t>
  </si>
  <si>
    <t>El vehículo presenta deriva en el eje delantero de 10 a 15 m/km</t>
  </si>
  <si>
    <t>7 MECANISMOS DE DIRECCION</t>
  </si>
  <si>
    <t>7 Desviación de Ruedas</t>
  </si>
  <si>
    <t>El vehículo presenta deriva en el eje delantero superior a 15 m/km</t>
  </si>
  <si>
    <t xml:space="preserve">Volante y Columna de Dirección </t>
  </si>
  <si>
    <t>Fijación defectuosa del volante a la columna</t>
  </si>
  <si>
    <t xml:space="preserve">7.1 Volante y Columna de Dirección </t>
  </si>
  <si>
    <t xml:space="preserve">Juego leve en la columna de dirección </t>
  </si>
  <si>
    <t>Juego excesivo en la columna de dirección</t>
  </si>
  <si>
    <t>Defectos de estado en la columna de dirección que no afecten su correcto funcionamiento</t>
  </si>
  <si>
    <t>Defectos de estado en la columna de dirección que puedan provocarla rotura</t>
  </si>
  <si>
    <t>Estado defectuoso del volante que afecte su correcto funcionamiento</t>
  </si>
  <si>
    <t>Estado defectuoso del volante que no afecte su correcto funcionamiento</t>
  </si>
  <si>
    <t>Caja de Dirección</t>
  </si>
  <si>
    <t>Fijación defectuosa al chasis</t>
  </si>
  <si>
    <t>7.2 Caja de Dirección</t>
  </si>
  <si>
    <t>Fijación defectuosa al chasis con peligro de desprendimiento</t>
  </si>
  <si>
    <t>Holguras anormales</t>
  </si>
  <si>
    <t>Holguras anormales y excesivas que puedan provocar
desprendimiento de algún componente</t>
  </si>
  <si>
    <t>Fugas leves</t>
  </si>
  <si>
    <t>Fugas importantes</t>
  </si>
  <si>
    <t>Guardapolvos (“botas”) rotos, sueltos, deteriorados o inexistentes</t>
  </si>
  <si>
    <t xml:space="preserve">Brazos, barras y rotulas </t>
  </si>
  <si>
    <t>Defectos de estado de los brazos y/o barras</t>
  </si>
  <si>
    <t xml:space="preserve">7.3 Brazos, barras y rotulas </t>
  </si>
  <si>
    <t>Defectos de estado de los brazos y/o barras que puedan afectar el funcionamiento de la dirección</t>
  </si>
  <si>
    <t>Holguras anormales en rótulas</t>
  </si>
  <si>
    <t>Holguras excesivas en rótulas</t>
  </si>
  <si>
    <t>Defectos de estado y/o fijación del amortiguador, cuando aplica</t>
  </si>
  <si>
    <t>Defectos de estado y/o fijación del amortiguador con peligro de
desprendimiento, cuando aplica</t>
  </si>
  <si>
    <t>Guardapolvos rotos o deteriorados</t>
  </si>
  <si>
    <t>Rótulas con reventadoras y/o con reparaciones inadecuadas</t>
  </si>
  <si>
    <t>Página: 7 de 12</t>
  </si>
  <si>
    <t>EJES Y SUSPENSION</t>
  </si>
  <si>
    <t>8.1</t>
  </si>
  <si>
    <t>Ejes, Barras Tensoras y estabilizadoras</t>
  </si>
  <si>
    <t>Fijaciones defectuosas</t>
  </si>
  <si>
    <t>8 EJES Y SUSPENSION</t>
  </si>
  <si>
    <t>8.1 Ejes, Barras Tensoras y estabilizadoras</t>
  </si>
  <si>
    <t>Barra tensora o estabilizadora deformada que no afecta su funcionabilidad</t>
  </si>
  <si>
    <t>Barra tensora o estabilizadora con desperfectos de estado</t>
  </si>
  <si>
    <t>Holguras anormales en barras tensoras o estabilizadoras y/o soportes</t>
  </si>
  <si>
    <t>Holguras anormales en bocina, pivote o chanela</t>
  </si>
  <si>
    <t>Estado y/o fijación defectuosa que afecte su función o peligro de desprendimiento</t>
  </si>
  <si>
    <t>Holguras excesivas en bocina, pivote o chanela</t>
  </si>
  <si>
    <t>8.2</t>
  </si>
  <si>
    <t>Aros</t>
  </si>
  <si>
    <t>Tuercas o tornillos de sujeción del aro a las bocinas y/o tuercas de sujeción entre aros de copa inexistentes o defectuosos.</t>
  </si>
  <si>
    <t>8.2 Aros</t>
  </si>
  <si>
    <t>Falta trinquete o pasador de seguridad de la tuerca de la bocina de rueda</t>
  </si>
  <si>
    <t>Deformaciones, abolladuras y soldaduras en cualquier aro</t>
  </si>
  <si>
    <t>Fisuras o fracturas en cualquier aro</t>
  </si>
  <si>
    <t>Elementos punzocortantes en los aros</t>
  </si>
  <si>
    <t>8.3</t>
  </si>
  <si>
    <t>Llantas</t>
  </si>
  <si>
    <r>
      <t>Llantas de distint</t>
    </r>
    <r>
      <rPr>
        <i/>
        <sz val="12"/>
        <rFont val="Arial"/>
        <family val="2"/>
      </rPr>
      <t xml:space="preserve">as </t>
    </r>
    <r>
      <rPr>
        <sz val="12"/>
        <rFont val="Arial"/>
        <family val="2"/>
      </rPr>
      <t>dimensiones en un mismo eje</t>
    </r>
  </si>
  <si>
    <t>8.3 Llantas</t>
  </si>
  <si>
    <t>Profundidad de ranura inferior a lo legislado</t>
  </si>
  <si>
    <t>Desgaste menor que no afecte su correcto funcionamiento</t>
  </si>
  <si>
    <t>Desgaste mayor que afecte su correcto funcionamiento</t>
  </si>
  <si>
    <t>Existencia de abombamientos o roturas alambres al descubierto, grietas, envejecimiento o síntomas de rotura</t>
  </si>
  <si>
    <t xml:space="preserve">Especificación de carga máxima de la llanta menor a la requerida (según fabricante) </t>
  </si>
  <si>
    <t xml:space="preserve">Defectos de fijación mayor de la llanta al aro </t>
  </si>
  <si>
    <t xml:space="preserve">Defectos de fijación menor de la llanta al aro </t>
  </si>
  <si>
    <t>Evidencias de rozamientos de la llantas con partes de la carrocería</t>
  </si>
  <si>
    <t>8.4</t>
  </si>
  <si>
    <t>Sistema de suspensión y amortiguadores</t>
  </si>
  <si>
    <t>Acumulador de presión (“Pulmón”)</t>
  </si>
  <si>
    <t>Holgura anormal</t>
  </si>
  <si>
    <t>8.4 Sistema de suspensión y amortiguadores</t>
  </si>
  <si>
    <t>Holgura excesiva o con defectos de fijación</t>
  </si>
  <si>
    <t>Ausencia de uno o más amortiguadores</t>
  </si>
  <si>
    <t>Amortiguadores con pérdidas mínimas de aceite</t>
  </si>
  <si>
    <t>Amortiguadores con pérdidas considerables de aceite</t>
  </si>
  <si>
    <t>Elemento de suspensivo con daños que no afectan su funcionamiento adecuado</t>
  </si>
  <si>
    <t>Elemento de suspensión con daños que afectan su funcionamiento adecuado</t>
  </si>
  <si>
    <t>8.5</t>
  </si>
  <si>
    <t>Brazos, tijeretas, ballestas y Rotulas de suspensión</t>
  </si>
  <si>
    <t xml:space="preserve">Defectos de estado que no afectan su correcto funcionamiento </t>
  </si>
  <si>
    <t>8.5 Brazos, tijeretas y Rotulas de suspensión</t>
  </si>
  <si>
    <t>Defectos de estado que afectan su correcto funcionamiento</t>
  </si>
  <si>
    <t>Guardapolvos deteriorados</t>
  </si>
  <si>
    <t>Fijaciones inadecuadas o deformadas</t>
  </si>
  <si>
    <t>Fijaciones inadecuadas o deformadas con peligro de
desprendimiento o rotura</t>
  </si>
  <si>
    <t>Holguras anormales con peligro de desprendimiento</t>
  </si>
  <si>
    <t>Bujes en mal estado</t>
  </si>
  <si>
    <t>Hojas de ballesta desalineadas (abrazaderas no funcionan o inexistentes)</t>
  </si>
  <si>
    <t>Topes de Ballesta dañados o inexistentes</t>
  </si>
  <si>
    <t>Página: 8 de 12</t>
  </si>
  <si>
    <t>MOTOR Y TRANSMISION</t>
  </si>
  <si>
    <t>9.1</t>
  </si>
  <si>
    <t>Estado general del motor, periféricos y componentes eléctricos</t>
  </si>
  <si>
    <t>Pérdidas de aceite sin goteo (humedecimiento)</t>
  </si>
  <si>
    <t>9 MOTOR Y TRANSMISION</t>
  </si>
  <si>
    <t>9.1 Estado general del motor, periféricos y componentes eléctricos</t>
  </si>
  <si>
    <t>Pérdidas de aceite con goteo continuo</t>
  </si>
  <si>
    <t>Defectos de estado en los soportes</t>
  </si>
  <si>
    <t>Defectos de estado en los soportes que puedan provocar un
desprendimiento de los mismos</t>
  </si>
  <si>
    <t>Defectos en la instalación eléctrica o de sujeción de batería</t>
  </si>
  <si>
    <t>Defecto de estado en el acumulador eléctrico que comprometan la seguridad del vehículo</t>
  </si>
  <si>
    <t>Defecto en la instalación eléctrica o de sujeción de batería que
puedan provocar corto circuito</t>
  </si>
  <si>
    <t>Defectos leves del estado de sujeción y/o de la estructura de los intercambiadores de calor (radiadores) y mangueras</t>
  </si>
  <si>
    <t>Fugas o defectos importantes del estado de sujeción o de la estructura de los intercambiadores de calor (radiadores) y mangueras</t>
  </si>
  <si>
    <t>9.2</t>
  </si>
  <si>
    <t>Sistema de Suministro y Deposito de Combustible</t>
  </si>
  <si>
    <t>Defectos de estado del depósito (tanque) de combustible</t>
  </si>
  <si>
    <t>9.2 Sistema de Suministro y Deposito de Combustible</t>
  </si>
  <si>
    <t>Defectos en la fijación del depósito o de las conducciones del
combustible a la carrocería o al chasis</t>
  </si>
  <si>
    <t>Defectos en el estado de la toma del respiradero</t>
  </si>
  <si>
    <t>Tapón de inadecuado</t>
  </si>
  <si>
    <t>Proximidad excesiva entre los elementos que contienen combustible y las zonas calientes del vehículo o las conexiones eléctricas</t>
  </si>
  <si>
    <t>Estado defectuoso, o roces y cortes con peligro de fuga en las tuberías, mangueras y/o filtros.</t>
  </si>
  <si>
    <t>Pérdida de combustible por cualquiera de sus sistemas de almacenamiento o transferencia</t>
  </si>
  <si>
    <t>9.3</t>
  </si>
  <si>
    <t>Sistema de Escape</t>
  </si>
  <si>
    <t>Defectos de estado del sistema de escape</t>
  </si>
  <si>
    <t>9.3 Sistema de Escape</t>
  </si>
  <si>
    <t>Defectos de estado del sistema de escape que impiden su función</t>
  </si>
  <si>
    <t xml:space="preserve">Defectos en la sujeción del sistema de escape </t>
  </si>
  <si>
    <t>Inexistencia del silenciador o de la rejilla de protección u otro dispositivo equivalente</t>
  </si>
  <si>
    <t>9.4</t>
  </si>
  <si>
    <t>Transmisión</t>
  </si>
  <si>
    <t>Humedecimiento en elementos de la transmisión sin goteo</t>
  </si>
  <si>
    <t>9.4 Transmisión</t>
  </si>
  <si>
    <t>Fugas en los elementos de transmisión</t>
  </si>
  <si>
    <t>Defectos de estado o inexistencia de los guardapolvos de los ejes o semiejes</t>
  </si>
  <si>
    <t>Existencia de holguras leves en los elementos de la transmisión (crucetas de la barra de transmisión, soportes de la barra, ejes y semiejes)</t>
  </si>
  <si>
    <t>Existencia de holguras excesivas en los elementos de la transmisión (crucetas de la barra de transmisión, soportes de la barra, ejes y semiejes)</t>
  </si>
  <si>
    <t>Defectos en los soportes de la transmisión con riesgo de
desprendimiento</t>
  </si>
  <si>
    <t>Defectos en los soportes de la transmisión</t>
  </si>
  <si>
    <t>Fisuras y/o fracturas en carcasas húmedas y/o cecas</t>
  </si>
  <si>
    <t>9.5</t>
  </si>
  <si>
    <t>Vehículos que utilizan gas como combustible</t>
  </si>
  <si>
    <t>Defectos de estado del depósito, tuberías, uniones y/o componentes del equipo de gasificación</t>
  </si>
  <si>
    <t>9.5 Vehículos que utilizan gas como combustible</t>
  </si>
  <si>
    <t>Fugas en el depósito, tuberías, uniones y/o componentes del equipo de gasificación</t>
  </si>
  <si>
    <t>Fijación del depósito defectuosa</t>
  </si>
  <si>
    <t>Fijación del depósito defectuosa con peligro de desprendimiento</t>
  </si>
  <si>
    <t>Componentes eléctricos no aislados en las cercanías del depósito o las tuberías</t>
  </si>
  <si>
    <t>Fijación del equipo de gasificación defectuosa</t>
  </si>
  <si>
    <t>Fijación del equipo de gasificación defectuosa con peligro de
desprendimiento</t>
  </si>
  <si>
    <t>Defectos de estado de racores y/o terminales</t>
  </si>
  <si>
    <t xml:space="preserve">Tuberías de presión sometidas a vibraciones </t>
  </si>
  <si>
    <t>Página: 9 de 12</t>
  </si>
  <si>
    <t>Sistema hidráulico, neumático, mecánico y eléctrico de acción</t>
  </si>
  <si>
    <t>Fugas en el depósito, tuberías, uniones y/o componentes del sistema hidráulico</t>
  </si>
  <si>
    <t>10 Sistema hidráulico, neumático, mecánico y eléctrico de acción</t>
  </si>
  <si>
    <t>Inexistencia o mal funcionamiento del sistema de paro de emergencia</t>
  </si>
  <si>
    <t>Inexistencia o mal funcionamiento del sistema de liberación de estabilizadores</t>
  </si>
  <si>
    <t>Inexistencia del tapón del deposito hidráulico.</t>
  </si>
  <si>
    <t>Nivel de fluidos hidráulicos por debajo del mínimo de la faja de operación</t>
  </si>
  <si>
    <t>Defectos mayores en mangueras, acoples, tuberías, válvulas y demás componentes del sistema (roces entre mangueras o con otro elemento que puedan fisurar o cortar la manguera)</t>
  </si>
  <si>
    <t>Defectos menores en mangueras, acoples, tuberías, válvulas y demás componentes del sistema</t>
  </si>
  <si>
    <t>Existencia de holguras leves en los elementos activos del sistema (cadenas , torres, guías, mástiles, etc.)</t>
  </si>
  <si>
    <t>Existencia de holguras excesivas en los elementos activos del sistema (cadenas, pistones, torres, guías, mástiles, etc.)</t>
  </si>
  <si>
    <t>Defectos menores de estado y fijación de los mecanismos de activos (cadenas, pistones torres, guías, mástiles, etc.)</t>
  </si>
  <si>
    <t>Defectos mayores de estado y fijación de los mecanismos de activos (cadenas, pistones torres, guías, mástiles, etc.)</t>
  </si>
  <si>
    <t>La batería o la instalación eléctrica no esta protegida de la intemperie,  no tiene o no funciona el sistema de desconexión rápida de batería, no existe o funciona el fusible de protección</t>
  </si>
  <si>
    <t>Defectos menores de estado en mandos hidráulicos</t>
  </si>
  <si>
    <t>Defectos mayores de estado en mandos hidráulicos</t>
  </si>
  <si>
    <t>Inexistencia o mal funcionamiento de los estabilizadores o del sistema de orquillas de carga (montacargas)</t>
  </si>
  <si>
    <t>Defectos de estado o sujeción de rodillos y/o rodines de transferencia de la carga. Estructura metálica con deformaciones</t>
  </si>
  <si>
    <t>Defectos de estado, sujeción o faltan partes del sistema de tracción de las bandas, fajas u orugas de transferencia de la carga</t>
  </si>
  <si>
    <t>Barandas de protección de la carga o personas inexistentes o mal sujetas (si las requiere)</t>
  </si>
  <si>
    <t>Material y equipo en carreta de derrames</t>
  </si>
  <si>
    <t>Tipo de cono diferente o cantidad inferior a lo establecido</t>
  </si>
  <si>
    <t>11 Material y equipo en carreta de derrames</t>
  </si>
  <si>
    <t xml:space="preserve"> Cantidad insuficiente de EPP</t>
  </si>
  <si>
    <t xml:space="preserve"> Cantidad insuficiente de material absorbente necesario </t>
  </si>
  <si>
    <t xml:space="preserve"> Cantidad insuficiente de escobas antiestáticas</t>
  </si>
  <si>
    <t>Cantidad insuficiente de palas antiestáticas</t>
  </si>
  <si>
    <t>Inexistencia de recipiente plástico para colocar los desechos con material contaminado</t>
  </si>
  <si>
    <t>Vehículos especiales, accesorios, equipamiento y otras disposiciones</t>
  </si>
  <si>
    <t>Mal estado, mal fijación, corrosión avanzada, fisuras o fracturas estructurales o en las uniones (soldaduras) del tanque, tanqueta o cisternas</t>
  </si>
  <si>
    <t>12 Vehículos especiales, accesorios, equipamiento y otras disposiciones</t>
  </si>
  <si>
    <t>La salida de los gases de escapes esta dirigida directamente al contenido o esta a menos de un metro de la entrada o salida del producto</t>
  </si>
  <si>
    <t>Ilegible o falta señalización de "TRANSPORTE DE MATERIAL INFLAMAFLE" o Indicación del tipo de producto "Diesel", "Gasolina" u otros, "VELOCIDAD MÁXIMA 20 k/h"</t>
  </si>
  <si>
    <t>Inexistencia, mal estado o defectos de sujeción del sistema de enganche del cable de tierra</t>
  </si>
  <si>
    <t>Surtidor (pistola), mangueras o uniones con fuga</t>
  </si>
  <si>
    <t>No se presenta o esta vencido el certificado de calibración</t>
  </si>
  <si>
    <t>Mal estado de cables eléctricos de transferencia y acoples que representa un peligro para la operación</t>
  </si>
  <si>
    <t>Mal estado de cables eléctricos de transferencia y acoples que no representa un peligro para la operación</t>
  </si>
  <si>
    <t>Mal estado de mangueras, tuberías o acoples de sistema de transferencia de aire comprimido que representa un peligro para la operación</t>
  </si>
  <si>
    <t>Mal estado de mangueras, tuberías o  acoples de sistema de transferencia de aire comprimido que no representa un peligro para la operación</t>
  </si>
  <si>
    <t>Mal estado de mangueras, tuberías o acoples de sistema de transferencia de aire acondicionado que representa un peligro para la operación</t>
  </si>
  <si>
    <t>Mal estado de mangueras, tuberías o acoples de sistema de transferencia de aire acondicionado que no representa un peligro para la operación</t>
  </si>
  <si>
    <t>Existencia y cantidad adecuada del kit de equipo de protección personal  (mascarilla, guantes, delantal y gafas protectoras)</t>
  </si>
  <si>
    <t>Inexistencia, mal estado o calibre incorrecto del tornillo fusible</t>
  </si>
  <si>
    <t>Página: 10 de 12</t>
  </si>
  <si>
    <t>No esta cerrada en todos sus costados (falta pared, compuertas, cortinas)</t>
  </si>
  <si>
    <t>Cortinas, compuertas con defectos de sujeción o muy mal estado</t>
  </si>
  <si>
    <t>Cortinas, compuertas con defectos de sujeción o mal estado leve</t>
  </si>
  <si>
    <t>Rampa o elevador para personas con discapacidad no funciona, defectos de sujeción, oxidación u otro defecto de estado</t>
  </si>
  <si>
    <t xml:space="preserve">Inexistencia de la alarma sonora de operación de la rampa o elevador para personas con discapacidad </t>
  </si>
  <si>
    <t>t</t>
  </si>
  <si>
    <t>Defectos de estado, defectos de sujeción o corrosión de paredes, techo, piso o pasamanos que pongan en riesgo los ocupantes</t>
  </si>
  <si>
    <t>u</t>
  </si>
  <si>
    <t>Demarcación inexistente o defectos en el sistema de salidas de emergencias</t>
  </si>
  <si>
    <t>Resultado de la Inspección:</t>
  </si>
  <si>
    <t>En caso de ser favorable:</t>
  </si>
  <si>
    <t>FAVORABLE</t>
  </si>
  <si>
    <t>Valida hasta:</t>
  </si>
  <si>
    <t>Número de marchamo colocado</t>
  </si>
  <si>
    <t>Interpretación de la Condición</t>
  </si>
  <si>
    <t>Número de marchamo anterior</t>
  </si>
  <si>
    <r>
      <rPr>
        <b/>
        <sz val="36"/>
        <rFont val="Wingdings 2"/>
        <family val="1"/>
        <charset val="2"/>
      </rPr>
      <t>P</t>
    </r>
    <r>
      <rPr>
        <b/>
        <sz val="22"/>
        <rFont val="Arial"/>
        <family val="2"/>
      </rPr>
      <t xml:space="preserve"> No presenta el defecto (OK)            </t>
    </r>
    <r>
      <rPr>
        <b/>
        <sz val="36"/>
        <rFont val="Wingdings 2"/>
        <family val="1"/>
        <charset val="2"/>
      </rPr>
      <t>O</t>
    </r>
    <r>
      <rPr>
        <b/>
        <sz val="22"/>
        <rFont val="Arial"/>
        <family val="2"/>
      </rPr>
      <t xml:space="preserve"> Presenta el defecto (MAL)             </t>
    </r>
    <r>
      <rPr>
        <b/>
        <sz val="36"/>
        <rFont val="Wingdings 2"/>
        <family val="1"/>
        <charset val="2"/>
      </rPr>
      <t>¡</t>
    </r>
    <r>
      <rPr>
        <b/>
        <sz val="22"/>
        <rFont val="Arial"/>
        <family val="2"/>
      </rPr>
      <t xml:space="preserve"> No aplica el defecto</t>
    </r>
  </si>
  <si>
    <t>Nota: Interpretación de gravedad de los defectos</t>
  </si>
  <si>
    <t xml:space="preserve">Compromiso de confidencialidad: </t>
  </si>
  <si>
    <r>
      <rPr>
        <b/>
        <sz val="12"/>
        <rFont val="Arial"/>
        <family val="2"/>
      </rPr>
      <t>Defecto leve:</t>
    </r>
    <r>
      <rPr>
        <sz val="12"/>
        <rFont val="Arial"/>
        <family val="2"/>
      </rPr>
      <t xml:space="preserve"> El equipo está en condiciones de operar, bajo la responsabilidad de su propietario de corregir adecuadamente los defectos leves detectados antes de la próxima inspección que le corresponda.
</t>
    </r>
    <r>
      <rPr>
        <b/>
        <sz val="12"/>
        <rFont val="Arial"/>
        <family val="2"/>
      </rPr>
      <t>Defecto grave:</t>
    </r>
    <r>
      <rPr>
        <sz val="12"/>
        <rFont val="Arial"/>
        <family val="2"/>
      </rPr>
      <t xml:space="preserve"> El equipo no es apto para operar. Se considera de inmediato como equipo “Fuera de Servicio”. Únicamente se podrá trasladar desde la estación de inspección hasta el área de mantenimiento debiendo corregir los defectos en un plazo no superior a quince días naturales y volver posteriormente a la estación para verificar que han sido subsanados (Re-inspección).</t>
    </r>
  </si>
  <si>
    <t>“La Unidad de Supervisión de Proveedores de Servicios de Asistencia Técnica en Tierra de Aeris Holding Costa Rica, S.A, declara su responsabilidad de gestionar como información confidencial, la información obtenida o generada durante la realización de las actividades de inspección, y/o obtenida producto de denuncias de terceros. Se excluye del alcance de esta obligación los casos en que deba procederse con la divulgación de esta información en razón de requerimientos judiciales y/o administrativos emanados de autoridad competente, y/o obligaciones contractuales adquiridas con el Consejo Técnico de Aviación Civil.”</t>
  </si>
  <si>
    <t>Equipos de medición utilizados en la inspección</t>
  </si>
  <si>
    <t>Alineador al paso</t>
  </si>
  <si>
    <t>Frenómetro</t>
  </si>
  <si>
    <t>Analizador de gases</t>
  </si>
  <si>
    <t>Decelerómetro</t>
  </si>
  <si>
    <t>Luxómetro</t>
  </si>
  <si>
    <t>Cinta métrica</t>
  </si>
  <si>
    <t>Otro</t>
  </si>
  <si>
    <t>Nombre y correo del responsable por parte de la empresa GSE propietaria del equipo :</t>
  </si>
  <si>
    <t>Nombre del inspector:</t>
  </si>
  <si>
    <t>Firma</t>
  </si>
  <si>
    <t>William Ramírez Chavarría</t>
  </si>
  <si>
    <t>Notas: Este Certificado no debe reproducirse parcial o totalmente sin autorización del Organismo de Inspección. En caso de que al momento de realizar la inspección se detecte alguna irregularidad en el proceso de inspección, el inspector debe comunicar al Gerente Técnico (Encargado de Servicios en Tierra) para que en acuerdo con el cliente desida si se continua o no con la Inspección.
De requerirlo, el propietario del equipo inspeccionado puede solicoitar el Informe de Inspección al Organismo de Inspección .</t>
  </si>
  <si>
    <t>Página: 11 de 12</t>
  </si>
  <si>
    <t>CERTIFICADO DE LA INPSECCIÓN TÉCNICA</t>
  </si>
  <si>
    <t>Número de Revisión:</t>
  </si>
  <si>
    <t>Fecha de la revisión:</t>
  </si>
  <si>
    <t>Motivo de la revisión:</t>
  </si>
  <si>
    <t>Número de revisión anterior:</t>
  </si>
  <si>
    <t>Nota 1:</t>
  </si>
  <si>
    <t>Nota 2:</t>
  </si>
  <si>
    <t xml:space="preserve">Este Certificado no debe reproducirse parcial o totalmente sin autorización del Organismo de Inspección. </t>
  </si>
  <si>
    <t>De requerirlo, el propietario del equipo inspeccionado puede solicoitar el Informe de Inspección al Organismo de Inspección .</t>
  </si>
  <si>
    <t>Inspección valida hasta:</t>
  </si>
  <si>
    <t>Nombre Gerente Técnico</t>
  </si>
  <si>
    <t>William Ramirez Chavarría</t>
  </si>
  <si>
    <t>Página: 12 de 12</t>
  </si>
  <si>
    <t>Número de revisión anterior (S/A):</t>
  </si>
  <si>
    <t>Código o subcódigo</t>
  </si>
  <si>
    <t>Número de marchamo</t>
  </si>
  <si>
    <t>7.1 Desviación de Ruedas</t>
  </si>
  <si>
    <t xml:space="preserve">7.2 Volante y Columna de Dirección </t>
  </si>
  <si>
    <t>7.3 Caja de Dirección</t>
  </si>
  <si>
    <t xml:space="preserve">7.4 Brazos, barras y rotulas </t>
  </si>
  <si>
    <t>Subc</t>
  </si>
  <si>
    <t>Indice</t>
  </si>
  <si>
    <t>DG</t>
  </si>
  <si>
    <t>DL</t>
  </si>
  <si>
    <t>Inspectores</t>
  </si>
  <si>
    <t>Andrés Bonilla Sánchez</t>
  </si>
  <si>
    <t>Félix Morales Aguilar</t>
  </si>
  <si>
    <t>Luis Diego Rodríguez Castillo</t>
  </si>
  <si>
    <t>Ahmed Mendoza Solís</t>
  </si>
  <si>
    <t>Eventos por PSATT</t>
  </si>
  <si>
    <t>Eventos por equipos</t>
  </si>
  <si>
    <t>Estadística de retiro de marchamos por evento</t>
  </si>
  <si>
    <t>Ubicación del evento</t>
  </si>
  <si>
    <t>ADS Ground Handling</t>
  </si>
  <si>
    <t>Aire acondicionado</t>
  </si>
  <si>
    <t>Si</t>
  </si>
  <si>
    <t>Rampa Principal</t>
  </si>
  <si>
    <t>ACSI C.R.</t>
  </si>
  <si>
    <t>Ambulift</t>
  </si>
  <si>
    <t>No</t>
  </si>
  <si>
    <t>Parqueo al norte de Bloque G</t>
  </si>
  <si>
    <t>Aeris Holding C.R.</t>
  </si>
  <si>
    <t>Arranque neumático</t>
  </si>
  <si>
    <t>Parqueo de GH al oeste de Remota</t>
  </si>
  <si>
    <t>Aerocalidad S.A.</t>
  </si>
  <si>
    <t>Autobús</t>
  </si>
  <si>
    <t>Prioridad del evento</t>
  </si>
  <si>
    <t>Parqueo detrás de Hangar de Walmart</t>
  </si>
  <si>
    <t>Aeroexpress Cargo</t>
  </si>
  <si>
    <t>Baja</t>
  </si>
  <si>
    <t>Rampa Remota</t>
  </si>
  <si>
    <t>Aerojet C.R.</t>
  </si>
  <si>
    <t>Barra</t>
  </si>
  <si>
    <t>Media</t>
  </si>
  <si>
    <t>Parqueo al este de Bloque G</t>
  </si>
  <si>
    <t>Aerologística ST.</t>
  </si>
  <si>
    <t>Barra Cola</t>
  </si>
  <si>
    <t>Alta</t>
  </si>
  <si>
    <t>CTRM</t>
  </si>
  <si>
    <t>Aeroservicios AS</t>
  </si>
  <si>
    <t>Barredora</t>
  </si>
  <si>
    <t>Parqueo al norte de C1-C2 en Remota</t>
  </si>
  <si>
    <t>Aeroservicios La Florida</t>
  </si>
  <si>
    <t>Camión</t>
  </si>
  <si>
    <t>Estado del caso</t>
  </si>
  <si>
    <t>Al norte de Rampa Principal (calle vehicular)</t>
  </si>
  <si>
    <t>AGO Security</t>
  </si>
  <si>
    <t>Carreta</t>
  </si>
  <si>
    <t>Abierto</t>
  </si>
  <si>
    <t>Al sur de Rampa Principal (calle vehicular)</t>
  </si>
  <si>
    <t>AIRCANADA</t>
  </si>
  <si>
    <t>Carro eléctrico</t>
  </si>
  <si>
    <t>Cerrado</t>
  </si>
  <si>
    <t>Al norte de Rampa Principal (áreas de parqueo)</t>
  </si>
  <si>
    <t>ALASKA AIRLINES</t>
  </si>
  <si>
    <t>Cherry Picker</t>
  </si>
  <si>
    <t>Parqueo contiguo a entrada exportaciones CTRM</t>
  </si>
  <si>
    <t>American Airlines</t>
  </si>
  <si>
    <t>Contenedor</t>
  </si>
  <si>
    <t>Tipo de evento</t>
  </si>
  <si>
    <t>Al sur de Coopesa (calle vehicular)</t>
  </si>
  <si>
    <t>ATASA</t>
  </si>
  <si>
    <t>Cuna</t>
  </si>
  <si>
    <t>Fuga</t>
  </si>
  <si>
    <t>Parqueo de autobuses</t>
  </si>
  <si>
    <t>AVAHUER</t>
  </si>
  <si>
    <t>Dolly</t>
  </si>
  <si>
    <t>Derrame</t>
  </si>
  <si>
    <t>Pista Activa</t>
  </si>
  <si>
    <t>BOMBEROS C.R.</t>
  </si>
  <si>
    <t>Equipo corta pasto</t>
  </si>
  <si>
    <t>Mal estado Mecánico</t>
  </si>
  <si>
    <t>Calle de Rodaje A</t>
  </si>
  <si>
    <t>Casa Proveedora Phillips/New Rest</t>
  </si>
  <si>
    <t>Equipo de construcción</t>
  </si>
  <si>
    <t>Falla Mecánica (no asociada al mantenimiento)</t>
  </si>
  <si>
    <t>Sótano</t>
  </si>
  <si>
    <t>COCESNA</t>
  </si>
  <si>
    <t>Escalera arrastre</t>
  </si>
  <si>
    <t>Deterioro o inexistencia de señalización</t>
  </si>
  <si>
    <t>Rampa Domestica</t>
  </si>
  <si>
    <t>COOPESA R.L.</t>
  </si>
  <si>
    <t>Escalera motorizada</t>
  </si>
  <si>
    <t>Equipo desatendido o sin calzas</t>
  </si>
  <si>
    <t>P1</t>
  </si>
  <si>
    <t>COPA Airlines</t>
  </si>
  <si>
    <t>GPU</t>
  </si>
  <si>
    <t>Modificaciones de originalidad</t>
  </si>
  <si>
    <t>P2</t>
  </si>
  <si>
    <t>D.G.A.C.</t>
  </si>
  <si>
    <t>KIT derrames</t>
  </si>
  <si>
    <t>Equipo inseguro (SMS)</t>
  </si>
  <si>
    <t>P3</t>
  </si>
  <si>
    <t>D.G.A.C./MECO</t>
  </si>
  <si>
    <t>Loader</t>
  </si>
  <si>
    <t>Extintor descargado, vencido o inadecuado</t>
  </si>
  <si>
    <t>P4</t>
  </si>
  <si>
    <t>DELTA Airlines</t>
  </si>
  <si>
    <t>Microbús</t>
  </si>
  <si>
    <t>Conducción inadecuada</t>
  </si>
  <si>
    <t>P26</t>
  </si>
  <si>
    <t>DHL Aviation</t>
  </si>
  <si>
    <t>Montacargas</t>
  </si>
  <si>
    <t>Uso inapropiado o incorrecto</t>
  </si>
  <si>
    <t>Hangares</t>
  </si>
  <si>
    <t>Digitec Solutions</t>
  </si>
  <si>
    <t>Motocicleta/Cuadraciclo</t>
  </si>
  <si>
    <t>Operador no cuenta con la licencia adecuada</t>
  </si>
  <si>
    <t xml:space="preserve">Total de acciones </t>
  </si>
  <si>
    <t>Diseños Montajes Electromecánicos</t>
  </si>
  <si>
    <t>Remolque</t>
  </si>
  <si>
    <t>No utiliza cinturón de seguridad</t>
  </si>
  <si>
    <t>Dole</t>
  </si>
  <si>
    <t>Remolque towbarless</t>
  </si>
  <si>
    <t>No utiliza o no funciona el beacon</t>
  </si>
  <si>
    <t>Motivo</t>
  </si>
  <si>
    <t>ECOTERRA</t>
  </si>
  <si>
    <t>Slave pallet</t>
  </si>
  <si>
    <t>Causa accidente o incidente</t>
  </si>
  <si>
    <t>INSPECCIÓN ANUAL</t>
  </si>
  <si>
    <t>Edica Ltda.</t>
  </si>
  <si>
    <t>Tanqueta de agua potable</t>
  </si>
  <si>
    <t>Equipo fuera de servicio</t>
  </si>
  <si>
    <t>INSPECCION SEMESTRAL</t>
  </si>
  <si>
    <t>GAS GROUP</t>
  </si>
  <si>
    <t>Tanqueta de gaseo</t>
  </si>
  <si>
    <t>Sin el Permiso de Trabajo</t>
  </si>
  <si>
    <t>REINSPECCIÓN</t>
  </si>
  <si>
    <t>Global Air Service</t>
  </si>
  <si>
    <t>Tanqueta Toilet</t>
  </si>
  <si>
    <t>Marchamo vencido, mal estado o inexistente</t>
  </si>
  <si>
    <t>GRUPO TACA</t>
  </si>
  <si>
    <t>Tractor/mula</t>
  </si>
  <si>
    <t>Áreas de estacionamiento sucias o con FOD</t>
  </si>
  <si>
    <t>HELICORP</t>
  </si>
  <si>
    <t xml:space="preserve">Vehículo </t>
  </si>
  <si>
    <t>No acata indicaciones de Operaciones Aeris</t>
  </si>
  <si>
    <t>IBERIA Airlines</t>
  </si>
  <si>
    <t>Vehículo agua potable</t>
  </si>
  <si>
    <t>Instituto Meteorológico Nacional</t>
  </si>
  <si>
    <t>Vehículo de gaseo/hidrante</t>
  </si>
  <si>
    <t>InterAirportServices</t>
  </si>
  <si>
    <t>Vehículo Toilet</t>
  </si>
  <si>
    <t>Izquierdo Asociados S.A.</t>
  </si>
  <si>
    <t>Weight car</t>
  </si>
  <si>
    <t>Jet Blue</t>
  </si>
  <si>
    <t>K-9 Internacional</t>
  </si>
  <si>
    <t>MAG</t>
  </si>
  <si>
    <t>MECO</t>
  </si>
  <si>
    <t>Multiservicios del sur</t>
  </si>
  <si>
    <t>Nature Air</t>
  </si>
  <si>
    <t>OFGI</t>
  </si>
  <si>
    <t>Policía SVA</t>
  </si>
  <si>
    <t>RABSA</t>
  </si>
  <si>
    <t>RECOPE</t>
  </si>
  <si>
    <t>Recresco C.R.</t>
  </si>
  <si>
    <t>Rex Internacional</t>
  </si>
  <si>
    <t>Standard Fruit Company</t>
  </si>
  <si>
    <t>STAR</t>
  </si>
  <si>
    <t>Taca Cargo</t>
  </si>
  <si>
    <t>Tecadi</t>
  </si>
  <si>
    <t>Tour Plan Mayorista de Viajes</t>
  </si>
  <si>
    <t xml:space="preserve">Transportes Internacionales TICAL </t>
  </si>
  <si>
    <t>Volaris</t>
  </si>
  <si>
    <t>Volio &amp; Trejos Asoc.</t>
  </si>
  <si>
    <t>Walter Benavides</t>
  </si>
  <si>
    <t>U.P.S.</t>
  </si>
  <si>
    <t>United Airlines</t>
  </si>
  <si>
    <t>Año</t>
  </si>
  <si>
    <t>Mes</t>
  </si>
  <si>
    <t>Enero</t>
  </si>
  <si>
    <t>Febrero</t>
  </si>
  <si>
    <t>Marzo</t>
  </si>
  <si>
    <t>Abril</t>
  </si>
  <si>
    <t>Mayo</t>
  </si>
  <si>
    <t>Junio</t>
  </si>
  <si>
    <t>Julio</t>
  </si>
  <si>
    <t>Agosto</t>
  </si>
  <si>
    <t>Setiembre</t>
  </si>
  <si>
    <t>Octubre</t>
  </si>
  <si>
    <t>Noviembre</t>
  </si>
  <si>
    <t>Diciembre</t>
  </si>
  <si>
    <t>(Multiple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</si>
</sst>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0"/>
      <name val="Arial"/>
      <family val="2"/>
    </font>
    <font>
      <sz val="16"/>
      <name val="Arial"/>
      <family val="2"/>
    </font>
    <font>
      <sz val="22"/>
      <name val="Arial"/>
      <family val="2"/>
    </font>
    <font>
      <b/>
      <sz val="36"/>
      <name val="Arial"/>
      <family val="2"/>
    </font>
    <font>
      <sz val="14"/>
      <name val="Arial"/>
      <family val="2"/>
    </font>
    <font>
      <b/>
      <sz val="14"/>
      <name val="Arial"/>
      <family val="2"/>
    </font>
    <font>
      <b/>
      <sz val="11"/>
      <color theme="1"/>
      <name val="Calibri"/>
      <family val="2"/>
      <scheme val="minor"/>
    </font>
    <font>
      <b/>
      <sz val="12"/>
      <name val="Arial"/>
      <family val="2"/>
    </font>
    <font>
      <b/>
      <sz val="11"/>
      <name val="Arial"/>
      <family val="2"/>
    </font>
    <font>
      <sz val="12"/>
      <name val="Arial"/>
      <family val="2"/>
    </font>
    <font>
      <sz val="10"/>
      <color rgb="FF000000"/>
      <name val="Arial"/>
      <family val="2"/>
    </font>
    <font>
      <i/>
      <sz val="8"/>
      <color rgb="FF7F7F7F"/>
      <name val="Calibri"/>
      <family val="2"/>
      <scheme val="minor"/>
    </font>
    <font>
      <sz val="8"/>
      <color theme="1"/>
      <name val="Arial"/>
      <family val="2"/>
    </font>
    <font>
      <sz val="8"/>
      <color theme="1"/>
      <name val="Calibri"/>
      <family val="2"/>
      <scheme val="minor"/>
    </font>
    <font>
      <sz val="11"/>
      <color theme="1"/>
      <name val="Wingdings 2"/>
      <family val="1"/>
      <charset val="2"/>
    </font>
    <font>
      <sz val="12"/>
      <name val="Calibri"/>
      <family val="2"/>
      <scheme val="minor"/>
    </font>
    <font>
      <sz val="22"/>
      <name val="Wingdings 2"/>
      <family val="1"/>
      <charset val="2"/>
    </font>
    <font>
      <b/>
      <sz val="10"/>
      <color theme="1"/>
      <name val="Calibri"/>
      <family val="2"/>
      <scheme val="minor"/>
    </font>
    <font>
      <sz val="10"/>
      <color theme="1"/>
      <name val="Calibri"/>
      <family val="2"/>
      <scheme val="minor"/>
    </font>
    <font>
      <sz val="14"/>
      <name val="Calibri"/>
      <family val="2"/>
      <scheme val="minor"/>
    </font>
    <font>
      <b/>
      <sz val="14"/>
      <name val="Calibri"/>
      <family val="2"/>
      <scheme val="minor"/>
    </font>
    <font>
      <b/>
      <sz val="12"/>
      <name val="Calibri"/>
      <family val="2"/>
      <scheme val="minor"/>
    </font>
    <font>
      <sz val="8"/>
      <name val="Calibri"/>
      <family val="2"/>
      <scheme val="minor"/>
    </font>
    <font>
      <i/>
      <sz val="12"/>
      <name val="Arial"/>
      <family val="2"/>
    </font>
    <font>
      <b/>
      <sz val="28"/>
      <name val="Berlin Sans FB Demi"/>
      <family val="2"/>
    </font>
    <font>
      <sz val="9"/>
      <name val="Arial"/>
      <family val="2"/>
    </font>
    <font>
      <sz val="12"/>
      <color theme="4"/>
      <name val="Arial"/>
      <family val="2"/>
    </font>
    <font>
      <sz val="22"/>
      <color theme="4"/>
      <name val="Wingdings 2"/>
      <family val="1"/>
      <charset val="2"/>
    </font>
    <font>
      <b/>
      <sz val="22"/>
      <name val="Arial"/>
      <family val="1"/>
      <charset val="2"/>
    </font>
    <font>
      <b/>
      <sz val="22"/>
      <name val="Arial"/>
      <family val="2"/>
    </font>
    <font>
      <b/>
      <sz val="36"/>
      <name val="Wingdings 2"/>
      <family val="1"/>
      <charset val="2"/>
    </font>
  </fonts>
  <fills count="8">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5"/>
        <bgColor indexed="64"/>
      </patternFill>
    </fill>
    <fill>
      <patternFill patternType="solid">
        <fgColor rgb="FFFFFF00"/>
        <bgColor indexed="64"/>
      </patternFill>
    </fill>
    <fill>
      <patternFill patternType="solid">
        <fgColor theme="4" tint="0.39997558519241921"/>
        <bgColor theme="4" tint="0.79998168889431442"/>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2">
    <xf numFmtId="0" fontId="0" fillId="0" borderId="0"/>
    <xf numFmtId="0" fontId="1" fillId="0" borderId="0"/>
  </cellStyleXfs>
  <cellXfs count="292">
    <xf numFmtId="0" fontId="0" fillId="0" borderId="0" xfId="0"/>
    <xf numFmtId="0" fontId="0" fillId="0" borderId="16" xfId="0" applyBorder="1"/>
    <xf numFmtId="0" fontId="9" fillId="0" borderId="16" xfId="1" applyFont="1" applyBorder="1" applyAlignment="1">
      <alignment horizontal="center" vertical="center" wrapText="1"/>
    </xf>
    <xf numFmtId="0" fontId="8" fillId="0" borderId="16"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16" xfId="1" applyFont="1" applyBorder="1" applyAlignment="1">
      <alignment horizontal="left" vertical="center" wrapText="1"/>
    </xf>
    <xf numFmtId="0" fontId="8" fillId="2" borderId="16" xfId="1" applyFont="1" applyFill="1" applyBorder="1" applyAlignment="1">
      <alignment horizontal="center" vertical="center" wrapText="1"/>
    </xf>
    <xf numFmtId="0" fontId="11" fillId="4" borderId="1" xfId="0" applyFont="1" applyFill="1" applyBorder="1" applyAlignment="1">
      <alignment horizontal="center"/>
    </xf>
    <xf numFmtId="0" fontId="11" fillId="0" borderId="0" xfId="0" applyFont="1"/>
    <xf numFmtId="0" fontId="11" fillId="4" borderId="2" xfId="0" applyFont="1" applyFill="1" applyBorder="1" applyAlignment="1">
      <alignment horizontal="center"/>
    </xf>
    <xf numFmtId="0" fontId="11" fillId="0" borderId="1" xfId="0" applyFont="1" applyBorder="1" applyAlignment="1">
      <alignment vertical="center"/>
    </xf>
    <xf numFmtId="0" fontId="11" fillId="0" borderId="1" xfId="0" applyFont="1" applyBorder="1"/>
    <xf numFmtId="0" fontId="11" fillId="5" borderId="1" xfId="0" applyFont="1" applyFill="1" applyBorder="1"/>
    <xf numFmtId="0" fontId="11" fillId="4" borderId="1" xfId="0" applyFont="1" applyFill="1" applyBorder="1"/>
    <xf numFmtId="0" fontId="11" fillId="0" borderId="1" xfId="0" applyFont="1" applyBorder="1" applyAlignment="1">
      <alignment horizontal="left"/>
    </xf>
    <xf numFmtId="0" fontId="13" fillId="0" borderId="0" xfId="0" applyFont="1" applyAlignment="1">
      <alignment horizontal="left" vertical="center" wrapText="1"/>
    </xf>
    <xf numFmtId="0" fontId="13" fillId="0" borderId="0" xfId="0" applyFont="1" applyAlignment="1">
      <alignment wrapText="1"/>
    </xf>
    <xf numFmtId="0" fontId="13" fillId="0" borderId="0" xfId="0" applyFont="1" applyAlignment="1">
      <alignment horizontal="center" vertical="center" wrapText="1"/>
    </xf>
    <xf numFmtId="0" fontId="14" fillId="0" borderId="0" xfId="0" applyFont="1"/>
    <xf numFmtId="0" fontId="13" fillId="0" borderId="0" xfId="0" applyFont="1" applyAlignment="1">
      <alignment horizontal="lef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15" fillId="0" borderId="0" xfId="0" applyFont="1" applyAlignment="1">
      <alignment horizontal="center" vertical="center" wrapText="1"/>
    </xf>
    <xf numFmtId="0" fontId="6" fillId="0" borderId="7" xfId="1" applyFont="1" applyBorder="1" applyAlignment="1">
      <alignment horizontal="center" vertical="center"/>
    </xf>
    <xf numFmtId="0" fontId="10" fillId="0" borderId="0" xfId="1" applyFont="1" applyAlignment="1">
      <alignment vertical="center"/>
    </xf>
    <xf numFmtId="0" fontId="10" fillId="0" borderId="0" xfId="1" applyFont="1" applyAlignment="1">
      <alignment horizontal="left" vertical="center" wrapText="1"/>
    </xf>
    <xf numFmtId="0" fontId="10" fillId="0" borderId="0" xfId="1" applyFont="1" applyAlignment="1">
      <alignment horizontal="left" vertical="center"/>
    </xf>
    <xf numFmtId="0" fontId="10" fillId="0" borderId="1" xfId="1" applyFont="1" applyBorder="1" applyAlignment="1">
      <alignment horizontal="center" vertical="center" wrapText="1"/>
    </xf>
    <xf numFmtId="0" fontId="16" fillId="0" borderId="2" xfId="1" applyFont="1" applyBorder="1" applyAlignment="1">
      <alignment horizontal="center" vertical="center" wrapText="1"/>
    </xf>
    <xf numFmtId="0" fontId="8" fillId="0" borderId="2" xfId="1" applyFont="1" applyBorder="1" applyAlignment="1">
      <alignment horizontal="left" vertical="center" wrapText="1"/>
    </xf>
    <xf numFmtId="0" fontId="8" fillId="0" borderId="1" xfId="1" applyFont="1" applyBorder="1" applyAlignment="1">
      <alignment horizontal="center" vertical="center"/>
    </xf>
    <xf numFmtId="0" fontId="8" fillId="0" borderId="3" xfId="1" applyFont="1" applyBorder="1" applyAlignment="1">
      <alignment horizontal="left" vertical="center" wrapText="1"/>
    </xf>
    <xf numFmtId="0" fontId="8" fillId="0" borderId="1" xfId="1" applyFont="1" applyBorder="1" applyAlignment="1">
      <alignment horizontal="left" vertical="center" wrapText="1"/>
    </xf>
    <xf numFmtId="0" fontId="17" fillId="0" borderId="1" xfId="1" applyFont="1" applyBorder="1" applyAlignment="1">
      <alignment horizontal="center" vertical="center" wrapText="1"/>
    </xf>
    <xf numFmtId="0" fontId="3" fillId="0" borderId="0" xfId="1" applyFont="1" applyAlignment="1">
      <alignment vertical="center"/>
    </xf>
    <xf numFmtId="0" fontId="12" fillId="0" borderId="0" xfId="0" applyNumberFormat="1" applyFont="1" applyFill="1" applyBorder="1" applyAlignment="1" applyProtection="1">
      <alignment wrapText="1"/>
    </xf>
    <xf numFmtId="0" fontId="1" fillId="0" borderId="16" xfId="1" applyFont="1" applyBorder="1" applyAlignment="1">
      <alignment horizontal="center" vertical="center" wrapText="1"/>
    </xf>
    <xf numFmtId="0" fontId="19" fillId="0" borderId="0" xfId="0" applyFont="1" applyAlignment="1">
      <alignment horizontal="center" vertical="center" wrapText="1"/>
    </xf>
    <xf numFmtId="0" fontId="1" fillId="0" borderId="0" xfId="1" applyFont="1" applyBorder="1" applyAlignment="1">
      <alignment horizontal="center" vertical="center" wrapText="1"/>
    </xf>
    <xf numFmtId="0" fontId="6" fillId="0" borderId="0" xfId="1" applyFont="1" applyAlignment="1">
      <alignment horizontal="center" vertical="center"/>
    </xf>
    <xf numFmtId="0" fontId="10" fillId="0" borderId="13" xfId="1" applyFont="1" applyBorder="1" applyAlignment="1">
      <alignment vertical="center" wrapText="1"/>
    </xf>
    <xf numFmtId="0" fontId="20" fillId="0" borderId="0" xfId="0" applyFont="1"/>
    <xf numFmtId="0" fontId="5" fillId="0" borderId="0" xfId="1" applyFont="1" applyAlignment="1">
      <alignment vertical="center"/>
    </xf>
    <xf numFmtId="0" fontId="5" fillId="0" borderId="0" xfId="1" applyFont="1" applyAlignment="1">
      <alignment horizontal="left" vertical="center"/>
    </xf>
    <xf numFmtId="0" fontId="5" fillId="0" borderId="0" xfId="0" applyFont="1" applyAlignment="1">
      <alignment horizontal="center" vertical="center"/>
    </xf>
    <xf numFmtId="0" fontId="5" fillId="0" borderId="0" xfId="1" applyFont="1" applyAlignment="1">
      <alignment horizontal="left" vertical="center" wrapText="1"/>
    </xf>
    <xf numFmtId="0" fontId="21" fillId="0" borderId="0" xfId="0" applyFont="1" applyAlignment="1">
      <alignment horizontal="center" vertical="center"/>
    </xf>
    <xf numFmtId="0" fontId="22" fillId="0" borderId="0" xfId="0" applyFont="1" applyAlignment="1">
      <alignment horizontal="left" wrapText="1"/>
    </xf>
    <xf numFmtId="0" fontId="16" fillId="0" borderId="5" xfId="1" applyFont="1" applyBorder="1" applyAlignment="1">
      <alignment horizontal="center" vertical="center" wrapText="1"/>
    </xf>
    <xf numFmtId="0" fontId="10" fillId="0" borderId="0" xfId="1" applyFont="1" applyBorder="1" applyAlignment="1">
      <alignment vertical="center" wrapText="1"/>
    </xf>
    <xf numFmtId="0" fontId="10" fillId="7" borderId="10" xfId="1" applyFont="1" applyFill="1" applyBorder="1" applyAlignment="1">
      <alignment vertical="center" wrapText="1"/>
    </xf>
    <xf numFmtId="0" fontId="10" fillId="0" borderId="26" xfId="1" applyFont="1" applyBorder="1" applyAlignment="1">
      <alignment horizontal="center" vertical="center" wrapText="1"/>
    </xf>
    <xf numFmtId="0" fontId="6" fillId="0" borderId="0" xfId="1" applyFont="1" applyBorder="1" applyAlignment="1">
      <alignment vertical="center" wrapText="1"/>
    </xf>
    <xf numFmtId="0" fontId="10" fillId="7" borderId="6" xfId="1" applyFont="1" applyFill="1" applyBorder="1" applyAlignment="1">
      <alignment vertical="center" wrapText="1"/>
    </xf>
    <xf numFmtId="0" fontId="0" fillId="0" borderId="0" xfId="0" applyAlignment="1">
      <alignment wrapText="1"/>
    </xf>
    <xf numFmtId="0" fontId="16" fillId="0" borderId="0" xfId="0" applyFont="1" applyAlignment="1">
      <alignment horizontal="left" wrapText="1"/>
    </xf>
    <xf numFmtId="0" fontId="11" fillId="0" borderId="0" xfId="0" applyFont="1" applyBorder="1"/>
    <xf numFmtId="0" fontId="11" fillId="0" borderId="0" xfId="0" applyFont="1" applyAlignment="1">
      <alignment horizontal="center" vertical="center"/>
    </xf>
    <xf numFmtId="0" fontId="10" fillId="0" borderId="5" xfId="1" applyFont="1" applyBorder="1" applyAlignment="1">
      <alignment vertical="center"/>
    </xf>
    <xf numFmtId="0" fontId="10" fillId="0" borderId="7" xfId="1" applyFont="1" applyBorder="1" applyAlignment="1">
      <alignment vertical="center"/>
    </xf>
    <xf numFmtId="0" fontId="10" fillId="0" borderId="9" xfId="1" applyFont="1" applyBorder="1" applyAlignment="1">
      <alignment vertical="center"/>
    </xf>
    <xf numFmtId="0" fontId="10" fillId="0" borderId="15" xfId="1" applyFont="1" applyBorder="1" applyAlignment="1">
      <alignment vertical="center"/>
    </xf>
    <xf numFmtId="0" fontId="10" fillId="0" borderId="12" xfId="1" applyFont="1" applyBorder="1" applyAlignment="1">
      <alignment vertical="center"/>
    </xf>
    <xf numFmtId="0" fontId="10" fillId="0" borderId="14" xfId="1" applyFont="1" applyBorder="1" applyAlignment="1">
      <alignment vertical="center"/>
    </xf>
    <xf numFmtId="0" fontId="0" fillId="0" borderId="0" xfId="0" applyNumberFormat="1" applyFont="1" applyAlignment="1">
      <alignment horizontal="left" vertical="center" wrapText="1"/>
    </xf>
    <xf numFmtId="0" fontId="7" fillId="3" borderId="16" xfId="0" applyFont="1" applyFill="1" applyBorder="1" applyAlignment="1">
      <alignment horizontal="center" vertical="center" wrapText="1"/>
    </xf>
    <xf numFmtId="14" fontId="7" fillId="3" borderId="16" xfId="0" applyNumberFormat="1" applyFont="1" applyFill="1" applyBorder="1" applyAlignment="1">
      <alignment horizontal="center" vertical="center" wrapText="1"/>
    </xf>
    <xf numFmtId="0" fontId="18" fillId="3" borderId="16" xfId="0"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14" fontId="0" fillId="0" borderId="16" xfId="0" applyNumberFormat="1" applyBorder="1" applyAlignment="1">
      <alignment horizontal="center" vertical="center" wrapText="1"/>
    </xf>
    <xf numFmtId="0" fontId="0" fillId="0" borderId="16" xfId="0" applyBorder="1" applyAlignment="1">
      <alignment horizontal="left" vertical="center" wrapText="1"/>
    </xf>
    <xf numFmtId="0" fontId="15"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16" xfId="0" applyFont="1" applyBorder="1" applyAlignment="1">
      <alignment horizontal="left" vertical="center" wrapText="1"/>
    </xf>
    <xf numFmtId="0" fontId="10" fillId="5" borderId="4" xfId="1" applyFont="1" applyFill="1" applyBorder="1" applyAlignment="1">
      <alignment horizontal="left" vertical="center" wrapText="1"/>
    </xf>
    <xf numFmtId="0" fontId="10" fillId="0" borderId="9" xfId="1" applyFont="1" applyBorder="1" applyAlignment="1">
      <alignment horizontal="left" vertical="center" wrapText="1"/>
    </xf>
    <xf numFmtId="0" fontId="27" fillId="0" borderId="10" xfId="1" applyFont="1" applyBorder="1" applyAlignment="1">
      <alignment horizontal="center" vertical="center" wrapText="1"/>
    </xf>
    <xf numFmtId="0" fontId="27" fillId="0" borderId="0" xfId="1" applyFont="1" applyBorder="1" applyAlignment="1">
      <alignment vertical="center" wrapText="1"/>
    </xf>
    <xf numFmtId="0" fontId="27" fillId="0" borderId="28"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13" xfId="1" applyFont="1" applyBorder="1" applyAlignment="1">
      <alignment vertical="center" wrapText="1"/>
    </xf>
    <xf numFmtId="0" fontId="28" fillId="0" borderId="1" xfId="1" applyFont="1" applyFill="1" applyBorder="1" applyAlignment="1">
      <alignment horizontal="center" vertical="center" wrapText="1"/>
    </xf>
    <xf numFmtId="0" fontId="27" fillId="0" borderId="1" xfId="1" applyFont="1" applyFill="1" applyBorder="1" applyAlignment="1">
      <alignment horizontal="center" vertical="center" wrapText="1"/>
    </xf>
    <xf numFmtId="0" fontId="10" fillId="0" borderId="10"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8" xfId="1" applyFont="1" applyBorder="1" applyAlignment="1">
      <alignment horizontal="center" vertical="center" wrapText="1"/>
    </xf>
    <xf numFmtId="0" fontId="16" fillId="0" borderId="12" xfId="1" applyFont="1" applyBorder="1" applyAlignment="1">
      <alignment horizontal="center"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4" xfId="1" applyFont="1" applyBorder="1" applyAlignment="1">
      <alignment horizontal="left"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10" fillId="7" borderId="7" xfId="1" applyFont="1" applyFill="1" applyBorder="1" applyAlignment="1">
      <alignment horizontal="left" vertical="center"/>
    </xf>
    <xf numFmtId="0" fontId="27" fillId="0" borderId="4" xfId="1" applyFont="1" applyFill="1" applyBorder="1" applyAlignment="1">
      <alignment horizontal="left" vertical="center" wrapText="1"/>
    </xf>
    <xf numFmtId="0" fontId="10" fillId="7" borderId="0" xfId="1" applyFont="1" applyFill="1" applyAlignment="1">
      <alignment horizontal="left" vertical="center" wrapText="1"/>
    </xf>
    <xf numFmtId="0" fontId="8" fillId="0" borderId="1" xfId="1" applyFont="1" applyBorder="1" applyAlignment="1">
      <alignment horizontal="center" vertical="center" wrapText="1"/>
    </xf>
    <xf numFmtId="0" fontId="8" fillId="0" borderId="10" xfId="1" applyFont="1" applyBorder="1" applyAlignment="1">
      <alignment horizontal="center"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27" fillId="0" borderId="14"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8" xfId="1" applyFont="1" applyBorder="1" applyAlignment="1">
      <alignment horizontal="center" vertical="center" wrapText="1"/>
    </xf>
    <xf numFmtId="0" fontId="5" fillId="0" borderId="14" xfId="1" applyFont="1" applyBorder="1" applyAlignment="1">
      <alignment horizontal="center" vertical="center" wrapText="1"/>
    </xf>
    <xf numFmtId="0" fontId="10" fillId="0" borderId="14" xfId="1" applyFont="1" applyBorder="1" applyAlignment="1">
      <alignment horizontal="left" vertical="center" wrapText="1"/>
    </xf>
    <xf numFmtId="0" fontId="10" fillId="0" borderId="4" xfId="1" applyFont="1" applyBorder="1" applyAlignment="1">
      <alignment horizontal="left" vertic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6" borderId="0" xfId="0" applyFont="1" applyFill="1" applyAlignment="1">
      <alignment horizontal="center" vertical="center" wrapText="1"/>
    </xf>
    <xf numFmtId="0" fontId="10" fillId="0" borderId="0" xfId="1" applyFont="1" applyAlignment="1">
      <alignment horizontal="left" vertical="center" wrapText="1"/>
    </xf>
    <xf numFmtId="0" fontId="10" fillId="0" borderId="0" xfId="1" applyFont="1" applyAlignment="1">
      <alignment horizontal="center"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4" xfId="1" applyFont="1" applyBorder="1" applyAlignment="1">
      <alignment horizontal="left" vertical="center" wrapText="1"/>
    </xf>
    <xf numFmtId="14" fontId="6" fillId="0" borderId="13" xfId="1" applyNumberFormat="1" applyFont="1" applyBorder="1" applyAlignment="1">
      <alignment horizontal="center" vertical="center" wrapText="1"/>
    </xf>
    <xf numFmtId="0" fontId="6" fillId="0" borderId="14"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10" fillId="7" borderId="5" xfId="1" applyFont="1" applyFill="1" applyBorder="1" applyAlignment="1">
      <alignment horizontal="left" vertical="center" wrapText="1"/>
    </xf>
    <xf numFmtId="0" fontId="10" fillId="7" borderId="6" xfId="1" applyFont="1" applyFill="1" applyBorder="1" applyAlignment="1">
      <alignment horizontal="left" vertical="center" wrapText="1"/>
    </xf>
    <xf numFmtId="0" fontId="10" fillId="7" borderId="7" xfId="1" applyFont="1" applyFill="1" applyBorder="1" applyAlignment="1">
      <alignment horizontal="left" vertical="center" wrapText="1"/>
    </xf>
    <xf numFmtId="0" fontId="8" fillId="0" borderId="5"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0" xfId="1" applyFont="1" applyAlignment="1">
      <alignment horizontal="center" vertical="center" wrapText="1"/>
    </xf>
    <xf numFmtId="0" fontId="10" fillId="7" borderId="5" xfId="1" applyFont="1" applyFill="1" applyBorder="1" applyAlignment="1">
      <alignment horizontal="left" vertical="center"/>
    </xf>
    <xf numFmtId="0" fontId="10" fillId="7" borderId="7" xfId="1" applyFont="1" applyFill="1" applyBorder="1" applyAlignment="1">
      <alignment horizontal="left" vertical="center"/>
    </xf>
    <xf numFmtId="0" fontId="10" fillId="7" borderId="6" xfId="1" applyFont="1" applyFill="1" applyBorder="1" applyAlignment="1">
      <alignment horizontal="left" vertical="center"/>
    </xf>
    <xf numFmtId="0" fontId="27" fillId="0" borderId="2" xfId="1" applyFont="1" applyFill="1" applyBorder="1" applyAlignment="1">
      <alignment horizontal="left" vertical="center" wrapText="1"/>
    </xf>
    <xf numFmtId="0" fontId="27" fillId="0" borderId="3" xfId="1" applyFont="1" applyFill="1" applyBorder="1" applyAlignment="1">
      <alignment horizontal="left" vertical="center" wrapText="1"/>
    </xf>
    <xf numFmtId="0" fontId="27" fillId="0" borderId="4"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7" borderId="0" xfId="1" applyFont="1" applyFill="1" applyAlignment="1">
      <alignment horizontal="left" vertical="center"/>
    </xf>
    <xf numFmtId="0" fontId="10" fillId="7" borderId="15" xfId="1" applyFont="1" applyFill="1" applyBorder="1" applyAlignment="1">
      <alignment horizontal="left" vertical="center"/>
    </xf>
    <xf numFmtId="14" fontId="6" fillId="0" borderId="12" xfId="1" applyNumberFormat="1" applyFont="1" applyBorder="1" applyAlignment="1">
      <alignment horizontal="center" vertical="center"/>
    </xf>
    <xf numFmtId="14" fontId="6" fillId="0" borderId="13" xfId="1" applyNumberFormat="1" applyFont="1" applyBorder="1" applyAlignment="1">
      <alignment horizontal="center" vertical="center"/>
    </xf>
    <xf numFmtId="14" fontId="6" fillId="0" borderId="12" xfId="1" applyNumberFormat="1" applyFont="1" applyBorder="1" applyAlignment="1">
      <alignment horizontal="center" vertical="center" wrapText="1"/>
    </xf>
    <xf numFmtId="0" fontId="10" fillId="7" borderId="9" xfId="1" applyFont="1" applyFill="1" applyBorder="1" applyAlignment="1">
      <alignment horizontal="left" vertical="center" wrapText="1"/>
    </xf>
    <xf numFmtId="0" fontId="10" fillId="7" borderId="0" xfId="1" applyFont="1" applyFill="1" applyAlignment="1">
      <alignment horizontal="left"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4" fillId="0" borderId="0"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27" fillId="0" borderId="12" xfId="1" applyFont="1" applyBorder="1" applyAlignment="1">
      <alignment horizontal="center" vertical="center" wrapText="1"/>
    </xf>
    <xf numFmtId="0" fontId="27" fillId="0" borderId="14" xfId="1" applyFont="1" applyBorder="1" applyAlignment="1">
      <alignment horizontal="center" vertical="center" wrapText="1"/>
    </xf>
    <xf numFmtId="0" fontId="27" fillId="0" borderId="5" xfId="1" applyFont="1" applyBorder="1" applyAlignment="1">
      <alignment horizontal="center" vertical="center" wrapText="1"/>
    </xf>
    <xf numFmtId="0" fontId="27" fillId="0" borderId="6"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13" xfId="1" applyFont="1" applyBorder="1" applyAlignment="1">
      <alignment horizontal="center" vertical="center" wrapText="1"/>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27" fillId="0" borderId="9" xfId="1" applyFont="1" applyBorder="1" applyAlignment="1">
      <alignment horizontal="left" vertical="center" wrapText="1"/>
    </xf>
    <xf numFmtId="0" fontId="27" fillId="0" borderId="0" xfId="1" applyFont="1" applyAlignment="1">
      <alignment horizontal="left" vertical="center" wrapText="1"/>
    </xf>
    <xf numFmtId="0" fontId="27" fillId="0" borderId="15" xfId="1" applyFont="1" applyBorder="1" applyAlignment="1">
      <alignment horizontal="left" vertical="center" wrapText="1"/>
    </xf>
    <xf numFmtId="0" fontId="27" fillId="0" borderId="12" xfId="1" applyFont="1" applyBorder="1" applyAlignment="1">
      <alignment horizontal="left" vertical="center" wrapText="1"/>
    </xf>
    <xf numFmtId="0" fontId="27" fillId="0" borderId="13" xfId="1" applyFont="1" applyBorder="1" applyAlignment="1">
      <alignment horizontal="left" vertical="center" wrapText="1"/>
    </xf>
    <xf numFmtId="0" fontId="27" fillId="0" borderId="14" xfId="1" applyFont="1" applyBorder="1" applyAlignment="1">
      <alignment horizontal="left" vertical="center" wrapText="1"/>
    </xf>
    <xf numFmtId="0" fontId="27" fillId="7" borderId="5" xfId="1" applyFont="1" applyFill="1" applyBorder="1" applyAlignment="1">
      <alignment horizontal="left" vertical="center" wrapText="1"/>
    </xf>
    <xf numFmtId="0" fontId="27" fillId="7" borderId="6" xfId="1" applyFont="1" applyFill="1" applyBorder="1" applyAlignment="1">
      <alignment horizontal="left" vertical="center" wrapText="1"/>
    </xf>
    <xf numFmtId="0" fontId="27" fillId="7" borderId="7" xfId="1" applyFont="1" applyFill="1" applyBorder="1" applyAlignment="1">
      <alignment horizontal="left" vertical="center" wrapText="1"/>
    </xf>
    <xf numFmtId="0" fontId="10" fillId="7" borderId="1" xfId="1" applyFont="1" applyFill="1" applyBorder="1" applyAlignment="1">
      <alignment horizontal="left" vertical="center" wrapText="1"/>
    </xf>
    <xf numFmtId="0" fontId="10" fillId="0" borderId="9" xfId="1" applyFont="1" applyBorder="1" applyAlignment="1">
      <alignment horizontal="left" vertical="top" wrapText="1"/>
    </xf>
    <xf numFmtId="0" fontId="10" fillId="0" borderId="0" xfId="1" applyFont="1" applyBorder="1" applyAlignment="1">
      <alignment horizontal="left" vertical="top" wrapText="1"/>
    </xf>
    <xf numFmtId="0" fontId="10" fillId="0" borderId="15" xfId="1" applyFont="1" applyBorder="1" applyAlignment="1">
      <alignment horizontal="left" vertical="top" wrapText="1"/>
    </xf>
    <xf numFmtId="0" fontId="10" fillId="0" borderId="12" xfId="1" applyFont="1" applyBorder="1" applyAlignment="1">
      <alignment horizontal="left" vertical="top" wrapText="1"/>
    </xf>
    <xf numFmtId="0" fontId="10" fillId="0" borderId="13" xfId="1" applyFont="1" applyBorder="1" applyAlignment="1">
      <alignment horizontal="left" vertical="top" wrapText="1"/>
    </xf>
    <xf numFmtId="0" fontId="10" fillId="0" borderId="14" xfId="1" applyFont="1" applyBorder="1" applyAlignment="1">
      <alignment horizontal="left" vertical="top" wrapText="1"/>
    </xf>
    <xf numFmtId="0" fontId="10" fillId="7" borderId="2" xfId="1" applyFont="1" applyFill="1" applyBorder="1" applyAlignment="1">
      <alignment horizontal="left" vertical="center" wrapText="1"/>
    </xf>
    <xf numFmtId="0" fontId="10" fillId="7" borderId="3" xfId="1" applyFont="1" applyFill="1" applyBorder="1" applyAlignment="1">
      <alignment horizontal="left" vertical="center" wrapText="1"/>
    </xf>
    <xf numFmtId="0" fontId="10" fillId="7" borderId="4" xfId="1" applyFont="1" applyFill="1" applyBorder="1" applyAlignment="1">
      <alignment horizontal="left" vertical="center" wrapText="1"/>
    </xf>
    <xf numFmtId="0" fontId="10" fillId="0" borderId="27" xfId="1" applyFont="1" applyBorder="1" applyAlignment="1">
      <alignment horizontal="center" vertical="center" wrapText="1"/>
    </xf>
    <xf numFmtId="0" fontId="10" fillId="0" borderId="8"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8" xfId="1" applyFont="1" applyBorder="1" applyAlignment="1">
      <alignment horizontal="center" vertical="center" wrapText="1"/>
    </xf>
    <xf numFmtId="0" fontId="10" fillId="0" borderId="12" xfId="1" applyFont="1" applyBorder="1" applyAlignment="1">
      <alignment horizontal="left" vertical="center" wrapText="1"/>
    </xf>
    <xf numFmtId="0" fontId="10"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2" xfId="1" applyFont="1" applyBorder="1" applyAlignment="1">
      <alignment horizontal="left" vertical="top" wrapText="1"/>
    </xf>
    <xf numFmtId="0" fontId="10" fillId="0" borderId="3" xfId="1" applyFont="1" applyBorder="1" applyAlignment="1">
      <alignment horizontal="left" vertical="top" wrapText="1"/>
    </xf>
    <xf numFmtId="0" fontId="10" fillId="0" borderId="4" xfId="1" applyFont="1" applyBorder="1" applyAlignment="1">
      <alignment horizontal="left" vertical="top" wrapText="1"/>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27" fillId="0" borderId="5" xfId="1" applyFont="1" applyFill="1" applyBorder="1" applyAlignment="1">
      <alignment horizontal="left" vertical="center" wrapText="1"/>
    </xf>
    <xf numFmtId="0" fontId="27" fillId="0" borderId="6" xfId="1" applyFont="1" applyFill="1" applyBorder="1" applyAlignment="1">
      <alignment horizontal="left" vertical="center" wrapText="1"/>
    </xf>
    <xf numFmtId="0" fontId="27" fillId="0" borderId="7" xfId="1" applyFont="1" applyFill="1" applyBorder="1" applyAlignment="1">
      <alignment horizontal="left" vertical="center" wrapText="1"/>
    </xf>
    <xf numFmtId="0" fontId="29" fillId="0" borderId="5" xfId="1" applyFont="1" applyBorder="1" applyAlignment="1">
      <alignment horizontal="center" vertical="center" wrapText="1"/>
    </xf>
    <xf numFmtId="0" fontId="29" fillId="0" borderId="6"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12" xfId="1" applyFont="1" applyBorder="1" applyAlignment="1">
      <alignment horizontal="center" vertical="center" wrapText="1"/>
    </xf>
    <xf numFmtId="0" fontId="29" fillId="0" borderId="13" xfId="1" applyFont="1" applyBorder="1" applyAlignment="1">
      <alignment horizontal="center" vertical="center" wrapText="1"/>
    </xf>
    <xf numFmtId="0" fontId="29" fillId="0" borderId="14" xfId="1" applyFont="1" applyBorder="1" applyAlignment="1">
      <alignment horizontal="center" vertical="center" wrapText="1"/>
    </xf>
    <xf numFmtId="0" fontId="6" fillId="0" borderId="1" xfId="1" applyFont="1" applyBorder="1" applyAlignment="1">
      <alignment horizontal="center" vertical="center"/>
    </xf>
    <xf numFmtId="0" fontId="6" fillId="0" borderId="1" xfId="1" applyFont="1" applyBorder="1" applyAlignment="1" applyProtection="1">
      <alignment horizontal="center" vertical="center" wrapText="1"/>
    </xf>
    <xf numFmtId="0" fontId="27" fillId="0" borderId="2" xfId="1" applyFont="1" applyBorder="1" applyAlignment="1">
      <alignment horizontal="left" vertical="center" wrapText="1"/>
    </xf>
    <xf numFmtId="0" fontId="27" fillId="0" borderId="3" xfId="1" applyFont="1" applyBorder="1" applyAlignment="1">
      <alignment horizontal="left" vertical="center" wrapText="1"/>
    </xf>
    <xf numFmtId="0" fontId="27" fillId="0" borderId="4" xfId="1" applyFont="1" applyBorder="1" applyAlignment="1">
      <alignment horizontal="left" vertical="center" wrapText="1"/>
    </xf>
    <xf numFmtId="0" fontId="8" fillId="0" borderId="12" xfId="1" applyFont="1" applyBorder="1" applyAlignment="1">
      <alignment horizontal="center" vertical="top" wrapText="1"/>
    </xf>
    <xf numFmtId="0" fontId="8" fillId="0" borderId="13" xfId="1" applyFont="1" applyBorder="1" applyAlignment="1">
      <alignment horizontal="center" vertical="top"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9" xfId="1" applyFont="1" applyBorder="1" applyAlignment="1" applyProtection="1">
      <alignment horizontal="center" vertical="center" wrapText="1"/>
    </xf>
    <xf numFmtId="0" fontId="6" fillId="0" borderId="0" xfId="1" applyFont="1" applyAlignment="1" applyProtection="1">
      <alignment horizontal="center" vertical="center" wrapText="1"/>
    </xf>
    <xf numFmtId="0" fontId="6" fillId="0" borderId="15" xfId="1" applyFont="1" applyBorder="1" applyAlignment="1" applyProtection="1">
      <alignment horizontal="center" vertical="center" wrapText="1"/>
    </xf>
    <xf numFmtId="0" fontId="6" fillId="0" borderId="12" xfId="1" applyFont="1" applyBorder="1" applyAlignment="1" applyProtection="1">
      <alignment horizontal="center" vertical="center" wrapText="1"/>
    </xf>
    <xf numFmtId="0" fontId="6" fillId="0" borderId="13" xfId="1" applyFont="1" applyBorder="1" applyAlignment="1" applyProtection="1">
      <alignment horizontal="center" vertical="center" wrapText="1"/>
    </xf>
    <xf numFmtId="0" fontId="6" fillId="0" borderId="14" xfId="1" applyFont="1" applyBorder="1" applyAlignment="1" applyProtection="1">
      <alignment horizontal="center" vertical="center" wrapText="1"/>
    </xf>
    <xf numFmtId="0" fontId="5" fillId="7" borderId="18" xfId="1" applyFont="1" applyFill="1" applyBorder="1" applyAlignment="1">
      <alignment horizontal="left" vertical="center"/>
    </xf>
    <xf numFmtId="0" fontId="5" fillId="7" borderId="19" xfId="1" applyFont="1" applyFill="1" applyBorder="1" applyAlignment="1">
      <alignment horizontal="left" vertical="center"/>
    </xf>
    <xf numFmtId="0" fontId="5" fillId="7" borderId="20" xfId="1" applyFont="1" applyFill="1" applyBorder="1" applyAlignment="1">
      <alignment horizontal="left" vertical="center"/>
    </xf>
    <xf numFmtId="0" fontId="6" fillId="0" borderId="21"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22" xfId="1" applyFont="1" applyBorder="1" applyAlignment="1">
      <alignment horizontal="center" vertical="center" wrapText="1"/>
    </xf>
    <xf numFmtId="0" fontId="6" fillId="6" borderId="0" xfId="0" applyFont="1" applyFill="1" applyAlignment="1">
      <alignment horizontal="center" vertical="center" wrapText="1"/>
    </xf>
    <xf numFmtId="0" fontId="10" fillId="0" borderId="0" xfId="1" applyFont="1" applyAlignment="1">
      <alignment horizontal="left" vertical="center" wrapText="1"/>
    </xf>
    <xf numFmtId="0" fontId="10" fillId="7" borderId="18" xfId="1" applyFont="1" applyFill="1" applyBorder="1" applyAlignment="1">
      <alignment horizontal="left" vertical="center"/>
    </xf>
    <xf numFmtId="0" fontId="10" fillId="7" borderId="20" xfId="1" applyFont="1" applyFill="1" applyBorder="1" applyAlignment="1">
      <alignment horizontal="left" vertical="center"/>
    </xf>
    <xf numFmtId="0" fontId="10" fillId="7" borderId="19" xfId="1" applyFont="1" applyFill="1" applyBorder="1" applyAlignment="1">
      <alignment horizontal="left" vertical="center"/>
    </xf>
    <xf numFmtId="0" fontId="10" fillId="0" borderId="0" xfId="1" applyFont="1" applyAlignment="1">
      <alignment horizontal="center" vertical="center" wrapText="1"/>
    </xf>
    <xf numFmtId="0" fontId="5" fillId="7" borderId="24" xfId="1" applyFont="1" applyFill="1" applyBorder="1" applyAlignment="1">
      <alignment horizontal="left" vertical="center" wrapText="1"/>
    </xf>
    <xf numFmtId="0" fontId="5" fillId="7" borderId="25" xfId="1" applyFont="1" applyFill="1" applyBorder="1" applyAlignment="1">
      <alignment horizontal="left" vertical="center" wrapText="1"/>
    </xf>
    <xf numFmtId="0" fontId="5" fillId="7" borderId="26" xfId="1" applyFont="1" applyFill="1" applyBorder="1" applyAlignment="1">
      <alignment horizontal="left" vertical="center" wrapText="1"/>
    </xf>
    <xf numFmtId="0" fontId="5" fillId="7" borderId="24" xfId="1" applyFont="1" applyFill="1" applyBorder="1" applyAlignment="1">
      <alignment horizontal="center" vertical="center" wrapText="1"/>
    </xf>
    <xf numFmtId="0" fontId="5" fillId="7" borderId="25" xfId="1" applyFont="1" applyFill="1" applyBorder="1" applyAlignment="1">
      <alignment horizontal="center" vertical="center" wrapText="1"/>
    </xf>
    <xf numFmtId="0" fontId="5" fillId="7" borderId="26" xfId="1" applyFont="1" applyFill="1" applyBorder="1" applyAlignment="1">
      <alignment horizontal="center" vertical="center" wrapText="1"/>
    </xf>
    <xf numFmtId="0" fontId="6" fillId="0" borderId="24"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26" xfId="1" applyFont="1" applyBorder="1" applyAlignment="1">
      <alignment horizontal="center" vertical="center" wrapText="1"/>
    </xf>
    <xf numFmtId="0" fontId="5" fillId="7" borderId="19" xfId="1" applyFont="1" applyFill="1" applyBorder="1" applyAlignment="1">
      <alignment horizontal="left" vertical="center" wrapText="1"/>
    </xf>
    <xf numFmtId="0" fontId="5" fillId="7" borderId="20" xfId="1" applyFont="1" applyFill="1" applyBorder="1" applyAlignment="1">
      <alignment horizontal="left" vertical="center" wrapText="1"/>
    </xf>
    <xf numFmtId="0" fontId="5" fillId="0" borderId="17" xfId="1" applyFont="1" applyBorder="1" applyAlignment="1">
      <alignment horizontal="center" vertical="center" wrapText="1"/>
    </xf>
    <xf numFmtId="0" fontId="5" fillId="0" borderId="22" xfId="1" applyFont="1" applyBorder="1" applyAlignment="1">
      <alignment horizontal="center" vertical="center" wrapText="1"/>
    </xf>
    <xf numFmtId="0" fontId="5" fillId="7" borderId="18" xfId="1" applyFont="1" applyFill="1" applyBorder="1" applyAlignment="1">
      <alignment horizontal="center" vertical="center" wrapText="1"/>
    </xf>
    <xf numFmtId="0" fontId="5" fillId="7" borderId="19" xfId="1" applyFont="1" applyFill="1" applyBorder="1" applyAlignment="1">
      <alignment horizontal="center" vertical="center" wrapText="1"/>
    </xf>
    <xf numFmtId="0" fontId="5" fillId="7" borderId="20" xfId="1" applyFont="1" applyFill="1" applyBorder="1" applyAlignment="1">
      <alignment horizontal="center" vertical="center" wrapText="1"/>
    </xf>
    <xf numFmtId="0" fontId="5" fillId="0" borderId="21" xfId="1" applyFont="1" applyBorder="1" applyAlignment="1">
      <alignment horizontal="center" vertical="center"/>
    </xf>
    <xf numFmtId="0" fontId="5" fillId="0" borderId="17" xfId="1" applyFont="1" applyBorder="1" applyAlignment="1">
      <alignment horizontal="center" vertical="center"/>
    </xf>
    <xf numFmtId="0" fontId="5" fillId="0" borderId="22" xfId="1" applyFont="1" applyBorder="1" applyAlignment="1">
      <alignment horizontal="center" vertical="center"/>
    </xf>
    <xf numFmtId="0" fontId="5" fillId="0" borderId="25" xfId="1" applyFont="1" applyBorder="1" applyAlignment="1">
      <alignment horizontal="center" vertical="center"/>
    </xf>
    <xf numFmtId="0" fontId="5" fillId="0" borderId="21" xfId="1" applyFont="1" applyBorder="1" applyAlignment="1">
      <alignment horizontal="center" vertical="center" wrapText="1"/>
    </xf>
    <xf numFmtId="0" fontId="5" fillId="7" borderId="18" xfId="1" applyFont="1" applyFill="1" applyBorder="1" applyAlignment="1">
      <alignment horizontal="left" vertical="center" wrapText="1"/>
    </xf>
    <xf numFmtId="0" fontId="25" fillId="0" borderId="16" xfId="1" applyFont="1" applyBorder="1" applyAlignment="1">
      <alignment horizontal="center" vertical="center" wrapText="1"/>
    </xf>
    <xf numFmtId="0" fontId="5" fillId="7" borderId="16" xfId="1" applyFont="1" applyFill="1" applyBorder="1" applyAlignment="1">
      <alignment horizontal="center" vertical="center" wrapText="1"/>
    </xf>
    <xf numFmtId="0" fontId="26" fillId="0" borderId="16" xfId="1" applyFont="1" applyBorder="1" applyAlignment="1">
      <alignment horizontal="left" vertical="center" wrapText="1"/>
    </xf>
    <xf numFmtId="0" fontId="5" fillId="7" borderId="16" xfId="1" applyFont="1" applyFill="1" applyBorder="1" applyAlignment="1">
      <alignment horizontal="left" vertical="center" wrapText="1"/>
    </xf>
    <xf numFmtId="0" fontId="26" fillId="0" borderId="18" xfId="1" applyFont="1" applyBorder="1" applyAlignment="1">
      <alignment horizontal="left" vertical="center" wrapText="1"/>
    </xf>
    <xf numFmtId="0" fontId="26" fillId="0" borderId="19" xfId="1" applyFont="1" applyBorder="1" applyAlignment="1">
      <alignment horizontal="left" vertical="center" wrapText="1"/>
    </xf>
    <xf numFmtId="0" fontId="26" fillId="0" borderId="20" xfId="1" applyFont="1" applyBorder="1" applyAlignment="1">
      <alignment horizontal="left" vertical="center" wrapText="1"/>
    </xf>
    <xf numFmtId="0" fontId="26" fillId="0" borderId="21" xfId="1" applyFont="1" applyBorder="1" applyAlignment="1">
      <alignment horizontal="left" vertical="center" wrapText="1"/>
    </xf>
    <xf numFmtId="0" fontId="26" fillId="0" borderId="17" xfId="1" applyFont="1" applyBorder="1" applyAlignment="1">
      <alignment horizontal="left" vertical="center" wrapText="1"/>
    </xf>
    <xf numFmtId="0" fontId="26" fillId="0" borderId="22" xfId="1" applyFont="1" applyBorder="1" applyAlignment="1">
      <alignment horizontal="left" vertical="center" wrapText="1"/>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3" xfId="1" applyFont="1" applyBorder="1" applyAlignment="1">
      <alignment horizontal="center" vertical="center"/>
    </xf>
    <xf numFmtId="0" fontId="5" fillId="0" borderId="0" xfId="1" applyFont="1" applyBorder="1" applyAlignment="1">
      <alignment horizontal="center" vertical="center"/>
    </xf>
    <xf numFmtId="0" fontId="6" fillId="0" borderId="16" xfId="1" applyFont="1" applyBorder="1" applyAlignment="1">
      <alignment horizontal="center" vertical="center"/>
    </xf>
    <xf numFmtId="14" fontId="6" fillId="0" borderId="21" xfId="1" applyNumberFormat="1" applyFont="1" applyBorder="1" applyAlignment="1">
      <alignment horizontal="center" vertical="center" wrapText="1"/>
    </xf>
    <xf numFmtId="14" fontId="6" fillId="0" borderId="17" xfId="1" applyNumberFormat="1" applyFont="1" applyBorder="1" applyAlignment="1">
      <alignment horizontal="center" vertical="center" wrapText="1"/>
    </xf>
    <xf numFmtId="14" fontId="6" fillId="0" borderId="22" xfId="1" applyNumberFormat="1" applyFont="1" applyBorder="1" applyAlignment="1">
      <alignment horizontal="center" vertical="center" wrapText="1"/>
    </xf>
    <xf numFmtId="14" fontId="6" fillId="0" borderId="21" xfId="1" applyNumberFormat="1" applyFont="1" applyBorder="1" applyAlignment="1">
      <alignment horizontal="center" vertical="center"/>
    </xf>
    <xf numFmtId="14" fontId="6" fillId="0" borderId="17" xfId="1" applyNumberFormat="1" applyFont="1" applyBorder="1" applyAlignment="1">
      <alignment horizontal="center" vertical="center"/>
    </xf>
    <xf numFmtId="14" fontId="6" fillId="0" borderId="22" xfId="1" applyNumberFormat="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10" fillId="0" borderId="24" xfId="1" applyFont="1" applyBorder="1" applyAlignment="1">
      <alignment horizontal="left" vertical="center" wrapText="1"/>
    </xf>
    <xf numFmtId="0" fontId="10" fillId="0" borderId="25" xfId="1" applyFont="1" applyBorder="1" applyAlignment="1">
      <alignment horizontal="left" vertical="center" wrapText="1"/>
    </xf>
    <xf numFmtId="0" fontId="10" fillId="0" borderId="26" xfId="1" applyFont="1" applyBorder="1" applyAlignment="1">
      <alignment horizontal="left" vertical="center" wrapText="1"/>
    </xf>
  </cellXfs>
  <cellStyles count="2">
    <cellStyle name="Normal" xfId="0" builtinId="0"/>
    <cellStyle name="Normal 2" xfId="1" xr:uid="{C77A8E10-4F99-4276-89A4-BB4C64ED18F6}"/>
  </cellStyles>
  <dxfs count="217">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strike val="0"/>
        <condense val="0"/>
        <extend val="0"/>
        <outline val="0"/>
        <shadow val="0"/>
        <u val="none"/>
        <vertAlign val="baseline"/>
        <sz val="11"/>
        <color rgb="FF7F7F7F"/>
        <name val="Calibri"/>
        <family val="2"/>
        <scheme val="minor"/>
      </font>
    </dxf>
    <dxf>
      <alignment wrapText="1"/>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wrapText="1"/>
    </dxf>
    <dxf>
      <alignment wrapText="1"/>
    </dxf>
    <dxf>
      <alignment wrapText="1"/>
    </dxf>
    <dxf>
      <alignment wrapTex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i val="0"/>
      </font>
    </dxf>
    <dxf>
      <font>
        <i val="0"/>
      </font>
    </dxf>
    <dxf>
      <font>
        <i val="0"/>
      </font>
    </dxf>
    <dxf>
      <font>
        <i val="0"/>
      </font>
    </dxf>
    <dxf>
      <font>
        <i val="0"/>
      </font>
    </dxf>
    <dxf>
      <font>
        <i val="0"/>
      </font>
    </dxf>
    <dxf>
      <font>
        <color auto="1"/>
      </font>
    </dxf>
    <dxf>
      <font>
        <color auto="1"/>
      </font>
    </dxf>
    <dxf>
      <font>
        <color auto="1"/>
      </font>
    </dxf>
    <dxf>
      <font>
        <color auto="1"/>
      </font>
    </dxf>
    <dxf>
      <font>
        <color auto="1"/>
      </font>
    </dxf>
    <dxf>
      <font>
        <color auto="1"/>
      </font>
    </dxf>
    <dxf>
      <font>
        <sz val="8"/>
      </font>
    </dxf>
    <dxf>
      <font>
        <sz val="8"/>
      </font>
    </dxf>
    <dxf>
      <font>
        <sz val="8"/>
      </font>
    </dxf>
    <dxf>
      <font>
        <sz val="8"/>
      </font>
    </dxf>
    <dxf>
      <font>
        <sz val="8"/>
      </font>
    </dxf>
    <dxf>
      <font>
        <sz val="8"/>
      </font>
    </dxf>
    <dxf>
      <font>
        <sz val="8"/>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z val="8"/>
      </font>
    </dxf>
    <dxf>
      <font>
        <sz val="8"/>
      </font>
    </dxf>
    <dxf>
      <font>
        <sz val="8"/>
      </font>
    </dxf>
    <dxf>
      <font>
        <sz val="8"/>
      </font>
    </dxf>
    <dxf>
      <font>
        <sz val="8"/>
      </font>
    </dxf>
    <dxf>
      <font>
        <sz val="8"/>
      </font>
    </dxf>
    <dxf>
      <font>
        <sz val="8"/>
      </font>
    </dxf>
    <dxf>
      <font>
        <color auto="1"/>
      </font>
    </dxf>
    <dxf>
      <font>
        <color auto="1"/>
      </font>
    </dxf>
    <dxf>
      <font>
        <color auto="1"/>
      </font>
    </dxf>
    <dxf>
      <font>
        <color auto="1"/>
      </font>
    </dxf>
    <dxf>
      <font>
        <color auto="1"/>
      </font>
    </dxf>
    <dxf>
      <font>
        <color auto="1"/>
      </font>
    </dxf>
    <dxf>
      <font>
        <i val="0"/>
      </font>
    </dxf>
    <dxf>
      <font>
        <i val="0"/>
      </font>
    </dxf>
    <dxf>
      <font>
        <i val="0"/>
      </font>
    </dxf>
    <dxf>
      <font>
        <i val="0"/>
      </font>
    </dxf>
    <dxf>
      <font>
        <i val="0"/>
      </font>
    </dxf>
    <dxf>
      <font>
        <i val="0"/>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dxf>
    <dxf>
      <alignment wrapText="1"/>
    </dxf>
    <dxf>
      <alignment wrapText="1"/>
    </dxf>
    <dxf>
      <alignment wrapText="1"/>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alignment wrapText="1"/>
    </dxf>
    <dxf>
      <font>
        <b val="0"/>
        <i/>
        <strike val="0"/>
        <condense val="0"/>
        <extend val="0"/>
        <outline val="0"/>
        <shadow val="0"/>
        <u val="none"/>
        <vertAlign val="baseline"/>
        <sz val="11"/>
        <color rgb="FF7F7F7F"/>
        <name val="Calibri"/>
        <family val="2"/>
        <scheme val="minor"/>
      </font>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color rgb="FFC00000"/>
      </font>
      <fill>
        <patternFill patternType="solid">
          <bgColor theme="0"/>
        </patternFill>
      </fill>
    </dxf>
    <dxf>
      <font>
        <b/>
        <i val="0"/>
        <color rgb="FFC00000"/>
      </font>
      <fill>
        <patternFill patternType="none">
          <bgColor auto="1"/>
        </patternFill>
      </fill>
    </dxf>
    <dxf>
      <font>
        <b/>
        <i val="0"/>
        <color rgb="FFC00000"/>
      </font>
      <fill>
        <patternFill patternType="none">
          <bgColor auto="1"/>
        </patternFill>
      </fill>
    </dxf>
    <dxf>
      <fill>
        <patternFill>
          <bgColor theme="0" tint="-0.14996795556505021"/>
        </patternFill>
      </fill>
    </dxf>
    <dxf>
      <font>
        <b/>
        <i val="0"/>
        <color rgb="FFC00000"/>
      </font>
      <fill>
        <patternFill patternType="none">
          <bgColor auto="1"/>
        </patternFill>
      </fill>
    </dxf>
    <dxf>
      <font>
        <b/>
        <i val="0"/>
        <color rgb="FFC00000"/>
      </font>
      <fill>
        <patternFill patternType="none">
          <bgColor auto="1"/>
        </patternFill>
      </fill>
    </dxf>
    <dxf>
      <fill>
        <patternFill>
          <bgColor theme="0" tint="-0.14996795556505021"/>
        </patternFill>
      </fill>
    </dxf>
    <dxf>
      <font>
        <b/>
        <i val="0"/>
        <color rgb="FFC00000"/>
      </font>
      <fill>
        <patternFill patternType="solid">
          <bgColor theme="0"/>
        </patternFill>
      </fill>
    </dxf>
    <dxf>
      <fill>
        <patternFill>
          <bgColor theme="0" tint="-0.14996795556505021"/>
        </patternFill>
      </fill>
    </dxf>
    <dxf>
      <font>
        <b/>
        <i val="0"/>
        <color rgb="FFC00000"/>
      </font>
      <fill>
        <patternFill patternType="none">
          <bgColor auto="1"/>
        </patternFill>
      </fill>
    </dxf>
    <dxf>
      <font>
        <b/>
        <i val="0"/>
        <color rgb="FFC00000"/>
      </font>
      <fill>
        <patternFill patternType="none">
          <bgColor auto="1"/>
        </patternFill>
      </fill>
    </dxf>
    <dxf>
      <fill>
        <patternFill>
          <bgColor theme="0" tint="-0.14996795556505021"/>
        </patternFill>
      </fill>
    </dxf>
    <dxf>
      <font>
        <b/>
        <i val="0"/>
        <color rgb="FFC00000"/>
      </font>
      <fill>
        <patternFill patternType="none">
          <bgColor auto="1"/>
        </patternFill>
      </fill>
    </dxf>
    <dxf>
      <font>
        <b/>
        <i val="0"/>
        <color rgb="FFC00000"/>
      </font>
      <fill>
        <patternFill patternType="none">
          <bgColor auto="1"/>
        </patternFill>
      </fill>
    </dxf>
    <dxf>
      <fill>
        <patternFill>
          <bgColor theme="0" tint="-0.14996795556505021"/>
        </patternFill>
      </fill>
    </dxf>
    <dxf>
      <font>
        <b/>
        <i val="0"/>
        <color rgb="FFC00000"/>
      </font>
      <fill>
        <patternFill patternType="solid">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161925</xdr:rowOff>
    </xdr:from>
    <xdr:to>
      <xdr:col>1</xdr:col>
      <xdr:colOff>0</xdr:colOff>
      <xdr:row>1</xdr:row>
      <xdr:rowOff>409575</xdr:rowOff>
    </xdr:to>
    <xdr:pic>
      <xdr:nvPicPr>
        <xdr:cNvPr id="2" name="Picture 3">
          <a:extLst>
            <a:ext uri="{FF2B5EF4-FFF2-40B4-BE49-F238E27FC236}">
              <a16:creationId xmlns:a16="http://schemas.microsoft.com/office/drawing/2014/main" id="{EE23BEFA-AEDC-46F9-B62B-978F9CDEB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8577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409575</xdr:colOff>
      <xdr:row>0</xdr:row>
      <xdr:rowOff>47625</xdr:rowOff>
    </xdr:from>
    <xdr:to>
      <xdr:col>1</xdr:col>
      <xdr:colOff>1619250</xdr:colOff>
      <xdr:row>2</xdr:row>
      <xdr:rowOff>262256</xdr:rowOff>
    </xdr:to>
    <xdr:pic>
      <xdr:nvPicPr>
        <xdr:cNvPr id="10" name="Picture 9">
          <a:extLst>
            <a:ext uri="{FF2B5EF4-FFF2-40B4-BE49-F238E27FC236}">
              <a16:creationId xmlns:a16="http://schemas.microsoft.com/office/drawing/2014/main" id="{93E9E6EE-77BA-4221-855D-A453DCA26D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47625"/>
          <a:ext cx="1647825" cy="919481"/>
        </a:xfrm>
        <a:prstGeom prst="rect">
          <a:avLst/>
        </a:prstGeom>
      </xdr:spPr>
    </xdr:pic>
    <xdr:clientData/>
  </xdr:twoCellAnchor>
  <xdr:twoCellAnchor>
    <xdr:from>
      <xdr:col>1</xdr:col>
      <xdr:colOff>0</xdr:colOff>
      <xdr:row>48</xdr:row>
      <xdr:rowOff>161925</xdr:rowOff>
    </xdr:from>
    <xdr:to>
      <xdr:col>1</xdr:col>
      <xdr:colOff>0</xdr:colOff>
      <xdr:row>49</xdr:row>
      <xdr:rowOff>409575</xdr:rowOff>
    </xdr:to>
    <xdr:pic>
      <xdr:nvPicPr>
        <xdr:cNvPr id="8" name="Picture 3">
          <a:extLst>
            <a:ext uri="{FF2B5EF4-FFF2-40B4-BE49-F238E27FC236}">
              <a16:creationId xmlns:a16="http://schemas.microsoft.com/office/drawing/2014/main" id="{6AB54439-7844-416D-A6EF-653FFF9BB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61925"/>
          <a:ext cx="0"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409575</xdr:colOff>
      <xdr:row>48</xdr:row>
      <xdr:rowOff>47625</xdr:rowOff>
    </xdr:from>
    <xdr:ext cx="1647825" cy="919481"/>
    <xdr:pic>
      <xdr:nvPicPr>
        <xdr:cNvPr id="11" name="Picture 10">
          <a:extLst>
            <a:ext uri="{FF2B5EF4-FFF2-40B4-BE49-F238E27FC236}">
              <a16:creationId xmlns:a16="http://schemas.microsoft.com/office/drawing/2014/main" id="{DEA5E63D-A88F-4AED-98A2-727DF2A0FB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47625"/>
          <a:ext cx="1647825" cy="919481"/>
        </a:xfrm>
        <a:prstGeom prst="rect">
          <a:avLst/>
        </a:prstGeom>
      </xdr:spPr>
    </xdr:pic>
    <xdr:clientData/>
  </xdr:oneCellAnchor>
  <xdr:twoCellAnchor>
    <xdr:from>
      <xdr:col>1</xdr:col>
      <xdr:colOff>0</xdr:colOff>
      <xdr:row>102</xdr:row>
      <xdr:rowOff>161925</xdr:rowOff>
    </xdr:from>
    <xdr:to>
      <xdr:col>1</xdr:col>
      <xdr:colOff>0</xdr:colOff>
      <xdr:row>103</xdr:row>
      <xdr:rowOff>409575</xdr:rowOff>
    </xdr:to>
    <xdr:pic>
      <xdr:nvPicPr>
        <xdr:cNvPr id="14" name="Picture 3">
          <a:extLst>
            <a:ext uri="{FF2B5EF4-FFF2-40B4-BE49-F238E27FC236}">
              <a16:creationId xmlns:a16="http://schemas.microsoft.com/office/drawing/2014/main" id="{6E2E1D84-87E9-4103-AD0F-C091643B9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2812375"/>
          <a:ext cx="0"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409575</xdr:colOff>
      <xdr:row>102</xdr:row>
      <xdr:rowOff>47625</xdr:rowOff>
    </xdr:from>
    <xdr:ext cx="1647825" cy="919481"/>
    <xdr:pic>
      <xdr:nvPicPr>
        <xdr:cNvPr id="15" name="Picture 14">
          <a:extLst>
            <a:ext uri="{FF2B5EF4-FFF2-40B4-BE49-F238E27FC236}">
              <a16:creationId xmlns:a16="http://schemas.microsoft.com/office/drawing/2014/main" id="{F4F0C8C2-5DB7-4D31-90BF-92B17E3808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22698075"/>
          <a:ext cx="1647825" cy="919481"/>
        </a:xfrm>
        <a:prstGeom prst="rect">
          <a:avLst/>
        </a:prstGeom>
      </xdr:spPr>
    </xdr:pic>
    <xdr:clientData/>
  </xdr:oneCellAnchor>
  <xdr:twoCellAnchor>
    <xdr:from>
      <xdr:col>1</xdr:col>
      <xdr:colOff>0</xdr:colOff>
      <xdr:row>153</xdr:row>
      <xdr:rowOff>161925</xdr:rowOff>
    </xdr:from>
    <xdr:to>
      <xdr:col>1</xdr:col>
      <xdr:colOff>0</xdr:colOff>
      <xdr:row>154</xdr:row>
      <xdr:rowOff>409575</xdr:rowOff>
    </xdr:to>
    <xdr:pic>
      <xdr:nvPicPr>
        <xdr:cNvPr id="16" name="Picture 3">
          <a:extLst>
            <a:ext uri="{FF2B5EF4-FFF2-40B4-BE49-F238E27FC236}">
              <a16:creationId xmlns:a16="http://schemas.microsoft.com/office/drawing/2014/main" id="{51803F31-E57F-4247-9B99-84BB4D2EA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46415325"/>
          <a:ext cx="0"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409575</xdr:colOff>
      <xdr:row>153</xdr:row>
      <xdr:rowOff>47625</xdr:rowOff>
    </xdr:from>
    <xdr:ext cx="1647825" cy="919481"/>
    <xdr:pic>
      <xdr:nvPicPr>
        <xdr:cNvPr id="17" name="Picture 16">
          <a:extLst>
            <a:ext uri="{FF2B5EF4-FFF2-40B4-BE49-F238E27FC236}">
              <a16:creationId xmlns:a16="http://schemas.microsoft.com/office/drawing/2014/main" id="{2FCEF526-3D2D-4639-A1A4-B3A7A61BC0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46301025"/>
          <a:ext cx="1647825" cy="919481"/>
        </a:xfrm>
        <a:prstGeom prst="rect">
          <a:avLst/>
        </a:prstGeom>
      </xdr:spPr>
    </xdr:pic>
    <xdr:clientData/>
  </xdr:oneCellAnchor>
  <xdr:twoCellAnchor>
    <xdr:from>
      <xdr:col>1</xdr:col>
      <xdr:colOff>0</xdr:colOff>
      <xdr:row>201</xdr:row>
      <xdr:rowOff>161925</xdr:rowOff>
    </xdr:from>
    <xdr:to>
      <xdr:col>1</xdr:col>
      <xdr:colOff>0</xdr:colOff>
      <xdr:row>202</xdr:row>
      <xdr:rowOff>409575</xdr:rowOff>
    </xdr:to>
    <xdr:pic>
      <xdr:nvPicPr>
        <xdr:cNvPr id="18" name="Picture 3">
          <a:extLst>
            <a:ext uri="{FF2B5EF4-FFF2-40B4-BE49-F238E27FC236}">
              <a16:creationId xmlns:a16="http://schemas.microsoft.com/office/drawing/2014/main" id="{69BEB7BB-F4E1-48CF-9CFC-CD0A22CE3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70008750"/>
          <a:ext cx="0"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409575</xdr:colOff>
      <xdr:row>201</xdr:row>
      <xdr:rowOff>47625</xdr:rowOff>
    </xdr:from>
    <xdr:ext cx="1647825" cy="919481"/>
    <xdr:pic>
      <xdr:nvPicPr>
        <xdr:cNvPr id="19" name="Picture 18">
          <a:extLst>
            <a:ext uri="{FF2B5EF4-FFF2-40B4-BE49-F238E27FC236}">
              <a16:creationId xmlns:a16="http://schemas.microsoft.com/office/drawing/2014/main" id="{00860C65-CDAC-4CD0-BDB1-46E4BC6092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69894450"/>
          <a:ext cx="1647825" cy="919481"/>
        </a:xfrm>
        <a:prstGeom prst="rect">
          <a:avLst/>
        </a:prstGeom>
      </xdr:spPr>
    </xdr:pic>
    <xdr:clientData/>
  </xdr:oneCellAnchor>
  <xdr:twoCellAnchor>
    <xdr:from>
      <xdr:col>1</xdr:col>
      <xdr:colOff>0</xdr:colOff>
      <xdr:row>250</xdr:row>
      <xdr:rowOff>161925</xdr:rowOff>
    </xdr:from>
    <xdr:to>
      <xdr:col>1</xdr:col>
      <xdr:colOff>0</xdr:colOff>
      <xdr:row>251</xdr:row>
      <xdr:rowOff>409575</xdr:rowOff>
    </xdr:to>
    <xdr:pic>
      <xdr:nvPicPr>
        <xdr:cNvPr id="20" name="Picture 3">
          <a:extLst>
            <a:ext uri="{FF2B5EF4-FFF2-40B4-BE49-F238E27FC236}">
              <a16:creationId xmlns:a16="http://schemas.microsoft.com/office/drawing/2014/main" id="{49A80AF1-7725-4ED3-941A-918605935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93783150"/>
          <a:ext cx="0"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409575</xdr:colOff>
      <xdr:row>250</xdr:row>
      <xdr:rowOff>47625</xdr:rowOff>
    </xdr:from>
    <xdr:ext cx="1647825" cy="919481"/>
    <xdr:pic>
      <xdr:nvPicPr>
        <xdr:cNvPr id="21" name="Picture 20">
          <a:extLst>
            <a:ext uri="{FF2B5EF4-FFF2-40B4-BE49-F238E27FC236}">
              <a16:creationId xmlns:a16="http://schemas.microsoft.com/office/drawing/2014/main" id="{67C90EF9-2F68-4C98-BB85-8069880F71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93668850"/>
          <a:ext cx="1647825" cy="919481"/>
        </a:xfrm>
        <a:prstGeom prst="rect">
          <a:avLst/>
        </a:prstGeom>
      </xdr:spPr>
    </xdr:pic>
    <xdr:clientData/>
  </xdr:oneCellAnchor>
  <xdr:twoCellAnchor>
    <xdr:from>
      <xdr:col>1</xdr:col>
      <xdr:colOff>0</xdr:colOff>
      <xdr:row>299</xdr:row>
      <xdr:rowOff>161925</xdr:rowOff>
    </xdr:from>
    <xdr:to>
      <xdr:col>1</xdr:col>
      <xdr:colOff>0</xdr:colOff>
      <xdr:row>300</xdr:row>
      <xdr:rowOff>409575</xdr:rowOff>
    </xdr:to>
    <xdr:pic>
      <xdr:nvPicPr>
        <xdr:cNvPr id="22" name="Picture 3">
          <a:extLst>
            <a:ext uri="{FF2B5EF4-FFF2-40B4-BE49-F238E27FC236}">
              <a16:creationId xmlns:a16="http://schemas.microsoft.com/office/drawing/2014/main" id="{6948BB9E-071F-4D75-B54A-65E935537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17386100"/>
          <a:ext cx="0"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409575</xdr:colOff>
      <xdr:row>299</xdr:row>
      <xdr:rowOff>47625</xdr:rowOff>
    </xdr:from>
    <xdr:ext cx="1647825" cy="919481"/>
    <xdr:pic>
      <xdr:nvPicPr>
        <xdr:cNvPr id="23" name="Picture 22">
          <a:extLst>
            <a:ext uri="{FF2B5EF4-FFF2-40B4-BE49-F238E27FC236}">
              <a16:creationId xmlns:a16="http://schemas.microsoft.com/office/drawing/2014/main" id="{C26A05A2-610C-4299-A291-C4AFCDA7F2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117271800"/>
          <a:ext cx="1647825" cy="919481"/>
        </a:xfrm>
        <a:prstGeom prst="rect">
          <a:avLst/>
        </a:prstGeom>
      </xdr:spPr>
    </xdr:pic>
    <xdr:clientData/>
  </xdr:oneCellAnchor>
  <xdr:twoCellAnchor>
    <xdr:from>
      <xdr:col>1</xdr:col>
      <xdr:colOff>0</xdr:colOff>
      <xdr:row>351</xdr:row>
      <xdr:rowOff>161925</xdr:rowOff>
    </xdr:from>
    <xdr:to>
      <xdr:col>1</xdr:col>
      <xdr:colOff>0</xdr:colOff>
      <xdr:row>352</xdr:row>
      <xdr:rowOff>409575</xdr:rowOff>
    </xdr:to>
    <xdr:pic>
      <xdr:nvPicPr>
        <xdr:cNvPr id="24" name="Picture 3">
          <a:extLst>
            <a:ext uri="{FF2B5EF4-FFF2-40B4-BE49-F238E27FC236}">
              <a16:creationId xmlns:a16="http://schemas.microsoft.com/office/drawing/2014/main" id="{724A2A62-3FE8-4940-8395-4CCA86922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41055725"/>
          <a:ext cx="0"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409575</xdr:colOff>
      <xdr:row>351</xdr:row>
      <xdr:rowOff>47625</xdr:rowOff>
    </xdr:from>
    <xdr:ext cx="1647825" cy="919481"/>
    <xdr:pic>
      <xdr:nvPicPr>
        <xdr:cNvPr id="25" name="Picture 24">
          <a:extLst>
            <a:ext uri="{FF2B5EF4-FFF2-40B4-BE49-F238E27FC236}">
              <a16:creationId xmlns:a16="http://schemas.microsoft.com/office/drawing/2014/main" id="{38E65931-3362-4389-BDF2-D37336026E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140941425"/>
          <a:ext cx="1647825" cy="919481"/>
        </a:xfrm>
        <a:prstGeom prst="rect">
          <a:avLst/>
        </a:prstGeom>
      </xdr:spPr>
    </xdr:pic>
    <xdr:clientData/>
  </xdr:oneCellAnchor>
  <xdr:twoCellAnchor>
    <xdr:from>
      <xdr:col>1</xdr:col>
      <xdr:colOff>0</xdr:colOff>
      <xdr:row>402</xdr:row>
      <xdr:rowOff>161925</xdr:rowOff>
    </xdr:from>
    <xdr:to>
      <xdr:col>1</xdr:col>
      <xdr:colOff>0</xdr:colOff>
      <xdr:row>403</xdr:row>
      <xdr:rowOff>409575</xdr:rowOff>
    </xdr:to>
    <xdr:pic>
      <xdr:nvPicPr>
        <xdr:cNvPr id="26" name="Picture 3">
          <a:extLst>
            <a:ext uri="{FF2B5EF4-FFF2-40B4-BE49-F238E27FC236}">
              <a16:creationId xmlns:a16="http://schemas.microsoft.com/office/drawing/2014/main" id="{62AF3310-BDED-4DD0-949F-7BA5FA8DB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64449125"/>
          <a:ext cx="0"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409575</xdr:colOff>
      <xdr:row>402</xdr:row>
      <xdr:rowOff>47625</xdr:rowOff>
    </xdr:from>
    <xdr:ext cx="1647825" cy="919481"/>
    <xdr:pic>
      <xdr:nvPicPr>
        <xdr:cNvPr id="27" name="Picture 26">
          <a:extLst>
            <a:ext uri="{FF2B5EF4-FFF2-40B4-BE49-F238E27FC236}">
              <a16:creationId xmlns:a16="http://schemas.microsoft.com/office/drawing/2014/main" id="{998A316A-F3DC-4000-ADB0-19FBF9A403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 y="164334825"/>
          <a:ext cx="1647825" cy="919481"/>
        </a:xfrm>
        <a:prstGeom prst="rect">
          <a:avLst/>
        </a:prstGeom>
      </xdr:spPr>
    </xdr:pic>
    <xdr:clientData/>
  </xdr:oneCellAnchor>
  <xdr:twoCellAnchor>
    <xdr:from>
      <xdr:col>1</xdr:col>
      <xdr:colOff>0</xdr:colOff>
      <xdr:row>450</xdr:row>
      <xdr:rowOff>161925</xdr:rowOff>
    </xdr:from>
    <xdr:to>
      <xdr:col>1</xdr:col>
      <xdr:colOff>0</xdr:colOff>
      <xdr:row>451</xdr:row>
      <xdr:rowOff>409575</xdr:rowOff>
    </xdr:to>
    <xdr:pic>
      <xdr:nvPicPr>
        <xdr:cNvPr id="28" name="Picture 3">
          <a:extLst>
            <a:ext uri="{FF2B5EF4-FFF2-40B4-BE49-F238E27FC236}">
              <a16:creationId xmlns:a16="http://schemas.microsoft.com/office/drawing/2014/main" id="{7568157A-AE22-4D9B-AFE8-2BA3800999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88223525"/>
          <a:ext cx="0"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419100</xdr:colOff>
      <xdr:row>450</xdr:row>
      <xdr:rowOff>76200</xdr:rowOff>
    </xdr:from>
    <xdr:ext cx="1647825" cy="919481"/>
    <xdr:pic>
      <xdr:nvPicPr>
        <xdr:cNvPr id="29" name="Picture 28">
          <a:extLst>
            <a:ext uri="{FF2B5EF4-FFF2-40B4-BE49-F238E27FC236}">
              <a16:creationId xmlns:a16="http://schemas.microsoft.com/office/drawing/2014/main" id="{A531EDA8-B08F-4686-800C-1DDFA4C67D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 y="211912200"/>
          <a:ext cx="1647825" cy="91948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218440</xdr:colOff>
      <xdr:row>21</xdr:row>
      <xdr:rowOff>627380</xdr:rowOff>
    </xdr:from>
    <xdr:to>
      <xdr:col>17</xdr:col>
      <xdr:colOff>1201625</xdr:colOff>
      <xdr:row>29</xdr:row>
      <xdr:rowOff>190500</xdr:rowOff>
    </xdr:to>
    <xdr:pic>
      <xdr:nvPicPr>
        <xdr:cNvPr id="8" name="Picture 7">
          <a:extLst>
            <a:ext uri="{FF2B5EF4-FFF2-40B4-BE49-F238E27FC236}">
              <a16:creationId xmlns:a16="http://schemas.microsoft.com/office/drawing/2014/main" id="{529DED65-8ADB-44D4-B1E0-B0AB1B5E7BC3}"/>
            </a:ext>
          </a:extLst>
        </xdr:cNvPr>
        <xdr:cNvPicPr>
          <a:picLocks noChangeAspect="1" noChangeArrowheads="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bwMode="auto">
        <a:xfrm>
          <a:off x="218440" y="9739630"/>
          <a:ext cx="18019600" cy="6167120"/>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0</xdr:row>
      <xdr:rowOff>161925</xdr:rowOff>
    </xdr:from>
    <xdr:to>
      <xdr:col>3</xdr:col>
      <xdr:colOff>0</xdr:colOff>
      <xdr:row>1</xdr:row>
      <xdr:rowOff>409575</xdr:rowOff>
    </xdr:to>
    <xdr:pic>
      <xdr:nvPicPr>
        <xdr:cNvPr id="4" name="Picture 3">
          <a:extLst>
            <a:ext uri="{FF2B5EF4-FFF2-40B4-BE49-F238E27FC236}">
              <a16:creationId xmlns:a16="http://schemas.microsoft.com/office/drawing/2014/main" id="{B39D6B95-8A64-48ED-A4AB-B4103450F4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5375" y="485775"/>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822960</xdr:colOff>
      <xdr:row>0</xdr:row>
      <xdr:rowOff>7621</xdr:rowOff>
    </xdr:from>
    <xdr:to>
      <xdr:col>1</xdr:col>
      <xdr:colOff>838200</xdr:colOff>
      <xdr:row>2</xdr:row>
      <xdr:rowOff>197083</xdr:rowOff>
    </xdr:to>
    <xdr:pic>
      <xdr:nvPicPr>
        <xdr:cNvPr id="7" name="Picture 6">
          <a:extLst>
            <a:ext uri="{FF2B5EF4-FFF2-40B4-BE49-F238E27FC236}">
              <a16:creationId xmlns:a16="http://schemas.microsoft.com/office/drawing/2014/main" id="{834FA7B7-268D-4C9C-B5A5-661E318B5DC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2960" y="7621"/>
          <a:ext cx="1158240" cy="6466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107950</xdr:colOff>
      <xdr:row>22</xdr:row>
      <xdr:rowOff>19049</xdr:rowOff>
    </xdr:from>
    <xdr:to>
      <xdr:col>17</xdr:col>
      <xdr:colOff>1116330</xdr:colOff>
      <xdr:row>29</xdr:row>
      <xdr:rowOff>348031</xdr:rowOff>
    </xdr:to>
    <xdr:pic>
      <xdr:nvPicPr>
        <xdr:cNvPr id="4" name="Picture 3">
          <a:extLst>
            <a:ext uri="{FF2B5EF4-FFF2-40B4-BE49-F238E27FC236}">
              <a16:creationId xmlns:a16="http://schemas.microsoft.com/office/drawing/2014/main" id="{F262188F-AACC-4E98-8D95-13E20435BD23}"/>
            </a:ext>
          </a:extLst>
        </xdr:cNvPr>
        <xdr:cNvPicPr>
          <a:picLocks noChangeAspect="1" noChangeArrowheads="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bwMode="auto">
        <a:xfrm>
          <a:off x="107950" y="9823449"/>
          <a:ext cx="18013680" cy="6018582"/>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0</xdr:row>
      <xdr:rowOff>161925</xdr:rowOff>
    </xdr:from>
    <xdr:to>
      <xdr:col>3</xdr:col>
      <xdr:colOff>0</xdr:colOff>
      <xdr:row>1</xdr:row>
      <xdr:rowOff>409575</xdr:rowOff>
    </xdr:to>
    <xdr:pic>
      <xdr:nvPicPr>
        <xdr:cNvPr id="2" name="Picture 1">
          <a:extLst>
            <a:ext uri="{FF2B5EF4-FFF2-40B4-BE49-F238E27FC236}">
              <a16:creationId xmlns:a16="http://schemas.microsoft.com/office/drawing/2014/main" id="{10EF303B-42F8-4934-8D59-804C82BF58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1400" y="163830"/>
          <a:ext cx="0" cy="40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1104900</xdr:colOff>
      <xdr:row>0</xdr:row>
      <xdr:rowOff>0</xdr:rowOff>
    </xdr:from>
    <xdr:to>
      <xdr:col>1</xdr:col>
      <xdr:colOff>1110615</xdr:colOff>
      <xdr:row>2</xdr:row>
      <xdr:rowOff>189462</xdr:rowOff>
    </xdr:to>
    <xdr:pic>
      <xdr:nvPicPr>
        <xdr:cNvPr id="5" name="Picture 4">
          <a:extLst>
            <a:ext uri="{FF2B5EF4-FFF2-40B4-BE49-F238E27FC236}">
              <a16:creationId xmlns:a16="http://schemas.microsoft.com/office/drawing/2014/main" id="{69C99D08-75AF-42E7-9F9A-4FC206C2241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4900" y="0"/>
          <a:ext cx="1158240" cy="64666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William Ramírez Chavarría" refreshedDate="43894.562029166664" createdVersion="6" refreshedVersion="6" minRefreshableVersion="3" recordCount="448" xr:uid="{89A0899C-E41B-42F4-853F-20C9F1AF4CCF}">
  <cacheSource type="worksheet">
    <worksheetSource ref="I12:O460" sheet="Formulario de Inspección"/>
  </cacheSource>
  <cacheFields count="7">
    <cacheField name="Código" numFmtId="0">
      <sharedItems containsBlank="1" containsMixedTypes="1" containsNumber="1" containsInteger="1" minValue="1" maxValue="12" count="26">
        <s v="1 IDENTIFICACION"/>
        <m/>
        <s v="Código"/>
        <s v="2 CARROCERIA Y CHASIS"/>
        <s v="3 ACONDICIONAMIENTO INTERIOR"/>
        <s v="4 ALUMBRADO Y SEÑALIZACION"/>
        <s v="5 EMISION DE CONTAMINANTES"/>
        <s v="6 FRENOS"/>
        <s v="7 MECANISMOS DE DIRECCION"/>
        <s v="8 EJES Y SUSPENSION"/>
        <s v="9 MOTOR Y TRANSMISION"/>
        <s v="10 Sistema hidráulico, neumático, mecánico y eléctrico de acción"/>
        <s v="11 Material y equipo en carreta de derrames"/>
        <s v="12 Vehículos especiales, accesorios, equipamiento y otras disposiciones"/>
        <n v="5" u="1"/>
        <n v="2" u="1"/>
        <n v="6" u="1"/>
        <n v="7" u="1"/>
        <n v="1" u="1"/>
        <n v="3" u="1"/>
        <n v="8" u="1"/>
        <n v="9" u="1"/>
        <n v="10" u="1"/>
        <n v="11" u="1"/>
        <n v="4" u="1"/>
        <n v="12" u="1"/>
      </sharedItems>
    </cacheField>
    <cacheField name="Subcódigo" numFmtId="0">
      <sharedItems containsBlank="1" containsMixedTypes="1" containsNumber="1" minValue="1" maxValue="12" count="58">
        <s v="1 IDENTIFICACION"/>
        <m/>
        <s v="Subcódigo"/>
        <s v="2.1 Generalidades de estructura, remolque, Interfaz de enganche, calzas y extintor"/>
        <s v="2.2 Puertas y Tapa de Motor"/>
        <s v="2.3 Parabrisas y ventanas"/>
        <s v="2.4 Limpiaparabrisas"/>
        <s v="2.5 Retrovisores exteriores"/>
        <s v="3.1 Asientos y sus anclajes"/>
        <s v="3.2 Cinturones de seguridad y sus anclajes"/>
        <s v="3.3 Indicador de Velocidad y Horómetro"/>
        <s v="3.4 Cabina interna o habitáculo,  panel de control, instrumentos, luces o relojes indicadores"/>
        <s v="4.1 Luces bajas (bajo alcance) y luces altas (largo alcance)"/>
        <s v="4.2 Luz de marcha atrás"/>
        <s v="4.3 Luces indicadoras de dirección"/>
        <s v="4.4 Luces de freno"/>
        <s v="4.5 Luces de posición"/>
        <s v="4.6 Luces especiales"/>
        <s v="4.7 Faro giratorio (beacon)"/>
        <s v="5.1 Vehículos con motor de encendido por chispa"/>
        <s v="5.2 Vehículos con motor de encendido por compresión"/>
        <s v="6.1 Freno de servicio"/>
        <s v="6.2 Freno de estacionamiento"/>
        <s v="6.3 Pedal de Freno"/>
        <s v="6.4 Servofreno y bomba principal"/>
        <s v="6.5 Mangueras, tubos, fibras, cables, válvulas, acumuladores (pulmones), depósitos de aire y cualquier otro componentes del Sistema de Frenos"/>
        <s v="7 Desviación de Ruedas"/>
        <s v="7.1 Volante y Columna de Dirección "/>
        <s v="7.2 Caja de Dirección"/>
        <s v="7.3 Brazos, barras y rotulas "/>
        <s v="8.1 Ejes, Barras Tensoras y estabilizadoras"/>
        <s v="8.2 Aros"/>
        <s v="8.3 Llantas"/>
        <s v="8.4 Sistema de suspensión y amortiguadores"/>
        <s v="8.5 Brazos, tijeretas y Rotulas de suspensión"/>
        <s v="9.1 Estado general del motor, periféricos y componentes eléctricos"/>
        <s v="9.2 Sistema de Suministro y Deposito de Combustible"/>
        <s v="9.3 Sistema de Escape"/>
        <s v="9.4 Transmisión"/>
        <s v="9.5 Vehículos que utilizan gas como combustible"/>
        <s v="10 Sistema hidráulico, neumático, mecánico y eléctrico de acción"/>
        <s v="11 Material y equipo en carreta de derrames"/>
        <s v="12 Vehículos especiales, accesorios, equipamiento y otras disposiciones"/>
        <n v="7" u="1"/>
        <n v="4.7" u="1"/>
        <n v="2.2000000000000002" u="1"/>
        <n v="2.2999999999999998" u="1"/>
        <n v="2.4" u="1"/>
        <n v="2.5" u="1"/>
        <n v="1" u="1"/>
        <n v="4.5999999999999996" u="1"/>
        <n v="4.8" u="1"/>
        <n v="12" u="1"/>
        <n v="2.1" u="1"/>
        <n v="10" u="1"/>
        <n v="4.9000000000000004" u="1"/>
        <n v="3.4" u="1"/>
        <n v="11" u="1"/>
      </sharedItems>
    </cacheField>
    <cacheField name="Índice" numFmtId="0">
      <sharedItems containsBlank="1" containsMixedTypes="1" containsNumber="1" containsInteger="1" minValue="0" maxValue="0" count="25">
        <s v="a"/>
        <s v="b"/>
        <s v="c"/>
        <s v="d"/>
        <s v="e"/>
        <s v="f"/>
        <s v="g"/>
        <s v="h"/>
        <s v="i"/>
        <s v="j"/>
        <s v="k"/>
        <s v="l"/>
        <s v="m"/>
        <s v="n"/>
        <m/>
        <s v="Índice"/>
        <s v="o"/>
        <s v="p"/>
        <s v="q"/>
        <s v="r"/>
        <s v="s"/>
        <s v="t"/>
        <s v="u"/>
        <e v="#REF!"/>
        <n v="0" u="1"/>
      </sharedItems>
    </cacheField>
    <cacheField name="Lista de defectos" numFmtId="0">
      <sharedItems containsBlank="1" count="410">
        <s v="Inexistencia del número de identificación."/>
        <s v="Número de Marchamo Aeris no coincide con número de identificación"/>
        <s v="Número de identificación no coincide con registros de AERIS o esta duplicado"/>
        <s v="Inexistencia de alguna de las señalización obligatorias como los logotipo de la compañía, bandera a cuadros o numero de identificación.  "/>
        <s v="Defectos del estado de alguno de los logotipos de la compañía, banderas a cuadros o números de identificación que afecta o impida su visibilidad     "/>
        <s v="Defectos del estado de alguno de los logotipos de la compañía, banderas a cuadros o números de identificación que no afecte o impida su visibilidad     "/>
        <s v="Banderas a cuadros, logotipos o números de identificación con dimensiones diferentes a 30 x 30 cm"/>
        <s v="Banderas a cuadros, logotipos o números de identificación con dimensiones inferior a 30 x 30 cm (cuando es el máximo tamaño que permite la estructura del equipo) "/>
        <s v="Bandera de cuadros de color no reglamentario."/>
        <s v="Inexistencia o deterioro de cinta reflectiva, cantidad insuficiente"/>
        <s v="Ilegibilidad o deterioro del estado del marchamo     "/>
        <s v="Defectos leves de estado en el marchamo      "/>
        <s v="Ubicación del marchamo no permite su visibilidad o no esta colocado dentro de la cabina de conducción (cuando aplique)"/>
        <s v="Marchamo de circulación o Revisión Técnica Vehicular vencida (vehículos con placas que le permiten circular en vías públicas)"/>
        <m/>
        <s v="Lista de defectos"/>
        <s v="Defectos de estado en la carrocería, timón o chasis que no afecten la seguridad"/>
        <s v="Defectos de estado en la carrocería, timón o chasis que entrañen peligro"/>
        <s v="Defectos de estado en los sujeciones de la carrocería, cajón o estructura general al chasis o base de la estructura"/>
        <s v="Presencia de corrosión avanzada o estado deteriorado avanzado de la pintura de la carrocería o estructura en general"/>
        <s v="Presencia de óxido o estado deteriorado leve de la pintura de la carrocería o estructura en general"/>
        <s v="Interfaz de enganche diferente al &quot;E&quot; "/>
        <s v="Interfaz de enganche no cumple con medidas mínimas, fallas de sujeción, defecto de estado de la estructura y/o componentes"/>
        <s v="Pasador vertical del enganche no están unidas al vehículo"/>
        <s v="Pasador vertical no cuenta con dispositivo de seguridad anti desprendimiento"/>
        <s v="Defectos de estado de la estructura, sujeción y/o dimensiones inadecuadas del timón de arrastre "/>
        <s v="Estructura y/o componentes del enganche presenta oxidación"/>
        <s v="Ausencia, mal sujeción o deterioro avanzado del parachoques o dispositivo similar"/>
        <s v="Deterioro leve de hules protectores"/>
        <s v="Ausencia o deterioro avanzado de hules protectores"/>
        <s v="Existencia de puntas salientes o filos cortantes, elementos y accesorios mal sujetos con peligro de desprendimiento (FOD)"/>
        <s v="Calzas de hule inexistentes, defectos de sujeción al chasis o estructura, defectos de estado o no es de hule"/>
        <s v="Extintor inexistente, vencido o alguno de sus componentes defectuoso"/>
        <s v="Etiqueta de información del extintor inexistente o ilegible o alterada"/>
        <s v="Defecto de sujeción del extintor"/>
        <s v="Defectos de accionamiento en puerta en el acceso al vehículo"/>
        <s v="Defectos de accionamiento en puerta en la salida del vehículo"/>
        <s v="Bisagras defectuosas en puertas y compartimentos"/>
        <s v="Puertas y/o tapa de motor con riesgo de desprendimiento y/o apertura repentina "/>
        <s v="Parabrisas delantero inexistente"/>
        <s v="Accionamiento de ventanas defectuoso"/>
        <s v="Existencia de lámina adhesiva anti solar, polarizado, sticker, adhesivos o similares en el parabrisas delantero."/>
        <s v="Existencia de lámina adhesiva anti solar, ,adhesivos o similares en ventanillas y/o parabrisas trasero"/>
        <s v="Fisuras o impactos con radio mayor a 5 cm pero menor a 15 cm en el parabrisas delantero, fuera del campo de visión del conductor."/>
        <s v="Fisuras o impactos con radio mayor a 5 cm en el parabrisas delantero, dentro del campo de visión del conductor."/>
        <s v="Fisura o impactos con radio mayor a 5 cm en las ventanillas o parabrisas trasero."/>
        <s v="Inexistencia de los limpiaparabrisas (escobillas) "/>
        <s v="Mal funcionamiento del limpiaparabrisas (escobillas) "/>
        <s v="Mal estado de los limpiaparabrisas (escobillas) "/>
        <s v="Inexistencia de retrovisores (izquierdo o derecho), cuando es obligatorio."/>
        <s v="Inexistencia de retrovisor derecho en vehículos, cuando no es obligatorio."/>
        <s v="Deterioro de las superficies que no afecten la retro visión."/>
        <s v="Deterioro excesivo de la superficie que impidan la retro visión."/>
        <s v="Fijación defectuosa."/>
        <s v="Fijación defectuosa con riesgo de desprendimiento."/>
        <s v="Asiento con deterioro"/>
        <s v="Asiento muy deteriorado."/>
        <s v="Capacidad de ocupantes distinta a la espesificada por el fabricante"/>
        <s v="Mecanismos de ajuste que no permiten la fijación (según aplique)."/>
        <s v="Inexistencia de algún cinturón"/>
        <s v="Defectos de estado en las bandas de cinturones"/>
        <s v="Defectos de estado de los anclajes y trancas"/>
        <s v="Defectos de estado en las bandas con peligro de rotura"/>
        <s v="Defectos de estado en el sistema de tranca de los aclajes no funciona correctamente"/>
        <s v="Inexistencia del velocímetro"/>
        <s v="Defectos de estado de los componentes que no afecten su funcionamiento"/>
        <s v="Defectos de estado de los componentes que afecten su funcionamiento"/>
        <s v="Lectura de horómetro igual o no coincide con respecto a la registrada en la inspección anterior"/>
        <s v="Ilegibilidad o inexistencia del horómetro"/>
        <s v="Defectos de estado, filos cortantes o corrosión de paredes, techo, piso que pongan en riesgo los ocupantes o la carga"/>
        <s v="Defectos de estado o corrosión de paredes, techo, piso que no pongan en riesgo los ocupantes o la carga"/>
        <s v="Cables eléctricos con cortes expuestos, empates inadecuados u otra condición que represente peligro de un posible corto circuito"/>
        <s v="Cables eléctricos mal sujetos"/>
        <s v="Objeto(s) dentro de la cabina o habitáculo sin sujetar que puede(n) convertirse en proyectil(es) o FOD"/>
        <s v="Panel de control, palancas de mando, instrumentos, luces o relojes indicadores en mal estado, ilegibles o no cumplen su función"/>
        <s v="Panel de control, palancas de mando, instrumentos, luces o relojes indicadores en mal estado que no afectan su lectura o función"/>
        <s v="No funciona la luz baja o luz alta"/>
        <s v="No funciona la luz alta o inexistente (si es original de fábrica)"/>
        <s v="Defectuosa conmutación alta/baja."/>
        <s v="No funciona el testigo de la luz alta."/>
        <s v="No reúne condiciones para comprobar la orientación del haz luminoso de la luz baja."/>
        <s v="Orientación defectuosa del haz luminoso (deslumbrante) de las luces bajas."/>
        <s v="No reúne condiciones para comprobar la orientación del haz luminoso de la luz alta."/>
        <s v="Orientación defectuosa del haz luminoso de las luces altas."/>
        <s v="Ubicación no reglamentaria de los dispositivos de alguna luz."/>
        <s v="Estado deteriorado de algún lente del dispositivo."/>
        <s v="Existe riesgo de desprendimiento de algún dispositivo."/>
        <s v="Inexistencia de luces principales"/>
        <s v="Diferencias de color entre las luces bajas."/>
        <s v="Cableado eléctrico presentan sus forros con cortes expuestos, roces con peligro de corte, mal sujetos, mal empatados u otra condición que represente un peligro de corto circuito"/>
        <s v="Defecto de estado del interruptor de encendido de las luces"/>
        <s v="No funciona una de dos."/>
        <s v="No funciona ninguna o inexistentes."/>
        <s v="Estado de los lentes del dispositivo defectuoso."/>
        <s v="Color de la luz emitida no reglamentario."/>
        <s v="Dispositivo de alarma sonora o avisador acústico no funciona o inexistente"/>
        <s v="El sonido emitido no es continuo y/o uniforme"/>
        <s v="Número de luces inferior al reglamentario."/>
        <s v="No funciona alguna luz."/>
        <s v="No funciona ninguna luz en la parte delantera o trasera."/>
        <s v="No funciona ninguna luz en el lado derecho o izquierdo."/>
        <s v="Frecuencia de pulsación se asemeja la luz fija o a luz apagada."/>
        <s v="Estado de los lentes de dispositivo defectuoso."/>
        <s v="Color no reglamentario de la luz."/>
        <s v="Estado defectuoso de la palanca conmutadora que no afecta su funcionamiento"/>
        <s v="Estado defectuoso de la palanca conmutadora que afecta su funcionamiento"/>
        <s v="No funciona ninguna luz."/>
        <s v="Ubicación no reglamentaria de alguna luz."/>
        <s v="Estado de dispositivo defectuoso."/>
        <s v="Intensidad no es superior a la de las luces de posición."/>
        <s v="Color no reglamentario de la luz o su lente falta una parte o completo."/>
        <s v="Número de dispositivos de luces superior o inferior a lo legislado."/>
        <s v="Mal funcionamiento, inexistencia o color inadecuado de las luces de búsqueda o halógenos"/>
        <s v="Mal funcionamiento o inexistencia de las luces de gradas de abordaje"/>
        <s v="Mal funcionamiento o inexistencia de las luces de cabina y/o habitáculo de transporte de pasajeros o carga"/>
        <s v="Inexistencia."/>
        <s v="Ubicación no reglamentaria del faro (en la parte más alta del equipo o vehículo, o esta obstruida parcial o totalmente"/>
        <s v="Faro giratorio de color no reglamentario."/>
        <s v="Condiciones del vehículo inadecuadas para la inspección  por perforaciones en el escape"/>
        <s v="Condiciones del vehículo inadecuadas para la inspección por ausencia del catalizador, según aplique"/>
        <s v="Condiciones del vehículo inadecuadas para la inspección por ausencia de tapón de combustible"/>
        <s v="Condiciones del vehículo inadecuadas para la inspección por manipulación del sistema que pueda afectar el resultado de la prueba"/>
        <s v="El vehículo presenta emisiones con concentración de monóxido de carbono (CO) superior a lo permitido"/>
        <s v="El vehículo presenta emisiones con concentración de hidrocarburos (HC) superior a lo permitido"/>
        <s v="Condiciones del vehículo inadecuadas para la inspección por dispositivos desinstalados o ausentes del sistema de emisiones"/>
        <s v="Condiciones del vehículo inadecuadas para la inspección por presencia ruidos anormales en el motor u otro componente del sistema de emisiones"/>
        <s v="Condiciones del vehículo inadecuadas para la inspección por tener el indicador de presión de aceite encendido "/>
        <s v="El vehículo presenta emisiones con concentración de dióxido de carbono (CO2) inferior a lo permitido"/>
        <s v="SCECC inexistente o incompleto en el vehículo (si aplica)"/>
        <s v="Presencia de humos en el escape en régimen de aceleración (no corta)"/>
        <s v="Condiciones del vehículo inadecuadas para la inspección por tener el nivel de aceite sobre el máximo o bajo el mínimo de la faja de operación de la varilla de medición"/>
        <s v="Condiciones del vehículo inadecuadas para la inspección por perforaciones en el escape "/>
        <s v="Condiciones del vehículo inadecuadas para la inspección por fugas de aceite"/>
        <s v="Condiciones del vehículo inadecuadas para la inspección por falta conexión del respiradero del cárter"/>
        <s v="Condiciones del vehículo inadecuadas para la inspección por existencia de topes de acelerador"/>
        <s v="Condiciones del vehículo inadecuadas para la inspección por rango de temperatura del motor por encima o por debajo de temperatura normal de funcionamiento"/>
        <s v="Desinstalación de sellos de seguridad para el control de caudal y/o revoluciones en la bomba de inyección, cuando aplica."/>
        <s v="El vehículo presenta emisiones con opacidad de los humos superior a lo permitido."/>
        <s v="Progresión no gradual del freno (agarre)"/>
        <s v="Existencia de fuerzas de frenado en ausencia de acción sobre el mando del freno"/>
        <s v="Desequilibrio de las fuerzas de frenado entre las ruedas de un mismo eje, superior al 20% e inferior al 35%"/>
        <s v="Desequilibrio de las fuerzas de frenado entre las ruedas de un mismo eje, superior al 35%"/>
        <s v="Eficacia de frenado inferior al mínimo permitido"/>
        <s v="Inexistencia del freno de servicio"/>
        <s v="Eficacia inferior al 18% y mayor o igual al 16 % "/>
        <s v="Eficacia inferior al 16% "/>
        <s v="En caso de entrampe, no bloquea las ruedas por completo"/>
        <s v="Sujeción insuficiente del trinquete del freno de estacionamiento "/>
        <s v="Recorrido excesivo de la palanca "/>
        <s v="Ausencia del sistema de freno de estacionamiento o de alguno de sus componentes"/>
        <s v="Deterioro en los mecanismos de acción que no afecten su funcionamiento "/>
        <s v="Deterioro en los mecanismos de acción (palanca deteriorada o deformada, oxidada o existencia de elementos punzocortantes)"/>
        <s v="Sistema de bloqueo de las ruedas no cumple su función, no hace contacto con una o mas ruedas (en equipos de arrastre)"/>
        <s v="El sistema de cableado o varilla accionador presenta desajuste, deformaciones, alteraciones u otra condición que afecte el buen funcionamiento (en equipos de arrastre)"/>
        <s v="Carrera del pedal excesiva o muy corta"/>
        <s v="Holgura excesiva del pedal"/>
        <s v="Retorno inadecuado del pedal "/>
        <s v="Revestimiento antideslizante del pedal despegado, muy desgastado o ausente, cuando aplica"/>
        <s v="Servofreno defectuoso, sin vacío o desinstalado "/>
        <s v="Bomba principal defectuosa, mal sujeta o con pérdidas "/>
        <s v="Nivel de líquido de frenos en depósito sobre el máximo o bajo el mínimo de la faja de operación"/>
        <s v="Ausencia de la tapa del depósito de la bomba principal "/>
        <s v="Bomba principal con daños o correcciones leves."/>
        <s v="El recubrimiento exterior de una o más mangueras está agrietado, desgastado, envejecido o presenta abombamientos"/>
        <s v="Cables y/o mangueras demasiado cortas, retorcidas o dobladas"/>
        <s v="Defectos de estado de componentes que no comprometa su función"/>
        <s v="Defectos de estado de componentes que comprometa su función"/>
        <s v="Desgaste excesivo del recubrimiento de las fibras de freno"/>
        <s v="Desgaste moderado del recubrimiento de las fibras de freno"/>
        <s v="Agrietamiento o rotura del recubrimiento de las fibras de freno"/>
        <s v="Acumuladores (pulmones) o depósitos de aire presenta fugas"/>
        <s v="Montaje inseguro o inadecuado de los componentes del sistema de frenos"/>
        <s v="Montaje inseguro o inadecuado con riesgo de desprendimiento y falla de los componentes del sistema de frenos"/>
        <s v="El vehículo presenta deriva en el eje delantero de 10 a 15 m/km"/>
        <s v="El vehículo presenta deriva en el eje delantero superior a 15 m/km"/>
        <s v="Fijación defectuosa del volante a la columna"/>
        <s v="Juego leve en la columna de dirección "/>
        <s v="Juego excesivo en la columna de dirección"/>
        <s v="Defectos de estado en la columna de dirección que no afecten su correcto funcionamiento"/>
        <s v="Defectos de estado en la columna de dirección que puedan provocarla rotura"/>
        <s v="Estado defectuoso del volante que afecte su correcto funcionamiento"/>
        <s v="Estado defectuoso del volante que no afecte su correcto funcionamiento"/>
        <s v="Fijación defectuosa al chasis"/>
        <s v="Fijación defectuosa al chasis con peligro de desprendimiento"/>
        <s v="Holguras anormales"/>
        <s v="Holguras anormales y excesivas que puedan provocar_x000a_desprendimiento de algún componente"/>
        <s v="Fugas leves"/>
        <s v="Fugas importantes"/>
        <s v="Guardapolvos (“botas”) rotos, sueltos, deteriorados o inexistentes"/>
        <s v="Defectos de estado de los brazos y/o barras"/>
        <s v="Defectos de estado de los brazos y/o barras que puedan afectar el funcionamiento de la dirección"/>
        <s v="Holguras anormales en rótulas"/>
        <s v="Holguras excesivas en rótulas"/>
        <s v="Defectos de estado y/o fijación del amortiguador, cuando aplica"/>
        <s v="Defectos de estado y/o fijación del amortiguador con peligro de_x000a_desprendimiento, cuando aplica"/>
        <s v="Guardapolvos rotos o deteriorados"/>
        <s v="Rótulas con reventadoras y/o con reparaciones inadecuadas"/>
        <s v="Fijaciones defectuosas"/>
        <s v="Barra tensora o estabilizadora deformada que no afecta su funcionabilidad"/>
        <s v="Barra tensora o estabilizadora con desperfectos de estado"/>
        <s v="Holguras anormales en barras tensoras o estabilizadoras y/o soportes"/>
        <s v="Holguras anormales en bocina, pivote o chanela"/>
        <s v="Estado y/o fijación defectuosa que afecte su función o peligro de desprendimiento"/>
        <s v="Holguras excesivas en bocina, pivote o chanela"/>
        <s v="Tuercas o tornillos de sujeción del aro a las bocinas y/o tuercas de sujeción entre aros de copa inexistentes o defectuosos."/>
        <s v="Falta trinquete o pasador de seguridad de la tuerca de la bocina de rueda"/>
        <s v="Deformaciones, abolladuras y soldaduras en cualquier aro"/>
        <s v="Fisuras o fracturas en cualquier aro"/>
        <s v="Elementos punzocortantes en los aros"/>
        <s v="Llantas de distintas dimensiones en un mismo eje"/>
        <s v="Profundidad de ranura inferior a lo legislado"/>
        <s v="Desgaste menor que no afecte su correcto funcionamiento"/>
        <s v="Desgaste mayor que afecte su correcto funcionamiento"/>
        <s v="Existencia de abombamientos o roturas alambres al descubierto, grietas, envejecimiento o síntomas de rotura"/>
        <s v="Especificación de carga máxima de la llanta menor a la requerida (según fabricante) "/>
        <s v="Defectos de fijación mayor de la llanta al aro "/>
        <s v="Defectos de fijación menor de la llanta al aro "/>
        <s v="Evidencias de rozamientos de la llantas con partes de la carrocería"/>
        <s v="Holgura anormal"/>
        <s v="Holgura excesiva o con defectos de fijación"/>
        <s v="Ausencia de uno o más amortiguadores"/>
        <s v="Amortiguadores con pérdidas mínimas de aceite"/>
        <s v="Amortiguadores con pérdidas considerables de aceite"/>
        <s v="Elemento de suspensivo con daños que no afectan su funcionamiento adecuado"/>
        <s v="Elemento de suspensión con daños que afectan su funcionamiento adecuado"/>
        <s v="Defectos de estado que no afectan su correcto funcionamiento "/>
        <s v="Defectos de estado que afectan su correcto funcionamiento"/>
        <s v="Guardapolvos deteriorados"/>
        <s v="Fijaciones inadecuadas o deformadas"/>
        <s v="Fijaciones inadecuadas o deformadas con peligro de_x000a_desprendimiento o rotura"/>
        <s v="Holguras anormales con peligro de desprendimiento"/>
        <s v="Bujes en mal estado"/>
        <s v="Hojas de ballesta desalineadas (abrazaderas no funcionan o inexistentes)"/>
        <s v="Topes de Ballesta dañados o inexistentes"/>
        <s v="Pérdidas de aceite sin goteo (humedecimiento)"/>
        <s v="Pérdidas de aceite con goteo continuo"/>
        <s v="Defectos de estado en los soportes"/>
        <s v="Defectos de estado en los soportes que puedan provocar un_x000a_desprendimiento de los mismos"/>
        <s v="Defectos en la instalación eléctrica o de sujeción de batería"/>
        <s v="Defecto de estado en el acumulador eléctrico que comprometan la seguridad del vehículo"/>
        <s v="Defecto en la instalación eléctrica o de sujeción de batería que_x000a_puedan provocar corto circuito"/>
        <s v="Defectos leves del estado de sujeción y/o de la estructura de los intercambiadores de calor (radiadores) y mangueras"/>
        <s v="Fugas o defectos importantes del estado de sujeción o de la estructura de los intercambiadores de calor (radiadores) y mangueras"/>
        <s v="Defectos de estado del depósito (tanque) de combustible"/>
        <s v="Defectos en la fijación del depósito o de las conducciones del_x000a_combustible a la carrocería o al chasis"/>
        <s v="Defectos en el estado de la toma del respiradero"/>
        <s v="Tapón de inadecuado"/>
        <s v="Proximidad excesiva entre los elementos que contienen combustible y las zonas calientes del vehículo o las conexiones eléctricas"/>
        <s v="Estado defectuoso, o roces y cortes con peligro de fuga en las tuberías, mangueras y/o filtros."/>
        <s v="Pérdida de combustible por cualquiera de sus sistemas de almacenamiento o transferencia"/>
        <s v="Defectos de estado del sistema de escape"/>
        <s v="Defectos de estado del sistema de escape que impiden su función"/>
        <s v="Defectos en la sujeción del sistema de escape "/>
        <s v="Inexistencia del silenciador o de la rejilla de protección u otro dispositivo equivalente"/>
        <s v="Humedecimiento en elementos de la transmisión sin goteo"/>
        <s v="Fugas en los elementos de transmisión"/>
        <s v="Defectos de estado o inexistencia de los guardapolvos de los ejes o semiejes"/>
        <s v="Existencia de holguras leves en los elementos de la transmisión (crucetas de la barra de transmisión, soportes de la barra, ejes y semiejes)"/>
        <s v="Existencia de holguras excesivas en los elementos de la transmisión (crucetas de la barra de transmisión, soportes de la barra, ejes y semiejes)"/>
        <s v="Defectos en los soportes de la transmisión con riesgo de_x000a_desprendimiento"/>
        <s v="Defectos en los soportes de la transmisión"/>
        <s v="Fisuras y/o fracturas en carcasas húmedas y/o cecas"/>
        <s v="Defectos de estado del depósito, tuberías, uniones y/o componentes del equipo de gasificación"/>
        <s v="Fugas en el depósito, tuberías, uniones y/o componentes del equipo de gasificación"/>
        <s v="Fijación del depósito defectuosa"/>
        <s v="Fijación del depósito defectuosa con peligro de desprendimiento"/>
        <s v="Componentes eléctricos no aislados en las cercanías del depósito o las tuberías"/>
        <s v="Fijación del equipo de gasificación defectuosa"/>
        <s v="Fijación del equipo de gasificación defectuosa con peligro de_x000a_desprendimiento"/>
        <s v="Defectos de estado de racores y/o terminales"/>
        <s v="Tuberías de presión sometidas a vibraciones "/>
        <s v="Fugas en el depósito, tuberías, uniones y/o componentes del sistema hidráulico"/>
        <s v="Inexistencia o mal funcionamiento del sistema de paro de emergencia"/>
        <s v="Inexistencia o mal funcionamiento del sistema de liberación de estabilizadores"/>
        <s v="Inexistencia del tapón del deposito hidráulico."/>
        <s v="Nivel de fluidos hidráulicos por debajo del mínimo de la faja de operación"/>
        <s v="Defectos mayores en mangueras, acoples, tuberías, válvulas y demás componentes del sistema (roces entre mangueras o con otro elemento que puedan fisurar o cortar la manguera)"/>
        <s v="Defectos menores en mangueras, acoples, tuberías, válvulas y demás componentes del sistema"/>
        <s v="Existencia de holguras leves en los elementos activos del sistema (cadenas , torres, guías, mástiles, etc.)"/>
        <s v="Existencia de holguras excesivas en los elementos activos del sistema (cadenas, pistones, torres, guías, mástiles, etc.)"/>
        <s v="Defectos menores de estado y fijación de los mecanismos de activos (cadenas, pistones torres, guías, mástiles, etc.)"/>
        <s v="Defectos mayores de estado y fijación de los mecanismos de activos (cadenas, pistones torres, guías, mástiles, etc.)"/>
        <s v="La batería o la instalación eléctrica no esta protegida de la intemperie,  no tiene o no funciona el sistema de desconexión rápida de batería, no existe o funciona el fusible de protección"/>
        <s v="Defectos menores de estado en mandos hidráulicos"/>
        <s v="Defectos mayores de estado en mandos hidráulicos"/>
        <s v="Inexistencia o mal funcionamiento de los estabilizadores o del sistema de orquillas de carga (montacargas)"/>
        <s v="Defectos de estado o sujeción de rodillos y/o rodines de transferencia de la carga. Estructura metálica con deformaciones"/>
        <s v="Defectos de estado, sujeción o faltan partes del sistema de tracción de las bandas, fajas u orugas de transferencia de la carga"/>
        <s v="Barandas de protección de la carga o personas inexistentes o mal sujetas (si las requiere)"/>
        <s v="Tipo de cono diferente o cantidad inferior a lo establecido"/>
        <s v=" Cantidad insuficiente de EPP"/>
        <s v=" Cantidad insuficiente de material absorbente necesario "/>
        <s v=" Cantidad insuficiente de escobas antiestáticas"/>
        <s v="Cantidad insuficiente de palas antiestáticas"/>
        <s v="Inexistencia de recipiente plástico para colocar los desechos con material contaminado"/>
        <s v="Mal estado, mal fijación, corrosión avanzada, fisuras o fracturas estructurales o en las uniones (soldaduras) del tanque, tanqueta o cisternas"/>
        <s v="La salida de los gases de escapes esta dirigida directamente al contenido o esta a menos de un metro de la entrada o salida del producto"/>
        <s v="Ilegible o falta señalización de &quot;TRANSPORTE DE MATERIAL INFLAMAFLE&quot; o Indicación del tipo de producto &quot;Diesel&quot;, &quot;Gasolina&quot; u otros, &quot;VELOCIDAD MÁXIMA 20 k/h&quot;"/>
        <s v="Inexistencia, mal estado o defectos de sujeción del sistema de enganche del cable de tierra"/>
        <s v="Surtidor (pistola), mangueras o uniones con fuga"/>
        <s v="No se presenta o esta vencido el certificado de calibración"/>
        <s v="Mal estado de cables eléctricos de transferencia y acoples que representa un peligro para la operación"/>
        <s v="Mal estado de cables eléctricos de transferencia y acoples que no representa un peligro para la operación"/>
        <s v="Mal estado de mangueras, tuberías o acoples de sistema de transferencia de aire comprimido que representa un peligro para la operación"/>
        <s v="Mal estado de mangueras, tuberías o  acoples de sistema de transferencia de aire comprimido que no representa un peligro para la operación"/>
        <s v="Mal estado de mangueras, tuberías o acoples de sistema de transferencia de aire acondicionado que representa un peligro para la operación"/>
        <s v="Mal estado de mangueras, tuberías o acoples de sistema de transferencia de aire acondicionado que no representa un peligro para la operación"/>
        <s v="Existencia y cantidad adecuada del kit de equipo de protección personal  (mascarilla, guantes, delantal y gafas protectoras)"/>
        <s v="Inexistencia, mal estado o calibre incorrecto del tornillo fusible"/>
        <s v="No esta cerrada en todos sus costados (falta pared, compuertas, cortinas)"/>
        <s v="Cortinas, compuertas con defectos de sujeción o muy mal estado"/>
        <s v="Cortinas, compuertas con defectos de sujeción o mal estado leve"/>
        <s v="Rampa o elevador para personas con discapacidad no funciona, defectos de sujeción, oxidación u otro defecto de estado"/>
        <s v="Inexistencia de la alarma sonora de operación de la rampa o elevador para personas con discapacidad "/>
        <s v="Defectos de estado, defectos de sujeción o corrosión de paredes, techo, piso o pasamanos que pongan en riesgo los ocupantes"/>
        <s v="Demarcación inexistente o defectos en el sistema de salidas de emergencias"/>
        <s v="Código de identificación poco visible por suciedad o pintura" u="1"/>
        <s v="Inexistencia del código de identificación." u="1"/>
        <s v="Condiciones del vehículo inadecuadas para la inspección (ruidos anómalos en el motor)" u="1"/>
        <s v="Condiciones del vehículo inadecuadas para la inspección (falta conexión del respiradero del cárter)" u="1"/>
        <s v="El sistema de cableado o varilla accionador presneta desajuste, deformaciones, altraciones u otra condición que afecte el buen funcioanmiento (en equipos de arrastre)" u="1"/>
        <s v="Condiciones del vehículo inadecuadas para la inspección (ruidos anormales)" u="1"/>
        <s v="Bandera a cuadros, logotipo o numero de identificación con dimensiones diferentes a 30 x 30 cm (cuando se justifique) " u="1"/>
        <s v="Defectos de estado o corrosión de paredes, techo, piso que pongan en riesgo los ocupantes o la carga" u="1"/>
        <s v="Defectos de estado en la carrocería, interfaz de enganche, timón o chasis que no afecten la seguridad" u="1"/>
        <s v="Mal funcionamiento, inexistencia o color inadecuado de las luces de búsqueda" u="1"/>
        <s v="Piezas del enganche no están unidas al vehículo (Pasador Vertical)" u="1"/>
        <s v="No funciona alguna luz._x000a_" u="1"/>
        <s v="Desgaste excesivo" u="1"/>
        <s v="Inexistencia de freno de servicio" u="1"/>
        <s v="Escobillas en mal estado" u="1"/>
        <s v="Código de identificación ioco visible ior suciedad o iintura" u="1"/>
        <s v="Demasiado cortos, abombados o retorcidos " u="1"/>
        <s v="Inexistencia de retrovisor izquierdo, o derecho (solo en vehículos de cabina cerrada)" u="1"/>
        <s v="Defectos de estado en el marchamo     " u="1"/>
        <s v="Defectos de estado que no afecten su funcionamiento" u="1"/>
        <s v="No funciona ninguna luz._x000a_" u="1"/>
        <s v="Inexistencia de EPP para 10 personas" u="1"/>
        <s v="Condiciones del vehículo inadecuadas para la inspección (manipulación del sistema)" u="1"/>
        <s v="Defectos del estado del logotipo de la compañía, bandera a cuadros o numero de identificación que afecta o impida su visibilidad     " u="1"/>
        <s v="Dispositivo de alarma sonora o avisador acústico no funciona" u="1"/>
        <s v="Condiciones del vehículo inadecuadas para la inspección po falta conexión del respiradero del cárter" u="1"/>
        <s v="Defectos de estado en las bandas con peligro de rotura y/o el sistema de tranca de los aclajes no funciona correctamente" u="1"/>
        <s v="Dispositivo de alarma sonora no funciona" u="1"/>
        <s v="Bandera de cuadros de menor dimensión a lo establecido" u="1"/>
        <s v="Existencia de lámina adhesiva anti solar, polarizado, sticker, adhesivos o similares en los parabrisas y/o ventanas laterales." u="1"/>
        <s v="Mal estado, mal fijación, corrosión avanzada, fisuras o fracturas estructurales o en las uniones (soldaduras) del tanque, tanqueta o cisternas de combustible" u="1"/>
        <s v="Inexistencia " u="1"/>
        <s v="Agrietamiento o rotura" u="1"/>
        <s v="Extintor inexistente, vencido o defectuoso" u="1"/>
        <s v="Condiciones del vehículo inadecuadas para la inspección (perforaciones en el escape)" u="1"/>
        <s v="Nivel de aceite sobre el máximo o bajo el mínimo de la faja de operación de la varilla de medición" u="1"/>
        <s v="Inexistencia de los limpiaparabrisas " u="1"/>
        <s v="Cortinas, compuertas o pared en mal estado o con defectos de sujeción" u="1"/>
        <s v="Condiciones del vehículo inadecuadas para la inspección (temperatura inadecuada)" u="1"/>
        <s v="Condiciones del vehículo inadecuadas para la inspección (Dispositivos desinstalados)" u="1"/>
        <s v="Condiciones del vehículo inadecuadas para la inspección (nivel de aceite no está comprendido dentro de los valores mínimo y máximo)" u="1"/>
        <s v="Lectura de horómetro igual o inferior a la registrada en la ultima inspección" u="1"/>
        <s v="Mal funcionamiento del limpiaparabrisas " u="1"/>
        <s v="Puertas de compartimentos y acceso con riesgo de apertura repentina " u="1"/>
        <s v="Desgaste moderado" u="1"/>
        <s v="Condiciones del vehículo inadecuadas para la inspección por rango de temperatura del motor por encima o por deajo de temperatura normal de funcionamiento" u="1"/>
        <s v="El recubrimiento exterior está agrietado, desgastado o envejecido" u="1"/>
        <s v="Inexistencia de cinta reflectiva, cantidad insuficiente o ineficaz" u="1"/>
        <s v="El recubrimiento exterior permite observar la siguiente capa " u="1"/>
        <s v="Defectos de estado que no comprometa su función" u="1"/>
        <s v="Marchamo de circulación vencido (solo con justificación, ver nota)" u="1"/>
        <s v="Presenta fugas" u="1"/>
        <s v="Defectos de estado que comprometa su función" u="1"/>
        <s v="Código de identificación no coincide con registros de AERIS o esta duplicado" u="1"/>
        <s v="Código de identificación alterado o modificado con causa justificada ante AERIS" u="1"/>
        <s v="Mal funcionamiento, inexistencia o color inadecuado de las luces de búsqueda o halójenos" u="1"/>
        <s v="Cinta reflectiva de menor dimensión a lo establecido" u="1"/>
        <s v="Interfaz de enganche no cumple con medidas mínimas, fallas de sujeción o del estado de la estructura" u="1"/>
        <s v="Montaje inseguro o inadecuado con riesgo de desprendimiento y falla" u="1"/>
        <s v="En caso de entrampe, no bloquea las ruedas " u="1"/>
        <s v="Defectos de estado de la estructura, sujeción y dimensiones inadecuadas del timón de arrastre " u="1"/>
        <s v="Condiciones del vehículo inadecuadas para la inspección (fugas de aceite)" u="1"/>
        <s v="Defectos de accionamiento en puerta (salida del vehículo)" u="1"/>
        <s v="Parabrisas delantero desinstalado" u="1"/>
        <s v="Defectos de estado de los anclajes" u="1"/>
        <s v="Montaje inseguro o inadecuado" u="1"/>
        <s v="Calzas de hule inexistentes, defectos de sujeción al chasis o estructura, defectos de estado o material no corresponde" u="1"/>
        <s v="Ausencia, mal sujeción o deterioro avanzado del parachoques o dispositivo similar   _x000a_" u="1"/>
        <s v="Presencia de humos en el escape en régimen de aceleración " u="1"/>
        <s v="Defectos de estado que afecten su funcionamiento" u="1"/>
        <s v="Estructura del enganche presenta oxidación" u="1"/>
        <s v="Defectos importantes del estado de sujeción y/o de la estructura de los intercambiadores de calor (radiadores) y mangueras, o fugas" u="1"/>
        <s v="Condiciones del vehículo inadecuadas para la inspección (ausencia de tapón de combustible)" u="1"/>
        <s v="Código de identificación no coincide con código de Marchamo (Requiere Justificación)" u="1"/>
        <s v="Color no reglamentario de la luz emitida." u="1"/>
        <s v="Ubicación no reglamentaria del faro" u="1"/>
        <s v="Accionamiento de ventanas defectuoso (no abren) - En los casos donde aplique" u="1"/>
        <s v="Inexistencia de retrovisor derecho en vehículos de cabina abierta." u="1"/>
        <s v="Condiciones del vehículo inadecuadas para la inspección (existencia de topes de acelerador)" u="1"/>
        <s v="Condiciones del vehículo inadecuadas para la inspección (perforaciones en el escape). " u="1"/>
        <s v="Interfaz de enganche diferente al &quot;E&quot; con justificación Técnica " u="1"/>
        <s v="Nivel de líquido de frenos en depósito inferior al mínimo " u="1"/>
        <s v="Defectos de accionamiento en puerta (acceso al vehículo)" u="1"/>
        <s v="Defectos de estado." u="1"/>
        <s v="Defectos de estado del depósito combustible" u="1"/>
        <s v="Ilegibilidad del horómetro" u="1"/>
        <s v="Inexistencia de bandera de cuadros" u="1"/>
        <s v="No funciona." u="1"/>
        <s v="Condiciones del vehículo inadecuadas para la inspección (ausencia del catalizador, según aplique)" u="1"/>
        <s v="Presencia de corroción avanzada o estado deteriorado avanzado de la pintura de la carrocería o estructura en general" u="1"/>
        <s v="Defectos de estado en la carrocería, interfaz de enganche o chasis que entrañen peligro" u="1"/>
        <s v="Defectos del estado del código de identificación que afecta o imiida su visibilidad" u="1"/>
        <s v="Defectos del estado del código de identificación que afecta o impida su visibilidad" u="1"/>
        <s v="Condiciones del vehículo inadecuadas para la inspección (indicador de presión de aceite encendido)" u="1"/>
      </sharedItems>
    </cacheField>
    <cacheField name="Gravedad" numFmtId="0">
      <sharedItems containsBlank="1" count="6">
        <s v=""/>
        <s v="N/A"/>
        <m/>
        <s v="Gravedad"/>
        <s v="DL" u="1"/>
        <s v="DG" u="1"/>
      </sharedItems>
    </cacheField>
    <cacheField name="Condición" numFmtId="0">
      <sharedItems containsBlank="1" count="9">
        <s v="P"/>
        <s v="¡"/>
        <m/>
        <s v="Condición"/>
        <s v="4 Tiempos" u="1"/>
        <s v="I" u="1"/>
        <s v="Tipo de Motor" u="1"/>
        <s v="O" u="1"/>
        <s v="2 Tiempos" u="1"/>
      </sharedItems>
    </cacheField>
    <cacheField name="Observaciones" numFmtId="0">
      <sharedItems containsBlank="1" containsMixedTypes="1" containsNumber="1" containsInteger="1" minValue="0" maxValue="1234234" count="4">
        <n v="0"/>
        <m/>
        <s v="Observaciones"/>
        <n v="1234234"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8">
  <r>
    <x v="0"/>
    <x v="0"/>
    <x v="0"/>
    <x v="0"/>
    <x v="0"/>
    <x v="0"/>
    <x v="0"/>
  </r>
  <r>
    <x v="0"/>
    <x v="0"/>
    <x v="1"/>
    <x v="1"/>
    <x v="0"/>
    <x v="0"/>
    <x v="0"/>
  </r>
  <r>
    <x v="0"/>
    <x v="0"/>
    <x v="2"/>
    <x v="2"/>
    <x v="0"/>
    <x v="0"/>
    <x v="0"/>
  </r>
  <r>
    <x v="0"/>
    <x v="0"/>
    <x v="3"/>
    <x v="3"/>
    <x v="0"/>
    <x v="0"/>
    <x v="0"/>
  </r>
  <r>
    <x v="0"/>
    <x v="0"/>
    <x v="4"/>
    <x v="4"/>
    <x v="0"/>
    <x v="0"/>
    <x v="0"/>
  </r>
  <r>
    <x v="0"/>
    <x v="0"/>
    <x v="5"/>
    <x v="5"/>
    <x v="0"/>
    <x v="0"/>
    <x v="0"/>
  </r>
  <r>
    <x v="0"/>
    <x v="0"/>
    <x v="6"/>
    <x v="6"/>
    <x v="0"/>
    <x v="0"/>
    <x v="0"/>
  </r>
  <r>
    <x v="0"/>
    <x v="0"/>
    <x v="7"/>
    <x v="7"/>
    <x v="0"/>
    <x v="0"/>
    <x v="0"/>
  </r>
  <r>
    <x v="0"/>
    <x v="0"/>
    <x v="8"/>
    <x v="8"/>
    <x v="0"/>
    <x v="0"/>
    <x v="0"/>
  </r>
  <r>
    <x v="0"/>
    <x v="0"/>
    <x v="9"/>
    <x v="9"/>
    <x v="0"/>
    <x v="0"/>
    <x v="0"/>
  </r>
  <r>
    <x v="0"/>
    <x v="0"/>
    <x v="10"/>
    <x v="10"/>
    <x v="0"/>
    <x v="0"/>
    <x v="0"/>
  </r>
  <r>
    <x v="0"/>
    <x v="0"/>
    <x v="11"/>
    <x v="11"/>
    <x v="0"/>
    <x v="0"/>
    <x v="0"/>
  </r>
  <r>
    <x v="0"/>
    <x v="0"/>
    <x v="12"/>
    <x v="12"/>
    <x v="0"/>
    <x v="0"/>
    <x v="0"/>
  </r>
  <r>
    <x v="0"/>
    <x v="0"/>
    <x v="13"/>
    <x v="13"/>
    <x v="1"/>
    <x v="1"/>
    <x v="0"/>
  </r>
  <r>
    <x v="1"/>
    <x v="1"/>
    <x v="14"/>
    <x v="14"/>
    <x v="2"/>
    <x v="2"/>
    <x v="1"/>
  </r>
  <r>
    <x v="1"/>
    <x v="1"/>
    <x v="14"/>
    <x v="14"/>
    <x v="2"/>
    <x v="2"/>
    <x v="1"/>
  </r>
  <r>
    <x v="2"/>
    <x v="2"/>
    <x v="15"/>
    <x v="15"/>
    <x v="3"/>
    <x v="3"/>
    <x v="2"/>
  </r>
  <r>
    <x v="3"/>
    <x v="3"/>
    <x v="0"/>
    <x v="16"/>
    <x v="0"/>
    <x v="0"/>
    <x v="0"/>
  </r>
  <r>
    <x v="3"/>
    <x v="3"/>
    <x v="1"/>
    <x v="17"/>
    <x v="0"/>
    <x v="0"/>
    <x v="0"/>
  </r>
  <r>
    <x v="3"/>
    <x v="3"/>
    <x v="2"/>
    <x v="18"/>
    <x v="0"/>
    <x v="0"/>
    <x v="0"/>
  </r>
  <r>
    <x v="3"/>
    <x v="3"/>
    <x v="3"/>
    <x v="19"/>
    <x v="0"/>
    <x v="0"/>
    <x v="0"/>
  </r>
  <r>
    <x v="3"/>
    <x v="3"/>
    <x v="4"/>
    <x v="20"/>
    <x v="0"/>
    <x v="0"/>
    <x v="0"/>
  </r>
  <r>
    <x v="3"/>
    <x v="3"/>
    <x v="5"/>
    <x v="21"/>
    <x v="0"/>
    <x v="0"/>
    <x v="0"/>
  </r>
  <r>
    <x v="3"/>
    <x v="3"/>
    <x v="6"/>
    <x v="22"/>
    <x v="0"/>
    <x v="0"/>
    <x v="0"/>
  </r>
  <r>
    <x v="3"/>
    <x v="3"/>
    <x v="7"/>
    <x v="23"/>
    <x v="0"/>
    <x v="0"/>
    <x v="0"/>
  </r>
  <r>
    <x v="3"/>
    <x v="3"/>
    <x v="8"/>
    <x v="24"/>
    <x v="0"/>
    <x v="0"/>
    <x v="0"/>
  </r>
  <r>
    <x v="3"/>
    <x v="3"/>
    <x v="9"/>
    <x v="25"/>
    <x v="1"/>
    <x v="1"/>
    <x v="0"/>
  </r>
  <r>
    <x v="3"/>
    <x v="3"/>
    <x v="10"/>
    <x v="26"/>
    <x v="0"/>
    <x v="0"/>
    <x v="0"/>
  </r>
  <r>
    <x v="3"/>
    <x v="3"/>
    <x v="11"/>
    <x v="27"/>
    <x v="0"/>
    <x v="0"/>
    <x v="0"/>
  </r>
  <r>
    <x v="3"/>
    <x v="3"/>
    <x v="12"/>
    <x v="28"/>
    <x v="0"/>
    <x v="0"/>
    <x v="0"/>
  </r>
  <r>
    <x v="3"/>
    <x v="3"/>
    <x v="13"/>
    <x v="29"/>
    <x v="0"/>
    <x v="0"/>
    <x v="0"/>
  </r>
  <r>
    <x v="3"/>
    <x v="3"/>
    <x v="16"/>
    <x v="30"/>
    <x v="0"/>
    <x v="0"/>
    <x v="0"/>
  </r>
  <r>
    <x v="3"/>
    <x v="3"/>
    <x v="17"/>
    <x v="31"/>
    <x v="0"/>
    <x v="0"/>
    <x v="0"/>
  </r>
  <r>
    <x v="3"/>
    <x v="3"/>
    <x v="18"/>
    <x v="32"/>
    <x v="0"/>
    <x v="0"/>
    <x v="0"/>
  </r>
  <r>
    <x v="3"/>
    <x v="3"/>
    <x v="19"/>
    <x v="33"/>
    <x v="0"/>
    <x v="0"/>
    <x v="0"/>
  </r>
  <r>
    <x v="3"/>
    <x v="3"/>
    <x v="20"/>
    <x v="34"/>
    <x v="0"/>
    <x v="0"/>
    <x v="0"/>
  </r>
  <r>
    <x v="1"/>
    <x v="1"/>
    <x v="14"/>
    <x v="14"/>
    <x v="2"/>
    <x v="2"/>
    <x v="1"/>
  </r>
  <r>
    <x v="1"/>
    <x v="1"/>
    <x v="14"/>
    <x v="14"/>
    <x v="2"/>
    <x v="2"/>
    <x v="1"/>
  </r>
  <r>
    <x v="1"/>
    <x v="1"/>
    <x v="14"/>
    <x v="14"/>
    <x v="2"/>
    <x v="2"/>
    <x v="1"/>
  </r>
  <r>
    <x v="1"/>
    <x v="1"/>
    <x v="14"/>
    <x v="14"/>
    <x v="2"/>
    <x v="2"/>
    <x v="1"/>
  </r>
  <r>
    <x v="2"/>
    <x v="2"/>
    <x v="15"/>
    <x v="15"/>
    <x v="3"/>
    <x v="3"/>
    <x v="2"/>
  </r>
  <r>
    <x v="3"/>
    <x v="4"/>
    <x v="0"/>
    <x v="35"/>
    <x v="1"/>
    <x v="1"/>
    <x v="0"/>
  </r>
  <r>
    <x v="3"/>
    <x v="4"/>
    <x v="1"/>
    <x v="36"/>
    <x v="1"/>
    <x v="1"/>
    <x v="0"/>
  </r>
  <r>
    <x v="3"/>
    <x v="4"/>
    <x v="2"/>
    <x v="37"/>
    <x v="0"/>
    <x v="0"/>
    <x v="0"/>
  </r>
  <r>
    <x v="3"/>
    <x v="4"/>
    <x v="3"/>
    <x v="38"/>
    <x v="1"/>
    <x v="1"/>
    <x v="0"/>
  </r>
  <r>
    <x v="1"/>
    <x v="1"/>
    <x v="14"/>
    <x v="14"/>
    <x v="2"/>
    <x v="2"/>
    <x v="1"/>
  </r>
  <r>
    <x v="2"/>
    <x v="2"/>
    <x v="15"/>
    <x v="15"/>
    <x v="3"/>
    <x v="3"/>
    <x v="2"/>
  </r>
  <r>
    <x v="3"/>
    <x v="5"/>
    <x v="0"/>
    <x v="39"/>
    <x v="1"/>
    <x v="1"/>
    <x v="0"/>
  </r>
  <r>
    <x v="3"/>
    <x v="5"/>
    <x v="1"/>
    <x v="40"/>
    <x v="1"/>
    <x v="1"/>
    <x v="0"/>
  </r>
  <r>
    <x v="3"/>
    <x v="5"/>
    <x v="2"/>
    <x v="41"/>
    <x v="1"/>
    <x v="1"/>
    <x v="0"/>
  </r>
  <r>
    <x v="3"/>
    <x v="5"/>
    <x v="3"/>
    <x v="42"/>
    <x v="1"/>
    <x v="1"/>
    <x v="0"/>
  </r>
  <r>
    <x v="3"/>
    <x v="5"/>
    <x v="4"/>
    <x v="43"/>
    <x v="1"/>
    <x v="1"/>
    <x v="0"/>
  </r>
  <r>
    <x v="3"/>
    <x v="5"/>
    <x v="5"/>
    <x v="44"/>
    <x v="1"/>
    <x v="1"/>
    <x v="0"/>
  </r>
  <r>
    <x v="3"/>
    <x v="5"/>
    <x v="6"/>
    <x v="45"/>
    <x v="1"/>
    <x v="1"/>
    <x v="0"/>
  </r>
  <r>
    <x v="1"/>
    <x v="1"/>
    <x v="14"/>
    <x v="14"/>
    <x v="2"/>
    <x v="2"/>
    <x v="1"/>
  </r>
  <r>
    <x v="2"/>
    <x v="2"/>
    <x v="15"/>
    <x v="15"/>
    <x v="3"/>
    <x v="3"/>
    <x v="2"/>
  </r>
  <r>
    <x v="3"/>
    <x v="6"/>
    <x v="0"/>
    <x v="46"/>
    <x v="1"/>
    <x v="1"/>
    <x v="0"/>
  </r>
  <r>
    <x v="3"/>
    <x v="6"/>
    <x v="1"/>
    <x v="47"/>
    <x v="1"/>
    <x v="1"/>
    <x v="0"/>
  </r>
  <r>
    <x v="3"/>
    <x v="6"/>
    <x v="2"/>
    <x v="48"/>
    <x v="1"/>
    <x v="1"/>
    <x v="0"/>
  </r>
  <r>
    <x v="1"/>
    <x v="1"/>
    <x v="14"/>
    <x v="14"/>
    <x v="2"/>
    <x v="2"/>
    <x v="1"/>
  </r>
  <r>
    <x v="2"/>
    <x v="2"/>
    <x v="15"/>
    <x v="15"/>
    <x v="3"/>
    <x v="3"/>
    <x v="2"/>
  </r>
  <r>
    <x v="3"/>
    <x v="7"/>
    <x v="0"/>
    <x v="49"/>
    <x v="0"/>
    <x v="0"/>
    <x v="0"/>
  </r>
  <r>
    <x v="3"/>
    <x v="7"/>
    <x v="1"/>
    <x v="50"/>
    <x v="0"/>
    <x v="0"/>
    <x v="0"/>
  </r>
  <r>
    <x v="3"/>
    <x v="7"/>
    <x v="2"/>
    <x v="51"/>
    <x v="0"/>
    <x v="0"/>
    <x v="0"/>
  </r>
  <r>
    <x v="3"/>
    <x v="7"/>
    <x v="3"/>
    <x v="52"/>
    <x v="0"/>
    <x v="0"/>
    <x v="0"/>
  </r>
  <r>
    <x v="3"/>
    <x v="7"/>
    <x v="4"/>
    <x v="53"/>
    <x v="0"/>
    <x v="0"/>
    <x v="0"/>
  </r>
  <r>
    <x v="3"/>
    <x v="7"/>
    <x v="5"/>
    <x v="54"/>
    <x v="0"/>
    <x v="0"/>
    <x v="0"/>
  </r>
  <r>
    <x v="1"/>
    <x v="1"/>
    <x v="14"/>
    <x v="14"/>
    <x v="2"/>
    <x v="2"/>
    <x v="1"/>
  </r>
  <r>
    <x v="1"/>
    <x v="1"/>
    <x v="14"/>
    <x v="14"/>
    <x v="2"/>
    <x v="2"/>
    <x v="1"/>
  </r>
  <r>
    <x v="2"/>
    <x v="2"/>
    <x v="15"/>
    <x v="15"/>
    <x v="3"/>
    <x v="3"/>
    <x v="2"/>
  </r>
  <r>
    <x v="4"/>
    <x v="8"/>
    <x v="0"/>
    <x v="55"/>
    <x v="0"/>
    <x v="0"/>
    <x v="0"/>
  </r>
  <r>
    <x v="4"/>
    <x v="8"/>
    <x v="1"/>
    <x v="56"/>
    <x v="0"/>
    <x v="0"/>
    <x v="0"/>
  </r>
  <r>
    <x v="4"/>
    <x v="8"/>
    <x v="1"/>
    <x v="53"/>
    <x v="0"/>
    <x v="0"/>
    <x v="0"/>
  </r>
  <r>
    <x v="4"/>
    <x v="8"/>
    <x v="2"/>
    <x v="54"/>
    <x v="0"/>
    <x v="0"/>
    <x v="0"/>
  </r>
  <r>
    <x v="4"/>
    <x v="8"/>
    <x v="3"/>
    <x v="57"/>
    <x v="0"/>
    <x v="0"/>
    <x v="0"/>
  </r>
  <r>
    <x v="4"/>
    <x v="8"/>
    <x v="4"/>
    <x v="58"/>
    <x v="0"/>
    <x v="0"/>
    <x v="0"/>
  </r>
  <r>
    <x v="1"/>
    <x v="1"/>
    <x v="14"/>
    <x v="14"/>
    <x v="2"/>
    <x v="2"/>
    <x v="1"/>
  </r>
  <r>
    <x v="2"/>
    <x v="2"/>
    <x v="15"/>
    <x v="15"/>
    <x v="3"/>
    <x v="3"/>
    <x v="2"/>
  </r>
  <r>
    <x v="4"/>
    <x v="9"/>
    <x v="0"/>
    <x v="59"/>
    <x v="0"/>
    <x v="0"/>
    <x v="0"/>
  </r>
  <r>
    <x v="4"/>
    <x v="9"/>
    <x v="1"/>
    <x v="60"/>
    <x v="0"/>
    <x v="0"/>
    <x v="0"/>
  </r>
  <r>
    <x v="4"/>
    <x v="9"/>
    <x v="2"/>
    <x v="61"/>
    <x v="0"/>
    <x v="0"/>
    <x v="0"/>
  </r>
  <r>
    <x v="4"/>
    <x v="9"/>
    <x v="3"/>
    <x v="62"/>
    <x v="0"/>
    <x v="0"/>
    <x v="0"/>
  </r>
  <r>
    <x v="4"/>
    <x v="9"/>
    <x v="4"/>
    <x v="63"/>
    <x v="0"/>
    <x v="0"/>
    <x v="0"/>
  </r>
  <r>
    <x v="1"/>
    <x v="1"/>
    <x v="14"/>
    <x v="14"/>
    <x v="2"/>
    <x v="2"/>
    <x v="1"/>
  </r>
  <r>
    <x v="2"/>
    <x v="2"/>
    <x v="15"/>
    <x v="15"/>
    <x v="3"/>
    <x v="3"/>
    <x v="2"/>
  </r>
  <r>
    <x v="4"/>
    <x v="10"/>
    <x v="0"/>
    <x v="64"/>
    <x v="0"/>
    <x v="0"/>
    <x v="0"/>
  </r>
  <r>
    <x v="4"/>
    <x v="10"/>
    <x v="1"/>
    <x v="65"/>
    <x v="0"/>
    <x v="0"/>
    <x v="0"/>
  </r>
  <r>
    <x v="4"/>
    <x v="10"/>
    <x v="2"/>
    <x v="66"/>
    <x v="0"/>
    <x v="0"/>
    <x v="0"/>
  </r>
  <r>
    <x v="4"/>
    <x v="10"/>
    <x v="3"/>
    <x v="67"/>
    <x v="0"/>
    <x v="0"/>
    <x v="0"/>
  </r>
  <r>
    <x v="4"/>
    <x v="10"/>
    <x v="4"/>
    <x v="68"/>
    <x v="0"/>
    <x v="0"/>
    <x v="0"/>
  </r>
  <r>
    <x v="1"/>
    <x v="1"/>
    <x v="14"/>
    <x v="14"/>
    <x v="2"/>
    <x v="2"/>
    <x v="1"/>
  </r>
  <r>
    <x v="1"/>
    <x v="1"/>
    <x v="14"/>
    <x v="14"/>
    <x v="2"/>
    <x v="2"/>
    <x v="1"/>
  </r>
  <r>
    <x v="1"/>
    <x v="1"/>
    <x v="14"/>
    <x v="14"/>
    <x v="2"/>
    <x v="2"/>
    <x v="1"/>
  </r>
  <r>
    <x v="1"/>
    <x v="1"/>
    <x v="14"/>
    <x v="14"/>
    <x v="2"/>
    <x v="2"/>
    <x v="1"/>
  </r>
  <r>
    <x v="2"/>
    <x v="2"/>
    <x v="15"/>
    <x v="15"/>
    <x v="3"/>
    <x v="3"/>
    <x v="2"/>
  </r>
  <r>
    <x v="4"/>
    <x v="11"/>
    <x v="0"/>
    <x v="69"/>
    <x v="0"/>
    <x v="0"/>
    <x v="0"/>
  </r>
  <r>
    <x v="4"/>
    <x v="11"/>
    <x v="1"/>
    <x v="70"/>
    <x v="0"/>
    <x v="0"/>
    <x v="0"/>
  </r>
  <r>
    <x v="4"/>
    <x v="11"/>
    <x v="2"/>
    <x v="71"/>
    <x v="0"/>
    <x v="0"/>
    <x v="0"/>
  </r>
  <r>
    <x v="4"/>
    <x v="11"/>
    <x v="3"/>
    <x v="72"/>
    <x v="0"/>
    <x v="0"/>
    <x v="0"/>
  </r>
  <r>
    <x v="4"/>
    <x v="11"/>
    <x v="4"/>
    <x v="73"/>
    <x v="0"/>
    <x v="0"/>
    <x v="0"/>
  </r>
  <r>
    <x v="4"/>
    <x v="11"/>
    <x v="5"/>
    <x v="74"/>
    <x v="0"/>
    <x v="0"/>
    <x v="0"/>
  </r>
  <r>
    <x v="4"/>
    <x v="11"/>
    <x v="6"/>
    <x v="75"/>
    <x v="0"/>
    <x v="0"/>
    <x v="0"/>
  </r>
  <r>
    <x v="1"/>
    <x v="1"/>
    <x v="14"/>
    <x v="14"/>
    <x v="2"/>
    <x v="2"/>
    <x v="1"/>
  </r>
  <r>
    <x v="1"/>
    <x v="1"/>
    <x v="14"/>
    <x v="14"/>
    <x v="2"/>
    <x v="2"/>
    <x v="1"/>
  </r>
  <r>
    <x v="2"/>
    <x v="2"/>
    <x v="15"/>
    <x v="15"/>
    <x v="3"/>
    <x v="3"/>
    <x v="2"/>
  </r>
  <r>
    <x v="5"/>
    <x v="12"/>
    <x v="0"/>
    <x v="76"/>
    <x v="0"/>
    <x v="0"/>
    <x v="0"/>
  </r>
  <r>
    <x v="5"/>
    <x v="12"/>
    <x v="1"/>
    <x v="77"/>
    <x v="0"/>
    <x v="0"/>
    <x v="1"/>
  </r>
  <r>
    <x v="5"/>
    <x v="12"/>
    <x v="2"/>
    <x v="78"/>
    <x v="0"/>
    <x v="0"/>
    <x v="0"/>
  </r>
  <r>
    <x v="5"/>
    <x v="12"/>
    <x v="3"/>
    <x v="79"/>
    <x v="0"/>
    <x v="0"/>
    <x v="0"/>
  </r>
  <r>
    <x v="5"/>
    <x v="12"/>
    <x v="4"/>
    <x v="80"/>
    <x v="0"/>
    <x v="0"/>
    <x v="0"/>
  </r>
  <r>
    <x v="5"/>
    <x v="12"/>
    <x v="5"/>
    <x v="81"/>
    <x v="0"/>
    <x v="0"/>
    <x v="0"/>
  </r>
  <r>
    <x v="5"/>
    <x v="12"/>
    <x v="6"/>
    <x v="82"/>
    <x v="0"/>
    <x v="0"/>
    <x v="0"/>
  </r>
  <r>
    <x v="5"/>
    <x v="12"/>
    <x v="7"/>
    <x v="83"/>
    <x v="0"/>
    <x v="0"/>
    <x v="0"/>
  </r>
  <r>
    <x v="5"/>
    <x v="12"/>
    <x v="8"/>
    <x v="84"/>
    <x v="0"/>
    <x v="0"/>
    <x v="0"/>
  </r>
  <r>
    <x v="5"/>
    <x v="12"/>
    <x v="9"/>
    <x v="85"/>
    <x v="0"/>
    <x v="0"/>
    <x v="0"/>
  </r>
  <r>
    <x v="5"/>
    <x v="12"/>
    <x v="10"/>
    <x v="86"/>
    <x v="0"/>
    <x v="0"/>
    <x v="0"/>
  </r>
  <r>
    <x v="5"/>
    <x v="12"/>
    <x v="11"/>
    <x v="87"/>
    <x v="0"/>
    <x v="0"/>
    <x v="0"/>
  </r>
  <r>
    <x v="5"/>
    <x v="12"/>
    <x v="12"/>
    <x v="88"/>
    <x v="0"/>
    <x v="0"/>
    <x v="0"/>
  </r>
  <r>
    <x v="5"/>
    <x v="12"/>
    <x v="13"/>
    <x v="89"/>
    <x v="0"/>
    <x v="0"/>
    <x v="0"/>
  </r>
  <r>
    <x v="5"/>
    <x v="12"/>
    <x v="16"/>
    <x v="90"/>
    <x v="0"/>
    <x v="0"/>
    <x v="0"/>
  </r>
  <r>
    <x v="1"/>
    <x v="1"/>
    <x v="14"/>
    <x v="14"/>
    <x v="2"/>
    <x v="2"/>
    <x v="1"/>
  </r>
  <r>
    <x v="2"/>
    <x v="2"/>
    <x v="15"/>
    <x v="15"/>
    <x v="3"/>
    <x v="3"/>
    <x v="2"/>
  </r>
  <r>
    <x v="5"/>
    <x v="13"/>
    <x v="0"/>
    <x v="91"/>
    <x v="0"/>
    <x v="0"/>
    <x v="0"/>
  </r>
  <r>
    <x v="5"/>
    <x v="13"/>
    <x v="1"/>
    <x v="92"/>
    <x v="0"/>
    <x v="0"/>
    <x v="0"/>
  </r>
  <r>
    <x v="5"/>
    <x v="13"/>
    <x v="2"/>
    <x v="93"/>
    <x v="0"/>
    <x v="0"/>
    <x v="0"/>
  </r>
  <r>
    <x v="5"/>
    <x v="13"/>
    <x v="3"/>
    <x v="94"/>
    <x v="0"/>
    <x v="0"/>
    <x v="0"/>
  </r>
  <r>
    <x v="5"/>
    <x v="13"/>
    <x v="4"/>
    <x v="89"/>
    <x v="0"/>
    <x v="0"/>
    <x v="0"/>
  </r>
  <r>
    <x v="5"/>
    <x v="13"/>
    <x v="5"/>
    <x v="95"/>
    <x v="1"/>
    <x v="1"/>
    <x v="0"/>
  </r>
  <r>
    <x v="5"/>
    <x v="13"/>
    <x v="6"/>
    <x v="96"/>
    <x v="1"/>
    <x v="1"/>
    <x v="0"/>
  </r>
  <r>
    <x v="1"/>
    <x v="1"/>
    <x v="14"/>
    <x v="14"/>
    <x v="2"/>
    <x v="2"/>
    <x v="1"/>
  </r>
  <r>
    <x v="2"/>
    <x v="2"/>
    <x v="15"/>
    <x v="15"/>
    <x v="3"/>
    <x v="3"/>
    <x v="2"/>
  </r>
  <r>
    <x v="5"/>
    <x v="14"/>
    <x v="0"/>
    <x v="97"/>
    <x v="0"/>
    <x v="0"/>
    <x v="0"/>
  </r>
  <r>
    <x v="5"/>
    <x v="14"/>
    <x v="1"/>
    <x v="98"/>
    <x v="0"/>
    <x v="0"/>
    <x v="0"/>
  </r>
  <r>
    <x v="5"/>
    <x v="14"/>
    <x v="2"/>
    <x v="99"/>
    <x v="0"/>
    <x v="0"/>
    <x v="0"/>
  </r>
  <r>
    <x v="5"/>
    <x v="14"/>
    <x v="3"/>
    <x v="100"/>
    <x v="0"/>
    <x v="0"/>
    <x v="0"/>
  </r>
  <r>
    <x v="5"/>
    <x v="14"/>
    <x v="4"/>
    <x v="101"/>
    <x v="0"/>
    <x v="0"/>
    <x v="0"/>
  </r>
  <r>
    <x v="5"/>
    <x v="14"/>
    <x v="5"/>
    <x v="102"/>
    <x v="0"/>
    <x v="0"/>
    <x v="0"/>
  </r>
  <r>
    <x v="5"/>
    <x v="14"/>
    <x v="6"/>
    <x v="103"/>
    <x v="0"/>
    <x v="0"/>
    <x v="0"/>
  </r>
  <r>
    <x v="5"/>
    <x v="14"/>
    <x v="7"/>
    <x v="104"/>
    <x v="0"/>
    <x v="0"/>
    <x v="0"/>
  </r>
  <r>
    <x v="5"/>
    <x v="14"/>
    <x v="8"/>
    <x v="89"/>
    <x v="0"/>
    <x v="0"/>
    <x v="0"/>
  </r>
  <r>
    <x v="5"/>
    <x v="14"/>
    <x v="9"/>
    <x v="105"/>
    <x v="0"/>
    <x v="0"/>
    <x v="0"/>
  </r>
  <r>
    <x v="1"/>
    <x v="1"/>
    <x v="14"/>
    <x v="14"/>
    <x v="2"/>
    <x v="2"/>
    <x v="1"/>
  </r>
  <r>
    <x v="1"/>
    <x v="1"/>
    <x v="14"/>
    <x v="14"/>
    <x v="2"/>
    <x v="2"/>
    <x v="1"/>
  </r>
  <r>
    <x v="1"/>
    <x v="1"/>
    <x v="14"/>
    <x v="14"/>
    <x v="2"/>
    <x v="2"/>
    <x v="1"/>
  </r>
  <r>
    <x v="1"/>
    <x v="1"/>
    <x v="14"/>
    <x v="14"/>
    <x v="2"/>
    <x v="2"/>
    <x v="1"/>
  </r>
  <r>
    <x v="2"/>
    <x v="2"/>
    <x v="15"/>
    <x v="15"/>
    <x v="3"/>
    <x v="3"/>
    <x v="2"/>
  </r>
  <r>
    <x v="5"/>
    <x v="15"/>
    <x v="0"/>
    <x v="98"/>
    <x v="0"/>
    <x v="0"/>
    <x v="0"/>
  </r>
  <r>
    <x v="5"/>
    <x v="15"/>
    <x v="1"/>
    <x v="106"/>
    <x v="0"/>
    <x v="0"/>
    <x v="0"/>
  </r>
  <r>
    <x v="5"/>
    <x v="15"/>
    <x v="2"/>
    <x v="107"/>
    <x v="0"/>
    <x v="0"/>
    <x v="0"/>
  </r>
  <r>
    <x v="5"/>
    <x v="15"/>
    <x v="3"/>
    <x v="108"/>
    <x v="0"/>
    <x v="0"/>
    <x v="0"/>
  </r>
  <r>
    <x v="5"/>
    <x v="15"/>
    <x v="4"/>
    <x v="109"/>
    <x v="0"/>
    <x v="0"/>
    <x v="0"/>
  </r>
  <r>
    <x v="5"/>
    <x v="15"/>
    <x v="5"/>
    <x v="110"/>
    <x v="0"/>
    <x v="0"/>
    <x v="0"/>
  </r>
  <r>
    <x v="5"/>
    <x v="15"/>
    <x v="6"/>
    <x v="89"/>
    <x v="0"/>
    <x v="0"/>
    <x v="0"/>
  </r>
  <r>
    <x v="5"/>
    <x v="15"/>
    <x v="7"/>
    <x v="111"/>
    <x v="0"/>
    <x v="0"/>
    <x v="0"/>
  </r>
  <r>
    <x v="1"/>
    <x v="1"/>
    <x v="14"/>
    <x v="14"/>
    <x v="2"/>
    <x v="2"/>
    <x v="1"/>
  </r>
  <r>
    <x v="2"/>
    <x v="2"/>
    <x v="15"/>
    <x v="15"/>
    <x v="3"/>
    <x v="3"/>
    <x v="2"/>
  </r>
  <r>
    <x v="5"/>
    <x v="16"/>
    <x v="0"/>
    <x v="97"/>
    <x v="0"/>
    <x v="0"/>
    <x v="0"/>
  </r>
  <r>
    <x v="5"/>
    <x v="16"/>
    <x v="1"/>
    <x v="98"/>
    <x v="0"/>
    <x v="0"/>
    <x v="0"/>
  </r>
  <r>
    <x v="5"/>
    <x v="16"/>
    <x v="2"/>
    <x v="107"/>
    <x v="0"/>
    <x v="0"/>
    <x v="0"/>
  </r>
  <r>
    <x v="5"/>
    <x v="16"/>
    <x v="3"/>
    <x v="108"/>
    <x v="0"/>
    <x v="0"/>
    <x v="0"/>
  </r>
  <r>
    <x v="5"/>
    <x v="16"/>
    <x v="4"/>
    <x v="89"/>
    <x v="0"/>
    <x v="0"/>
    <x v="0"/>
  </r>
  <r>
    <x v="5"/>
    <x v="16"/>
    <x v="5"/>
    <x v="103"/>
    <x v="0"/>
    <x v="0"/>
    <x v="0"/>
  </r>
  <r>
    <x v="1"/>
    <x v="1"/>
    <x v="14"/>
    <x v="14"/>
    <x v="2"/>
    <x v="2"/>
    <x v="1"/>
  </r>
  <r>
    <x v="2"/>
    <x v="2"/>
    <x v="15"/>
    <x v="15"/>
    <x v="3"/>
    <x v="3"/>
    <x v="2"/>
  </r>
  <r>
    <x v="5"/>
    <x v="17"/>
    <x v="0"/>
    <x v="112"/>
    <x v="0"/>
    <x v="0"/>
    <x v="0"/>
  </r>
  <r>
    <x v="5"/>
    <x v="17"/>
    <x v="1"/>
    <x v="113"/>
    <x v="1"/>
    <x v="1"/>
    <x v="0"/>
  </r>
  <r>
    <x v="5"/>
    <x v="17"/>
    <x v="2"/>
    <x v="114"/>
    <x v="1"/>
    <x v="1"/>
    <x v="0"/>
  </r>
  <r>
    <x v="1"/>
    <x v="1"/>
    <x v="14"/>
    <x v="14"/>
    <x v="2"/>
    <x v="2"/>
    <x v="1"/>
  </r>
  <r>
    <x v="2"/>
    <x v="2"/>
    <x v="15"/>
    <x v="15"/>
    <x v="3"/>
    <x v="3"/>
    <x v="2"/>
  </r>
  <r>
    <x v="5"/>
    <x v="18"/>
    <x v="0"/>
    <x v="115"/>
    <x v="0"/>
    <x v="0"/>
    <x v="0"/>
  </r>
  <r>
    <x v="5"/>
    <x v="18"/>
    <x v="1"/>
    <x v="116"/>
    <x v="0"/>
    <x v="0"/>
    <x v="0"/>
  </r>
  <r>
    <x v="5"/>
    <x v="18"/>
    <x v="2"/>
    <x v="117"/>
    <x v="0"/>
    <x v="0"/>
    <x v="0"/>
  </r>
  <r>
    <x v="5"/>
    <x v="18"/>
    <x v="3"/>
    <x v="108"/>
    <x v="0"/>
    <x v="0"/>
    <x v="0"/>
  </r>
  <r>
    <x v="1"/>
    <x v="1"/>
    <x v="14"/>
    <x v="14"/>
    <x v="2"/>
    <x v="2"/>
    <x v="1"/>
  </r>
  <r>
    <x v="1"/>
    <x v="1"/>
    <x v="14"/>
    <x v="14"/>
    <x v="2"/>
    <x v="2"/>
    <x v="1"/>
  </r>
  <r>
    <x v="2"/>
    <x v="2"/>
    <x v="15"/>
    <x v="15"/>
    <x v="3"/>
    <x v="3"/>
    <x v="2"/>
  </r>
  <r>
    <x v="6"/>
    <x v="19"/>
    <x v="0"/>
    <x v="118"/>
    <x v="0"/>
    <x v="0"/>
    <x v="0"/>
  </r>
  <r>
    <x v="6"/>
    <x v="19"/>
    <x v="1"/>
    <x v="119"/>
    <x v="0"/>
    <x v="0"/>
    <x v="0"/>
  </r>
  <r>
    <x v="6"/>
    <x v="19"/>
    <x v="2"/>
    <x v="120"/>
    <x v="0"/>
    <x v="0"/>
    <x v="0"/>
  </r>
  <r>
    <x v="6"/>
    <x v="19"/>
    <x v="3"/>
    <x v="121"/>
    <x v="0"/>
    <x v="0"/>
    <x v="0"/>
  </r>
  <r>
    <x v="6"/>
    <x v="19"/>
    <x v="4"/>
    <x v="122"/>
    <x v="0"/>
    <x v="0"/>
    <x v="0"/>
  </r>
  <r>
    <x v="6"/>
    <x v="19"/>
    <x v="5"/>
    <x v="123"/>
    <x v="0"/>
    <x v="0"/>
    <x v="0"/>
  </r>
  <r>
    <x v="6"/>
    <x v="19"/>
    <x v="6"/>
    <x v="124"/>
    <x v="0"/>
    <x v="0"/>
    <x v="0"/>
  </r>
  <r>
    <x v="6"/>
    <x v="19"/>
    <x v="7"/>
    <x v="125"/>
    <x v="0"/>
    <x v="0"/>
    <x v="0"/>
  </r>
  <r>
    <x v="6"/>
    <x v="19"/>
    <x v="8"/>
    <x v="126"/>
    <x v="0"/>
    <x v="0"/>
    <x v="0"/>
  </r>
  <r>
    <x v="6"/>
    <x v="19"/>
    <x v="9"/>
    <x v="127"/>
    <x v="0"/>
    <x v="0"/>
    <x v="0"/>
  </r>
  <r>
    <x v="6"/>
    <x v="19"/>
    <x v="10"/>
    <x v="128"/>
    <x v="0"/>
    <x v="0"/>
    <x v="0"/>
  </r>
  <r>
    <x v="6"/>
    <x v="19"/>
    <x v="11"/>
    <x v="129"/>
    <x v="0"/>
    <x v="0"/>
    <x v="0"/>
  </r>
  <r>
    <x v="6"/>
    <x v="19"/>
    <x v="12"/>
    <x v="130"/>
    <x v="0"/>
    <x v="0"/>
    <x v="0"/>
  </r>
  <r>
    <x v="1"/>
    <x v="1"/>
    <x v="14"/>
    <x v="14"/>
    <x v="2"/>
    <x v="2"/>
    <x v="1"/>
  </r>
  <r>
    <x v="1"/>
    <x v="1"/>
    <x v="14"/>
    <x v="14"/>
    <x v="2"/>
    <x v="2"/>
    <x v="1"/>
  </r>
  <r>
    <x v="1"/>
    <x v="1"/>
    <x v="14"/>
    <x v="14"/>
    <x v="2"/>
    <x v="2"/>
    <x v="1"/>
  </r>
  <r>
    <x v="1"/>
    <x v="1"/>
    <x v="14"/>
    <x v="14"/>
    <x v="2"/>
    <x v="2"/>
    <x v="1"/>
  </r>
  <r>
    <x v="2"/>
    <x v="2"/>
    <x v="15"/>
    <x v="15"/>
    <x v="3"/>
    <x v="3"/>
    <x v="2"/>
  </r>
  <r>
    <x v="6"/>
    <x v="20"/>
    <x v="0"/>
    <x v="131"/>
    <x v="0"/>
    <x v="0"/>
    <x v="0"/>
  </r>
  <r>
    <x v="6"/>
    <x v="20"/>
    <x v="1"/>
    <x v="130"/>
    <x v="0"/>
    <x v="0"/>
    <x v="0"/>
  </r>
  <r>
    <x v="6"/>
    <x v="20"/>
    <x v="2"/>
    <x v="132"/>
    <x v="0"/>
    <x v="0"/>
    <x v="0"/>
  </r>
  <r>
    <x v="6"/>
    <x v="20"/>
    <x v="3"/>
    <x v="133"/>
    <x v="0"/>
    <x v="0"/>
    <x v="0"/>
  </r>
  <r>
    <x v="6"/>
    <x v="20"/>
    <x v="4"/>
    <x v="134"/>
    <x v="0"/>
    <x v="0"/>
    <x v="0"/>
  </r>
  <r>
    <x v="6"/>
    <x v="20"/>
    <x v="5"/>
    <x v="125"/>
    <x v="0"/>
    <x v="0"/>
    <x v="0"/>
  </r>
  <r>
    <x v="6"/>
    <x v="20"/>
    <x v="6"/>
    <x v="135"/>
    <x v="0"/>
    <x v="0"/>
    <x v="0"/>
  </r>
  <r>
    <x v="6"/>
    <x v="20"/>
    <x v="7"/>
    <x v="124"/>
    <x v="0"/>
    <x v="0"/>
    <x v="0"/>
  </r>
  <r>
    <x v="6"/>
    <x v="20"/>
    <x v="8"/>
    <x v="136"/>
    <x v="0"/>
    <x v="0"/>
    <x v="0"/>
  </r>
  <r>
    <x v="6"/>
    <x v="20"/>
    <x v="9"/>
    <x v="137"/>
    <x v="0"/>
    <x v="0"/>
    <x v="0"/>
  </r>
  <r>
    <x v="1"/>
    <x v="1"/>
    <x v="14"/>
    <x v="14"/>
    <x v="2"/>
    <x v="2"/>
    <x v="1"/>
  </r>
  <r>
    <x v="1"/>
    <x v="1"/>
    <x v="14"/>
    <x v="14"/>
    <x v="2"/>
    <x v="2"/>
    <x v="1"/>
  </r>
  <r>
    <x v="2"/>
    <x v="2"/>
    <x v="15"/>
    <x v="15"/>
    <x v="3"/>
    <x v="3"/>
    <x v="2"/>
  </r>
  <r>
    <x v="7"/>
    <x v="21"/>
    <x v="0"/>
    <x v="138"/>
    <x v="0"/>
    <x v="0"/>
    <x v="0"/>
  </r>
  <r>
    <x v="7"/>
    <x v="21"/>
    <x v="1"/>
    <x v="139"/>
    <x v="0"/>
    <x v="0"/>
    <x v="0"/>
  </r>
  <r>
    <x v="7"/>
    <x v="21"/>
    <x v="2"/>
    <x v="140"/>
    <x v="0"/>
    <x v="0"/>
    <x v="0"/>
  </r>
  <r>
    <x v="7"/>
    <x v="21"/>
    <x v="3"/>
    <x v="141"/>
    <x v="0"/>
    <x v="0"/>
    <x v="0"/>
  </r>
  <r>
    <x v="7"/>
    <x v="21"/>
    <x v="4"/>
    <x v="142"/>
    <x v="0"/>
    <x v="0"/>
    <x v="0"/>
  </r>
  <r>
    <x v="7"/>
    <x v="21"/>
    <x v="5"/>
    <x v="143"/>
    <x v="0"/>
    <x v="0"/>
    <x v="0"/>
  </r>
  <r>
    <x v="1"/>
    <x v="1"/>
    <x v="14"/>
    <x v="14"/>
    <x v="2"/>
    <x v="2"/>
    <x v="1"/>
  </r>
  <r>
    <x v="2"/>
    <x v="2"/>
    <x v="15"/>
    <x v="15"/>
    <x v="3"/>
    <x v="3"/>
    <x v="2"/>
  </r>
  <r>
    <x v="7"/>
    <x v="22"/>
    <x v="0"/>
    <x v="144"/>
    <x v="0"/>
    <x v="0"/>
    <x v="0"/>
  </r>
  <r>
    <x v="7"/>
    <x v="22"/>
    <x v="1"/>
    <x v="145"/>
    <x v="0"/>
    <x v="0"/>
    <x v="0"/>
  </r>
  <r>
    <x v="7"/>
    <x v="22"/>
    <x v="2"/>
    <x v="146"/>
    <x v="1"/>
    <x v="1"/>
    <x v="0"/>
  </r>
  <r>
    <x v="7"/>
    <x v="22"/>
    <x v="3"/>
    <x v="147"/>
    <x v="0"/>
    <x v="0"/>
    <x v="0"/>
  </r>
  <r>
    <x v="7"/>
    <x v="22"/>
    <x v="4"/>
    <x v="148"/>
    <x v="0"/>
    <x v="0"/>
    <x v="0"/>
  </r>
  <r>
    <x v="7"/>
    <x v="22"/>
    <x v="5"/>
    <x v="149"/>
    <x v="0"/>
    <x v="0"/>
    <x v="0"/>
  </r>
  <r>
    <x v="7"/>
    <x v="22"/>
    <x v="6"/>
    <x v="150"/>
    <x v="0"/>
    <x v="0"/>
    <x v="0"/>
  </r>
  <r>
    <x v="7"/>
    <x v="22"/>
    <x v="7"/>
    <x v="151"/>
    <x v="0"/>
    <x v="0"/>
    <x v="0"/>
  </r>
  <r>
    <x v="7"/>
    <x v="22"/>
    <x v="8"/>
    <x v="152"/>
    <x v="1"/>
    <x v="1"/>
    <x v="1"/>
  </r>
  <r>
    <x v="7"/>
    <x v="22"/>
    <x v="9"/>
    <x v="153"/>
    <x v="1"/>
    <x v="1"/>
    <x v="1"/>
  </r>
  <r>
    <x v="1"/>
    <x v="1"/>
    <x v="14"/>
    <x v="14"/>
    <x v="2"/>
    <x v="2"/>
    <x v="1"/>
  </r>
  <r>
    <x v="2"/>
    <x v="2"/>
    <x v="15"/>
    <x v="15"/>
    <x v="3"/>
    <x v="3"/>
    <x v="2"/>
  </r>
  <r>
    <x v="7"/>
    <x v="23"/>
    <x v="0"/>
    <x v="154"/>
    <x v="0"/>
    <x v="0"/>
    <x v="1"/>
  </r>
  <r>
    <x v="7"/>
    <x v="23"/>
    <x v="1"/>
    <x v="155"/>
    <x v="0"/>
    <x v="0"/>
    <x v="1"/>
  </r>
  <r>
    <x v="7"/>
    <x v="23"/>
    <x v="2"/>
    <x v="156"/>
    <x v="0"/>
    <x v="0"/>
    <x v="1"/>
  </r>
  <r>
    <x v="7"/>
    <x v="23"/>
    <x v="3"/>
    <x v="157"/>
    <x v="0"/>
    <x v="0"/>
    <x v="1"/>
  </r>
  <r>
    <x v="1"/>
    <x v="1"/>
    <x v="14"/>
    <x v="14"/>
    <x v="2"/>
    <x v="2"/>
    <x v="1"/>
  </r>
  <r>
    <x v="2"/>
    <x v="2"/>
    <x v="15"/>
    <x v="15"/>
    <x v="3"/>
    <x v="3"/>
    <x v="2"/>
  </r>
  <r>
    <x v="7"/>
    <x v="24"/>
    <x v="0"/>
    <x v="158"/>
    <x v="0"/>
    <x v="0"/>
    <x v="0"/>
  </r>
  <r>
    <x v="7"/>
    <x v="24"/>
    <x v="1"/>
    <x v="159"/>
    <x v="0"/>
    <x v="0"/>
    <x v="0"/>
  </r>
  <r>
    <x v="7"/>
    <x v="24"/>
    <x v="2"/>
    <x v="160"/>
    <x v="0"/>
    <x v="0"/>
    <x v="0"/>
  </r>
  <r>
    <x v="7"/>
    <x v="24"/>
    <x v="3"/>
    <x v="161"/>
    <x v="0"/>
    <x v="0"/>
    <x v="0"/>
  </r>
  <r>
    <x v="7"/>
    <x v="24"/>
    <x v="4"/>
    <x v="162"/>
    <x v="0"/>
    <x v="0"/>
    <x v="0"/>
  </r>
  <r>
    <x v="1"/>
    <x v="1"/>
    <x v="14"/>
    <x v="14"/>
    <x v="2"/>
    <x v="2"/>
    <x v="1"/>
  </r>
  <r>
    <x v="1"/>
    <x v="1"/>
    <x v="14"/>
    <x v="14"/>
    <x v="2"/>
    <x v="2"/>
    <x v="1"/>
  </r>
  <r>
    <x v="1"/>
    <x v="1"/>
    <x v="14"/>
    <x v="14"/>
    <x v="2"/>
    <x v="2"/>
    <x v="1"/>
  </r>
  <r>
    <x v="1"/>
    <x v="1"/>
    <x v="14"/>
    <x v="14"/>
    <x v="2"/>
    <x v="2"/>
    <x v="1"/>
  </r>
  <r>
    <x v="2"/>
    <x v="2"/>
    <x v="15"/>
    <x v="15"/>
    <x v="3"/>
    <x v="3"/>
    <x v="2"/>
  </r>
  <r>
    <x v="7"/>
    <x v="25"/>
    <x v="0"/>
    <x v="163"/>
    <x v="0"/>
    <x v="0"/>
    <x v="0"/>
  </r>
  <r>
    <x v="7"/>
    <x v="25"/>
    <x v="1"/>
    <x v="164"/>
    <x v="0"/>
    <x v="0"/>
    <x v="0"/>
  </r>
  <r>
    <x v="7"/>
    <x v="25"/>
    <x v="2"/>
    <x v="165"/>
    <x v="0"/>
    <x v="0"/>
    <x v="0"/>
  </r>
  <r>
    <x v="7"/>
    <x v="25"/>
    <x v="3"/>
    <x v="166"/>
    <x v="0"/>
    <x v="0"/>
    <x v="0"/>
  </r>
  <r>
    <x v="7"/>
    <x v="25"/>
    <x v="5"/>
    <x v="167"/>
    <x v="0"/>
    <x v="0"/>
    <x v="0"/>
  </r>
  <r>
    <x v="7"/>
    <x v="25"/>
    <x v="6"/>
    <x v="168"/>
    <x v="0"/>
    <x v="0"/>
    <x v="0"/>
  </r>
  <r>
    <x v="7"/>
    <x v="25"/>
    <x v="7"/>
    <x v="169"/>
    <x v="0"/>
    <x v="0"/>
    <x v="0"/>
  </r>
  <r>
    <x v="7"/>
    <x v="25"/>
    <x v="8"/>
    <x v="170"/>
    <x v="1"/>
    <x v="1"/>
    <x v="0"/>
  </r>
  <r>
    <x v="7"/>
    <x v="25"/>
    <x v="9"/>
    <x v="171"/>
    <x v="0"/>
    <x v="0"/>
    <x v="0"/>
  </r>
  <r>
    <x v="7"/>
    <x v="25"/>
    <x v="10"/>
    <x v="172"/>
    <x v="0"/>
    <x v="0"/>
    <x v="0"/>
  </r>
  <r>
    <x v="1"/>
    <x v="1"/>
    <x v="14"/>
    <x v="14"/>
    <x v="2"/>
    <x v="2"/>
    <x v="1"/>
  </r>
  <r>
    <x v="1"/>
    <x v="1"/>
    <x v="14"/>
    <x v="14"/>
    <x v="2"/>
    <x v="2"/>
    <x v="1"/>
  </r>
  <r>
    <x v="2"/>
    <x v="2"/>
    <x v="15"/>
    <x v="15"/>
    <x v="3"/>
    <x v="3"/>
    <x v="2"/>
  </r>
  <r>
    <x v="8"/>
    <x v="26"/>
    <x v="0"/>
    <x v="173"/>
    <x v="0"/>
    <x v="0"/>
    <x v="0"/>
  </r>
  <r>
    <x v="8"/>
    <x v="26"/>
    <x v="1"/>
    <x v="174"/>
    <x v="0"/>
    <x v="0"/>
    <x v="0"/>
  </r>
  <r>
    <x v="1"/>
    <x v="1"/>
    <x v="14"/>
    <x v="14"/>
    <x v="2"/>
    <x v="2"/>
    <x v="1"/>
  </r>
  <r>
    <x v="2"/>
    <x v="2"/>
    <x v="15"/>
    <x v="15"/>
    <x v="3"/>
    <x v="3"/>
    <x v="2"/>
  </r>
  <r>
    <x v="8"/>
    <x v="27"/>
    <x v="0"/>
    <x v="175"/>
    <x v="0"/>
    <x v="0"/>
    <x v="0"/>
  </r>
  <r>
    <x v="8"/>
    <x v="27"/>
    <x v="1"/>
    <x v="176"/>
    <x v="0"/>
    <x v="0"/>
    <x v="0"/>
  </r>
  <r>
    <x v="8"/>
    <x v="27"/>
    <x v="2"/>
    <x v="177"/>
    <x v="0"/>
    <x v="0"/>
    <x v="0"/>
  </r>
  <r>
    <x v="8"/>
    <x v="27"/>
    <x v="3"/>
    <x v="178"/>
    <x v="0"/>
    <x v="0"/>
    <x v="0"/>
  </r>
  <r>
    <x v="8"/>
    <x v="27"/>
    <x v="4"/>
    <x v="179"/>
    <x v="0"/>
    <x v="0"/>
    <x v="0"/>
  </r>
  <r>
    <x v="8"/>
    <x v="27"/>
    <x v="5"/>
    <x v="180"/>
    <x v="0"/>
    <x v="0"/>
    <x v="0"/>
  </r>
  <r>
    <x v="8"/>
    <x v="27"/>
    <x v="6"/>
    <x v="181"/>
    <x v="0"/>
    <x v="0"/>
    <x v="0"/>
  </r>
  <r>
    <x v="1"/>
    <x v="1"/>
    <x v="14"/>
    <x v="14"/>
    <x v="2"/>
    <x v="2"/>
    <x v="1"/>
  </r>
  <r>
    <x v="2"/>
    <x v="2"/>
    <x v="15"/>
    <x v="15"/>
    <x v="3"/>
    <x v="3"/>
    <x v="2"/>
  </r>
  <r>
    <x v="8"/>
    <x v="28"/>
    <x v="0"/>
    <x v="182"/>
    <x v="0"/>
    <x v="0"/>
    <x v="0"/>
  </r>
  <r>
    <x v="8"/>
    <x v="28"/>
    <x v="1"/>
    <x v="183"/>
    <x v="0"/>
    <x v="0"/>
    <x v="0"/>
  </r>
  <r>
    <x v="8"/>
    <x v="28"/>
    <x v="2"/>
    <x v="184"/>
    <x v="0"/>
    <x v="0"/>
    <x v="0"/>
  </r>
  <r>
    <x v="8"/>
    <x v="28"/>
    <x v="3"/>
    <x v="185"/>
    <x v="0"/>
    <x v="0"/>
    <x v="0"/>
  </r>
  <r>
    <x v="8"/>
    <x v="28"/>
    <x v="4"/>
    <x v="186"/>
    <x v="0"/>
    <x v="0"/>
    <x v="0"/>
  </r>
  <r>
    <x v="8"/>
    <x v="28"/>
    <x v="5"/>
    <x v="187"/>
    <x v="0"/>
    <x v="0"/>
    <x v="0"/>
  </r>
  <r>
    <x v="8"/>
    <x v="28"/>
    <x v="6"/>
    <x v="188"/>
    <x v="0"/>
    <x v="0"/>
    <x v="0"/>
  </r>
  <r>
    <x v="8"/>
    <x v="28"/>
    <x v="7"/>
    <x v="183"/>
    <x v="0"/>
    <x v="0"/>
    <x v="0"/>
  </r>
  <r>
    <x v="1"/>
    <x v="1"/>
    <x v="14"/>
    <x v="14"/>
    <x v="2"/>
    <x v="2"/>
    <x v="1"/>
  </r>
  <r>
    <x v="2"/>
    <x v="2"/>
    <x v="15"/>
    <x v="15"/>
    <x v="3"/>
    <x v="3"/>
    <x v="2"/>
  </r>
  <r>
    <x v="8"/>
    <x v="29"/>
    <x v="0"/>
    <x v="189"/>
    <x v="0"/>
    <x v="0"/>
    <x v="0"/>
  </r>
  <r>
    <x v="8"/>
    <x v="29"/>
    <x v="1"/>
    <x v="190"/>
    <x v="0"/>
    <x v="0"/>
    <x v="0"/>
  </r>
  <r>
    <x v="8"/>
    <x v="29"/>
    <x v="2"/>
    <x v="191"/>
    <x v="0"/>
    <x v="0"/>
    <x v="0"/>
  </r>
  <r>
    <x v="8"/>
    <x v="29"/>
    <x v="3"/>
    <x v="192"/>
    <x v="0"/>
    <x v="0"/>
    <x v="0"/>
  </r>
  <r>
    <x v="8"/>
    <x v="29"/>
    <x v="4"/>
    <x v="193"/>
    <x v="0"/>
    <x v="0"/>
    <x v="0"/>
  </r>
  <r>
    <x v="8"/>
    <x v="29"/>
    <x v="5"/>
    <x v="194"/>
    <x v="0"/>
    <x v="0"/>
    <x v="0"/>
  </r>
  <r>
    <x v="8"/>
    <x v="29"/>
    <x v="6"/>
    <x v="195"/>
    <x v="0"/>
    <x v="0"/>
    <x v="0"/>
  </r>
  <r>
    <x v="8"/>
    <x v="29"/>
    <x v="7"/>
    <x v="196"/>
    <x v="0"/>
    <x v="0"/>
    <x v="0"/>
  </r>
  <r>
    <x v="1"/>
    <x v="1"/>
    <x v="14"/>
    <x v="14"/>
    <x v="2"/>
    <x v="2"/>
    <x v="1"/>
  </r>
  <r>
    <x v="1"/>
    <x v="1"/>
    <x v="14"/>
    <x v="14"/>
    <x v="2"/>
    <x v="2"/>
    <x v="1"/>
  </r>
  <r>
    <x v="1"/>
    <x v="1"/>
    <x v="14"/>
    <x v="14"/>
    <x v="2"/>
    <x v="2"/>
    <x v="1"/>
  </r>
  <r>
    <x v="1"/>
    <x v="1"/>
    <x v="14"/>
    <x v="14"/>
    <x v="2"/>
    <x v="2"/>
    <x v="1"/>
  </r>
  <r>
    <x v="1"/>
    <x v="1"/>
    <x v="14"/>
    <x v="14"/>
    <x v="2"/>
    <x v="2"/>
    <x v="1"/>
  </r>
  <r>
    <x v="2"/>
    <x v="2"/>
    <x v="15"/>
    <x v="15"/>
    <x v="3"/>
    <x v="3"/>
    <x v="2"/>
  </r>
  <r>
    <x v="9"/>
    <x v="30"/>
    <x v="0"/>
    <x v="197"/>
    <x v="0"/>
    <x v="0"/>
    <x v="0"/>
  </r>
  <r>
    <x v="9"/>
    <x v="30"/>
    <x v="1"/>
    <x v="198"/>
    <x v="0"/>
    <x v="0"/>
    <x v="0"/>
  </r>
  <r>
    <x v="9"/>
    <x v="30"/>
    <x v="2"/>
    <x v="199"/>
    <x v="0"/>
    <x v="0"/>
    <x v="0"/>
  </r>
  <r>
    <x v="9"/>
    <x v="30"/>
    <x v="3"/>
    <x v="200"/>
    <x v="0"/>
    <x v="0"/>
    <x v="0"/>
  </r>
  <r>
    <x v="9"/>
    <x v="30"/>
    <x v="4"/>
    <x v="201"/>
    <x v="0"/>
    <x v="0"/>
    <x v="0"/>
  </r>
  <r>
    <x v="9"/>
    <x v="30"/>
    <x v="5"/>
    <x v="202"/>
    <x v="0"/>
    <x v="0"/>
    <x v="0"/>
  </r>
  <r>
    <x v="9"/>
    <x v="30"/>
    <x v="6"/>
    <x v="203"/>
    <x v="0"/>
    <x v="0"/>
    <x v="0"/>
  </r>
  <r>
    <x v="1"/>
    <x v="1"/>
    <x v="14"/>
    <x v="14"/>
    <x v="2"/>
    <x v="2"/>
    <x v="1"/>
  </r>
  <r>
    <x v="2"/>
    <x v="2"/>
    <x v="15"/>
    <x v="15"/>
    <x v="3"/>
    <x v="3"/>
    <x v="2"/>
  </r>
  <r>
    <x v="9"/>
    <x v="31"/>
    <x v="0"/>
    <x v="204"/>
    <x v="0"/>
    <x v="0"/>
    <x v="0"/>
  </r>
  <r>
    <x v="9"/>
    <x v="31"/>
    <x v="1"/>
    <x v="205"/>
    <x v="0"/>
    <x v="0"/>
    <x v="0"/>
  </r>
  <r>
    <x v="9"/>
    <x v="31"/>
    <x v="2"/>
    <x v="206"/>
    <x v="0"/>
    <x v="0"/>
    <x v="0"/>
  </r>
  <r>
    <x v="9"/>
    <x v="31"/>
    <x v="3"/>
    <x v="207"/>
    <x v="0"/>
    <x v="0"/>
    <x v="0"/>
  </r>
  <r>
    <x v="9"/>
    <x v="31"/>
    <x v="4"/>
    <x v="208"/>
    <x v="0"/>
    <x v="0"/>
    <x v="0"/>
  </r>
  <r>
    <x v="1"/>
    <x v="1"/>
    <x v="14"/>
    <x v="14"/>
    <x v="2"/>
    <x v="2"/>
    <x v="1"/>
  </r>
  <r>
    <x v="2"/>
    <x v="2"/>
    <x v="15"/>
    <x v="15"/>
    <x v="3"/>
    <x v="3"/>
    <x v="2"/>
  </r>
  <r>
    <x v="9"/>
    <x v="32"/>
    <x v="0"/>
    <x v="209"/>
    <x v="0"/>
    <x v="0"/>
    <x v="0"/>
  </r>
  <r>
    <x v="9"/>
    <x v="32"/>
    <x v="1"/>
    <x v="210"/>
    <x v="0"/>
    <x v="0"/>
    <x v="0"/>
  </r>
  <r>
    <x v="9"/>
    <x v="32"/>
    <x v="2"/>
    <x v="211"/>
    <x v="0"/>
    <x v="0"/>
    <x v="0"/>
  </r>
  <r>
    <x v="9"/>
    <x v="32"/>
    <x v="3"/>
    <x v="212"/>
    <x v="0"/>
    <x v="0"/>
    <x v="0"/>
  </r>
  <r>
    <x v="9"/>
    <x v="32"/>
    <x v="4"/>
    <x v="213"/>
    <x v="0"/>
    <x v="0"/>
    <x v="0"/>
  </r>
  <r>
    <x v="9"/>
    <x v="32"/>
    <x v="5"/>
    <x v="214"/>
    <x v="0"/>
    <x v="0"/>
    <x v="0"/>
  </r>
  <r>
    <x v="9"/>
    <x v="32"/>
    <x v="6"/>
    <x v="215"/>
    <x v="0"/>
    <x v="0"/>
    <x v="0"/>
  </r>
  <r>
    <x v="9"/>
    <x v="32"/>
    <x v="7"/>
    <x v="216"/>
    <x v="0"/>
    <x v="0"/>
    <x v="0"/>
  </r>
  <r>
    <x v="9"/>
    <x v="32"/>
    <x v="8"/>
    <x v="217"/>
    <x v="0"/>
    <x v="0"/>
    <x v="0"/>
  </r>
  <r>
    <x v="1"/>
    <x v="1"/>
    <x v="14"/>
    <x v="14"/>
    <x v="2"/>
    <x v="2"/>
    <x v="1"/>
  </r>
  <r>
    <x v="2"/>
    <x v="2"/>
    <x v="15"/>
    <x v="15"/>
    <x v="3"/>
    <x v="3"/>
    <x v="2"/>
  </r>
  <r>
    <x v="9"/>
    <x v="33"/>
    <x v="0"/>
    <x v="218"/>
    <x v="0"/>
    <x v="0"/>
    <x v="0"/>
  </r>
  <r>
    <x v="9"/>
    <x v="33"/>
    <x v="1"/>
    <x v="219"/>
    <x v="0"/>
    <x v="0"/>
    <x v="0"/>
  </r>
  <r>
    <x v="9"/>
    <x v="33"/>
    <x v="2"/>
    <x v="220"/>
    <x v="0"/>
    <x v="0"/>
    <x v="0"/>
  </r>
  <r>
    <x v="9"/>
    <x v="33"/>
    <x v="3"/>
    <x v="221"/>
    <x v="0"/>
    <x v="0"/>
    <x v="0"/>
  </r>
  <r>
    <x v="9"/>
    <x v="33"/>
    <x v="4"/>
    <x v="222"/>
    <x v="0"/>
    <x v="0"/>
    <x v="0"/>
  </r>
  <r>
    <x v="9"/>
    <x v="33"/>
    <x v="5"/>
    <x v="223"/>
    <x v="0"/>
    <x v="0"/>
    <x v="0"/>
  </r>
  <r>
    <x v="9"/>
    <x v="33"/>
    <x v="6"/>
    <x v="224"/>
    <x v="0"/>
    <x v="0"/>
    <x v="0"/>
  </r>
  <r>
    <x v="1"/>
    <x v="1"/>
    <x v="14"/>
    <x v="14"/>
    <x v="2"/>
    <x v="2"/>
    <x v="1"/>
  </r>
  <r>
    <x v="2"/>
    <x v="2"/>
    <x v="15"/>
    <x v="15"/>
    <x v="3"/>
    <x v="3"/>
    <x v="2"/>
  </r>
  <r>
    <x v="9"/>
    <x v="34"/>
    <x v="0"/>
    <x v="225"/>
    <x v="0"/>
    <x v="0"/>
    <x v="0"/>
  </r>
  <r>
    <x v="9"/>
    <x v="34"/>
    <x v="1"/>
    <x v="226"/>
    <x v="0"/>
    <x v="0"/>
    <x v="0"/>
  </r>
  <r>
    <x v="9"/>
    <x v="34"/>
    <x v="2"/>
    <x v="227"/>
    <x v="0"/>
    <x v="0"/>
    <x v="0"/>
  </r>
  <r>
    <x v="9"/>
    <x v="34"/>
    <x v="3"/>
    <x v="228"/>
    <x v="0"/>
    <x v="0"/>
    <x v="0"/>
  </r>
  <r>
    <x v="9"/>
    <x v="34"/>
    <x v="4"/>
    <x v="229"/>
    <x v="0"/>
    <x v="0"/>
    <x v="0"/>
  </r>
  <r>
    <x v="9"/>
    <x v="34"/>
    <x v="5"/>
    <x v="184"/>
    <x v="0"/>
    <x v="0"/>
    <x v="0"/>
  </r>
  <r>
    <x v="9"/>
    <x v="34"/>
    <x v="6"/>
    <x v="230"/>
    <x v="0"/>
    <x v="0"/>
    <x v="0"/>
  </r>
  <r>
    <x v="9"/>
    <x v="34"/>
    <x v="7"/>
    <x v="231"/>
    <x v="0"/>
    <x v="0"/>
    <x v="0"/>
  </r>
  <r>
    <x v="9"/>
    <x v="34"/>
    <x v="8"/>
    <x v="232"/>
    <x v="0"/>
    <x v="0"/>
    <x v="1"/>
  </r>
  <r>
    <x v="9"/>
    <x v="34"/>
    <x v="9"/>
    <x v="233"/>
    <x v="0"/>
    <x v="0"/>
    <x v="0"/>
  </r>
  <r>
    <x v="1"/>
    <x v="1"/>
    <x v="14"/>
    <x v="14"/>
    <x v="2"/>
    <x v="2"/>
    <x v="1"/>
  </r>
  <r>
    <x v="1"/>
    <x v="1"/>
    <x v="14"/>
    <x v="14"/>
    <x v="2"/>
    <x v="2"/>
    <x v="1"/>
  </r>
  <r>
    <x v="1"/>
    <x v="1"/>
    <x v="14"/>
    <x v="14"/>
    <x v="2"/>
    <x v="2"/>
    <x v="1"/>
  </r>
  <r>
    <x v="1"/>
    <x v="1"/>
    <x v="14"/>
    <x v="14"/>
    <x v="2"/>
    <x v="2"/>
    <x v="1"/>
  </r>
  <r>
    <x v="1"/>
    <x v="1"/>
    <x v="14"/>
    <x v="14"/>
    <x v="2"/>
    <x v="2"/>
    <x v="1"/>
  </r>
  <r>
    <x v="2"/>
    <x v="2"/>
    <x v="15"/>
    <x v="15"/>
    <x v="3"/>
    <x v="3"/>
    <x v="2"/>
  </r>
  <r>
    <x v="10"/>
    <x v="35"/>
    <x v="0"/>
    <x v="234"/>
    <x v="0"/>
    <x v="0"/>
    <x v="0"/>
  </r>
  <r>
    <x v="10"/>
    <x v="35"/>
    <x v="1"/>
    <x v="235"/>
    <x v="0"/>
    <x v="0"/>
    <x v="0"/>
  </r>
  <r>
    <x v="10"/>
    <x v="35"/>
    <x v="2"/>
    <x v="236"/>
    <x v="0"/>
    <x v="0"/>
    <x v="0"/>
  </r>
  <r>
    <x v="10"/>
    <x v="35"/>
    <x v="3"/>
    <x v="237"/>
    <x v="0"/>
    <x v="0"/>
    <x v="0"/>
  </r>
  <r>
    <x v="10"/>
    <x v="35"/>
    <x v="4"/>
    <x v="238"/>
    <x v="0"/>
    <x v="0"/>
    <x v="0"/>
  </r>
  <r>
    <x v="10"/>
    <x v="35"/>
    <x v="5"/>
    <x v="239"/>
    <x v="0"/>
    <x v="0"/>
    <x v="0"/>
  </r>
  <r>
    <x v="10"/>
    <x v="35"/>
    <x v="6"/>
    <x v="240"/>
    <x v="0"/>
    <x v="0"/>
    <x v="0"/>
  </r>
  <r>
    <x v="10"/>
    <x v="35"/>
    <x v="7"/>
    <x v="241"/>
    <x v="0"/>
    <x v="0"/>
    <x v="0"/>
  </r>
  <r>
    <x v="10"/>
    <x v="35"/>
    <x v="8"/>
    <x v="242"/>
    <x v="0"/>
    <x v="0"/>
    <x v="0"/>
  </r>
  <r>
    <x v="1"/>
    <x v="1"/>
    <x v="14"/>
    <x v="14"/>
    <x v="2"/>
    <x v="2"/>
    <x v="1"/>
  </r>
  <r>
    <x v="2"/>
    <x v="2"/>
    <x v="15"/>
    <x v="15"/>
    <x v="3"/>
    <x v="3"/>
    <x v="2"/>
  </r>
  <r>
    <x v="10"/>
    <x v="36"/>
    <x v="0"/>
    <x v="243"/>
    <x v="0"/>
    <x v="0"/>
    <x v="0"/>
  </r>
  <r>
    <x v="10"/>
    <x v="36"/>
    <x v="1"/>
    <x v="244"/>
    <x v="0"/>
    <x v="0"/>
    <x v="0"/>
  </r>
  <r>
    <x v="10"/>
    <x v="36"/>
    <x v="2"/>
    <x v="245"/>
    <x v="0"/>
    <x v="0"/>
    <x v="0"/>
  </r>
  <r>
    <x v="10"/>
    <x v="36"/>
    <x v="3"/>
    <x v="246"/>
    <x v="0"/>
    <x v="0"/>
    <x v="0"/>
  </r>
  <r>
    <x v="10"/>
    <x v="36"/>
    <x v="4"/>
    <x v="247"/>
    <x v="0"/>
    <x v="0"/>
    <x v="0"/>
  </r>
  <r>
    <x v="10"/>
    <x v="36"/>
    <x v="5"/>
    <x v="248"/>
    <x v="0"/>
    <x v="0"/>
    <x v="0"/>
  </r>
  <r>
    <x v="10"/>
    <x v="36"/>
    <x v="6"/>
    <x v="249"/>
    <x v="0"/>
    <x v="0"/>
    <x v="0"/>
  </r>
  <r>
    <x v="1"/>
    <x v="1"/>
    <x v="14"/>
    <x v="14"/>
    <x v="2"/>
    <x v="2"/>
    <x v="1"/>
  </r>
  <r>
    <x v="2"/>
    <x v="2"/>
    <x v="15"/>
    <x v="15"/>
    <x v="3"/>
    <x v="3"/>
    <x v="2"/>
  </r>
  <r>
    <x v="10"/>
    <x v="37"/>
    <x v="0"/>
    <x v="250"/>
    <x v="0"/>
    <x v="0"/>
    <x v="0"/>
  </r>
  <r>
    <x v="10"/>
    <x v="37"/>
    <x v="1"/>
    <x v="251"/>
    <x v="0"/>
    <x v="0"/>
    <x v="0"/>
  </r>
  <r>
    <x v="10"/>
    <x v="37"/>
    <x v="2"/>
    <x v="252"/>
    <x v="0"/>
    <x v="0"/>
    <x v="0"/>
  </r>
  <r>
    <x v="10"/>
    <x v="37"/>
    <x v="3"/>
    <x v="253"/>
    <x v="0"/>
    <x v="0"/>
    <x v="0"/>
  </r>
  <r>
    <x v="1"/>
    <x v="1"/>
    <x v="14"/>
    <x v="14"/>
    <x v="2"/>
    <x v="2"/>
    <x v="1"/>
  </r>
  <r>
    <x v="2"/>
    <x v="2"/>
    <x v="15"/>
    <x v="15"/>
    <x v="3"/>
    <x v="3"/>
    <x v="2"/>
  </r>
  <r>
    <x v="10"/>
    <x v="38"/>
    <x v="0"/>
    <x v="254"/>
    <x v="0"/>
    <x v="0"/>
    <x v="0"/>
  </r>
  <r>
    <x v="10"/>
    <x v="38"/>
    <x v="1"/>
    <x v="255"/>
    <x v="0"/>
    <x v="0"/>
    <x v="0"/>
  </r>
  <r>
    <x v="10"/>
    <x v="38"/>
    <x v="2"/>
    <x v="256"/>
    <x v="0"/>
    <x v="0"/>
    <x v="0"/>
  </r>
  <r>
    <x v="10"/>
    <x v="38"/>
    <x v="3"/>
    <x v="257"/>
    <x v="0"/>
    <x v="0"/>
    <x v="0"/>
  </r>
  <r>
    <x v="10"/>
    <x v="38"/>
    <x v="4"/>
    <x v="258"/>
    <x v="0"/>
    <x v="0"/>
    <x v="0"/>
  </r>
  <r>
    <x v="10"/>
    <x v="38"/>
    <x v="5"/>
    <x v="259"/>
    <x v="0"/>
    <x v="0"/>
    <x v="0"/>
  </r>
  <r>
    <x v="10"/>
    <x v="38"/>
    <x v="6"/>
    <x v="260"/>
    <x v="0"/>
    <x v="0"/>
    <x v="0"/>
  </r>
  <r>
    <x v="10"/>
    <x v="38"/>
    <x v="5"/>
    <x v="261"/>
    <x v="0"/>
    <x v="0"/>
    <x v="0"/>
  </r>
  <r>
    <x v="1"/>
    <x v="1"/>
    <x v="14"/>
    <x v="14"/>
    <x v="2"/>
    <x v="2"/>
    <x v="1"/>
  </r>
  <r>
    <x v="2"/>
    <x v="2"/>
    <x v="15"/>
    <x v="15"/>
    <x v="3"/>
    <x v="3"/>
    <x v="2"/>
  </r>
  <r>
    <x v="10"/>
    <x v="39"/>
    <x v="0"/>
    <x v="262"/>
    <x v="1"/>
    <x v="1"/>
    <x v="0"/>
  </r>
  <r>
    <x v="10"/>
    <x v="39"/>
    <x v="1"/>
    <x v="263"/>
    <x v="1"/>
    <x v="1"/>
    <x v="0"/>
  </r>
  <r>
    <x v="10"/>
    <x v="39"/>
    <x v="2"/>
    <x v="264"/>
    <x v="1"/>
    <x v="1"/>
    <x v="0"/>
  </r>
  <r>
    <x v="10"/>
    <x v="39"/>
    <x v="3"/>
    <x v="265"/>
    <x v="1"/>
    <x v="1"/>
    <x v="0"/>
  </r>
  <r>
    <x v="10"/>
    <x v="39"/>
    <x v="4"/>
    <x v="266"/>
    <x v="1"/>
    <x v="1"/>
    <x v="0"/>
  </r>
  <r>
    <x v="10"/>
    <x v="39"/>
    <x v="5"/>
    <x v="267"/>
    <x v="1"/>
    <x v="1"/>
    <x v="0"/>
  </r>
  <r>
    <x v="10"/>
    <x v="39"/>
    <x v="6"/>
    <x v="268"/>
    <x v="1"/>
    <x v="1"/>
    <x v="0"/>
  </r>
  <r>
    <x v="10"/>
    <x v="39"/>
    <x v="7"/>
    <x v="269"/>
    <x v="1"/>
    <x v="1"/>
    <x v="0"/>
  </r>
  <r>
    <x v="10"/>
    <x v="39"/>
    <x v="8"/>
    <x v="270"/>
    <x v="1"/>
    <x v="1"/>
    <x v="0"/>
  </r>
  <r>
    <x v="1"/>
    <x v="1"/>
    <x v="14"/>
    <x v="14"/>
    <x v="2"/>
    <x v="2"/>
    <x v="1"/>
  </r>
  <r>
    <x v="1"/>
    <x v="1"/>
    <x v="14"/>
    <x v="14"/>
    <x v="2"/>
    <x v="2"/>
    <x v="1"/>
  </r>
  <r>
    <x v="1"/>
    <x v="1"/>
    <x v="14"/>
    <x v="14"/>
    <x v="2"/>
    <x v="2"/>
    <x v="1"/>
  </r>
  <r>
    <x v="1"/>
    <x v="1"/>
    <x v="14"/>
    <x v="14"/>
    <x v="2"/>
    <x v="2"/>
    <x v="1"/>
  </r>
  <r>
    <x v="2"/>
    <x v="2"/>
    <x v="15"/>
    <x v="15"/>
    <x v="3"/>
    <x v="3"/>
    <x v="2"/>
  </r>
  <r>
    <x v="11"/>
    <x v="40"/>
    <x v="0"/>
    <x v="271"/>
    <x v="0"/>
    <x v="0"/>
    <x v="0"/>
  </r>
  <r>
    <x v="11"/>
    <x v="40"/>
    <x v="1"/>
    <x v="272"/>
    <x v="0"/>
    <x v="0"/>
    <x v="0"/>
  </r>
  <r>
    <x v="11"/>
    <x v="40"/>
    <x v="2"/>
    <x v="273"/>
    <x v="1"/>
    <x v="1"/>
    <x v="0"/>
  </r>
  <r>
    <x v="11"/>
    <x v="40"/>
    <x v="3"/>
    <x v="274"/>
    <x v="0"/>
    <x v="0"/>
    <x v="0"/>
  </r>
  <r>
    <x v="11"/>
    <x v="40"/>
    <x v="4"/>
    <x v="275"/>
    <x v="0"/>
    <x v="0"/>
    <x v="0"/>
  </r>
  <r>
    <x v="11"/>
    <x v="40"/>
    <x v="5"/>
    <x v="276"/>
    <x v="0"/>
    <x v="0"/>
    <x v="0"/>
  </r>
  <r>
    <x v="11"/>
    <x v="40"/>
    <x v="6"/>
    <x v="277"/>
    <x v="0"/>
    <x v="0"/>
    <x v="0"/>
  </r>
  <r>
    <x v="11"/>
    <x v="40"/>
    <x v="7"/>
    <x v="278"/>
    <x v="0"/>
    <x v="0"/>
    <x v="0"/>
  </r>
  <r>
    <x v="11"/>
    <x v="40"/>
    <x v="8"/>
    <x v="279"/>
    <x v="0"/>
    <x v="0"/>
    <x v="0"/>
  </r>
  <r>
    <x v="11"/>
    <x v="40"/>
    <x v="9"/>
    <x v="280"/>
    <x v="0"/>
    <x v="0"/>
    <x v="0"/>
  </r>
  <r>
    <x v="11"/>
    <x v="40"/>
    <x v="10"/>
    <x v="281"/>
    <x v="0"/>
    <x v="0"/>
    <x v="0"/>
  </r>
  <r>
    <x v="11"/>
    <x v="40"/>
    <x v="11"/>
    <x v="89"/>
    <x v="0"/>
    <x v="0"/>
    <x v="0"/>
  </r>
  <r>
    <x v="11"/>
    <x v="40"/>
    <x v="12"/>
    <x v="282"/>
    <x v="0"/>
    <x v="0"/>
    <x v="0"/>
  </r>
  <r>
    <x v="11"/>
    <x v="40"/>
    <x v="13"/>
    <x v="283"/>
    <x v="0"/>
    <x v="0"/>
    <x v="0"/>
  </r>
  <r>
    <x v="11"/>
    <x v="40"/>
    <x v="16"/>
    <x v="284"/>
    <x v="0"/>
    <x v="0"/>
    <x v="0"/>
  </r>
  <r>
    <x v="11"/>
    <x v="40"/>
    <x v="17"/>
    <x v="285"/>
    <x v="1"/>
    <x v="1"/>
    <x v="0"/>
  </r>
  <r>
    <x v="11"/>
    <x v="40"/>
    <x v="18"/>
    <x v="286"/>
    <x v="1"/>
    <x v="1"/>
    <x v="0"/>
  </r>
  <r>
    <x v="11"/>
    <x v="40"/>
    <x v="19"/>
    <x v="287"/>
    <x v="1"/>
    <x v="1"/>
    <x v="0"/>
  </r>
  <r>
    <x v="11"/>
    <x v="40"/>
    <x v="20"/>
    <x v="288"/>
    <x v="0"/>
    <x v="0"/>
    <x v="0"/>
  </r>
  <r>
    <x v="1"/>
    <x v="1"/>
    <x v="14"/>
    <x v="14"/>
    <x v="2"/>
    <x v="2"/>
    <x v="1"/>
  </r>
  <r>
    <x v="2"/>
    <x v="2"/>
    <x v="15"/>
    <x v="15"/>
    <x v="3"/>
    <x v="3"/>
    <x v="2"/>
  </r>
  <r>
    <x v="12"/>
    <x v="41"/>
    <x v="0"/>
    <x v="289"/>
    <x v="1"/>
    <x v="1"/>
    <x v="0"/>
  </r>
  <r>
    <x v="12"/>
    <x v="41"/>
    <x v="1"/>
    <x v="290"/>
    <x v="1"/>
    <x v="1"/>
    <x v="0"/>
  </r>
  <r>
    <x v="12"/>
    <x v="41"/>
    <x v="2"/>
    <x v="291"/>
    <x v="1"/>
    <x v="1"/>
    <x v="0"/>
  </r>
  <r>
    <x v="12"/>
    <x v="41"/>
    <x v="3"/>
    <x v="292"/>
    <x v="1"/>
    <x v="1"/>
    <x v="0"/>
  </r>
  <r>
    <x v="12"/>
    <x v="41"/>
    <x v="4"/>
    <x v="293"/>
    <x v="1"/>
    <x v="1"/>
    <x v="0"/>
  </r>
  <r>
    <x v="12"/>
    <x v="41"/>
    <x v="5"/>
    <x v="294"/>
    <x v="1"/>
    <x v="1"/>
    <x v="0"/>
  </r>
  <r>
    <x v="1"/>
    <x v="1"/>
    <x v="14"/>
    <x v="14"/>
    <x v="2"/>
    <x v="2"/>
    <x v="1"/>
  </r>
  <r>
    <x v="2"/>
    <x v="2"/>
    <x v="15"/>
    <x v="15"/>
    <x v="3"/>
    <x v="3"/>
    <x v="2"/>
  </r>
  <r>
    <x v="13"/>
    <x v="42"/>
    <x v="0"/>
    <x v="295"/>
    <x v="1"/>
    <x v="1"/>
    <x v="0"/>
  </r>
  <r>
    <x v="13"/>
    <x v="42"/>
    <x v="1"/>
    <x v="296"/>
    <x v="1"/>
    <x v="1"/>
    <x v="0"/>
  </r>
  <r>
    <x v="13"/>
    <x v="42"/>
    <x v="2"/>
    <x v="297"/>
    <x v="1"/>
    <x v="1"/>
    <x v="0"/>
  </r>
  <r>
    <x v="13"/>
    <x v="42"/>
    <x v="4"/>
    <x v="298"/>
    <x v="1"/>
    <x v="1"/>
    <x v="0"/>
  </r>
  <r>
    <x v="13"/>
    <x v="42"/>
    <x v="5"/>
    <x v="299"/>
    <x v="1"/>
    <x v="1"/>
    <x v="0"/>
  </r>
  <r>
    <x v="13"/>
    <x v="42"/>
    <x v="6"/>
    <x v="300"/>
    <x v="1"/>
    <x v="1"/>
    <x v="0"/>
  </r>
  <r>
    <x v="13"/>
    <x v="42"/>
    <x v="7"/>
    <x v="301"/>
    <x v="1"/>
    <x v="1"/>
    <x v="0"/>
  </r>
  <r>
    <x v="13"/>
    <x v="42"/>
    <x v="8"/>
    <x v="302"/>
    <x v="1"/>
    <x v="1"/>
    <x v="0"/>
  </r>
  <r>
    <x v="13"/>
    <x v="42"/>
    <x v="9"/>
    <x v="303"/>
    <x v="1"/>
    <x v="1"/>
    <x v="0"/>
  </r>
  <r>
    <x v="13"/>
    <x v="42"/>
    <x v="10"/>
    <x v="304"/>
    <x v="1"/>
    <x v="1"/>
    <x v="0"/>
  </r>
  <r>
    <x v="13"/>
    <x v="42"/>
    <x v="11"/>
    <x v="305"/>
    <x v="1"/>
    <x v="1"/>
    <x v="0"/>
  </r>
  <r>
    <x v="13"/>
    <x v="42"/>
    <x v="12"/>
    <x v="306"/>
    <x v="1"/>
    <x v="1"/>
    <x v="0"/>
  </r>
  <r>
    <x v="13"/>
    <x v="42"/>
    <x v="13"/>
    <x v="307"/>
    <x v="1"/>
    <x v="1"/>
    <x v="0"/>
  </r>
  <r>
    <x v="13"/>
    <x v="42"/>
    <x v="16"/>
    <x v="308"/>
    <x v="1"/>
    <x v="1"/>
    <x v="0"/>
  </r>
  <r>
    <x v="1"/>
    <x v="1"/>
    <x v="14"/>
    <x v="14"/>
    <x v="2"/>
    <x v="2"/>
    <x v="1"/>
  </r>
  <r>
    <x v="1"/>
    <x v="1"/>
    <x v="14"/>
    <x v="14"/>
    <x v="2"/>
    <x v="2"/>
    <x v="1"/>
  </r>
  <r>
    <x v="1"/>
    <x v="1"/>
    <x v="14"/>
    <x v="14"/>
    <x v="2"/>
    <x v="2"/>
    <x v="1"/>
  </r>
  <r>
    <x v="13"/>
    <x v="42"/>
    <x v="17"/>
    <x v="309"/>
    <x v="1"/>
    <x v="1"/>
    <x v="0"/>
  </r>
  <r>
    <x v="13"/>
    <x v="42"/>
    <x v="18"/>
    <x v="310"/>
    <x v="1"/>
    <x v="1"/>
    <x v="0"/>
  </r>
  <r>
    <x v="13"/>
    <x v="42"/>
    <x v="19"/>
    <x v="311"/>
    <x v="1"/>
    <x v="1"/>
    <x v="0"/>
  </r>
  <r>
    <x v="13"/>
    <x v="42"/>
    <x v="20"/>
    <x v="312"/>
    <x v="1"/>
    <x v="1"/>
    <x v="0"/>
  </r>
  <r>
    <x v="13"/>
    <x v="42"/>
    <x v="21"/>
    <x v="313"/>
    <x v="1"/>
    <x v="1"/>
    <x v="0"/>
  </r>
  <r>
    <x v="13"/>
    <x v="42"/>
    <x v="22"/>
    <x v="314"/>
    <x v="1"/>
    <x v="1"/>
    <x v="0"/>
  </r>
  <r>
    <x v="13"/>
    <x v="42"/>
    <x v="23"/>
    <x v="315"/>
    <x v="1"/>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9FE13EF-B106-4813-ABC9-D49896687DD7}" name="PivotTable4" cacheId="9" applyNumberFormats="0" applyBorderFormats="0" applyFontFormats="0" applyPatternFormats="0" applyAlignmentFormats="0" applyWidthHeightFormats="1" dataCaption="Values" updatedVersion="6" minRefreshableVersion="3" showDrill="0" rowGrandTotals="0" colGrandTotals="0" itemPrintTitles="1" createdVersion="6" indent="0" compact="0" compactData="0" multipleFieldFilters="0">
  <location ref="A3:F3" firstHeaderRow="1" firstDataRow="1" firstDataCol="6" rowPageCount="1" colPageCount="1"/>
  <pivotFields count="7">
    <pivotField axis="axisRow" compact="0" outline="0" showAll="0" defaultSubtotal="0">
      <items count="26">
        <item m="1" x="18"/>
        <item m="1" x="15"/>
        <item m="1" x="19"/>
        <item m="1" x="24"/>
        <item m="1" x="14"/>
        <item m="1" x="16"/>
        <item m="1" x="17"/>
        <item m="1" x="20"/>
        <item m="1" x="21"/>
        <item m="1" x="22"/>
        <item m="1" x="23"/>
        <item m="1" x="25"/>
        <item x="2"/>
        <item x="1"/>
        <item x="0"/>
        <item x="3"/>
        <item x="4"/>
        <item x="5"/>
        <item x="6"/>
        <item x="7"/>
        <item x="8"/>
        <item x="9"/>
        <item x="10"/>
        <item x="11"/>
        <item x="12"/>
        <item x="13"/>
      </items>
    </pivotField>
    <pivotField axis="axisRow" compact="0" outline="0" showAll="0" defaultSubtotal="0">
      <items count="58">
        <item m="1" x="49"/>
        <item m="1" x="53"/>
        <item m="1" x="45"/>
        <item m="1" x="46"/>
        <item m="1" x="47"/>
        <item m="1" x="48"/>
        <item m="1" x="56"/>
        <item m="1" x="50"/>
        <item m="1" x="44"/>
        <item m="1" x="51"/>
        <item m="1" x="55"/>
        <item m="1" x="43"/>
        <item m="1" x="54"/>
        <item m="1" x="57"/>
        <item m="1" x="52"/>
        <item x="2"/>
        <item x="1"/>
        <item x="3"/>
        <item x="0"/>
        <item x="4"/>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5"/>
        <item x="6"/>
        <item x="7"/>
      </items>
    </pivotField>
    <pivotField axis="axisRow" compact="0" outline="0" showAll="0" defaultSubtotal="0">
      <items count="25">
        <item m="1" x="24"/>
        <item x="0"/>
        <item x="1"/>
        <item x="2"/>
        <item x="3"/>
        <item x="4"/>
        <item x="5"/>
        <item x="6"/>
        <item x="7"/>
        <item x="8"/>
        <item x="15"/>
        <item x="9"/>
        <item x="10"/>
        <item x="11"/>
        <item x="12"/>
        <item x="13"/>
        <item x="16"/>
        <item x="17"/>
        <item x="18"/>
        <item x="19"/>
        <item x="20"/>
        <item x="14"/>
        <item x="21"/>
        <item x="22"/>
        <item x="23"/>
      </items>
    </pivotField>
    <pivotField axis="axisRow" compact="0" outline="0" showAll="0" defaultSubtotal="0">
      <items count="410">
        <item m="1" x="322"/>
        <item m="1" x="370"/>
        <item m="1" x="389"/>
        <item m="1" x="369"/>
        <item m="1" x="316"/>
        <item m="1" x="334"/>
        <item m="1" x="408"/>
        <item m="1" x="339"/>
        <item m="1" x="317"/>
        <item m="1" x="366"/>
        <item x="12"/>
        <item x="14"/>
        <item x="15"/>
        <item m="1" x="324"/>
        <item m="1" x="406"/>
        <item x="18"/>
        <item m="1" x="396"/>
        <item m="1" x="373"/>
        <item m="1" x="326"/>
        <item x="24"/>
        <item m="1" x="376"/>
        <item m="1" x="386"/>
        <item m="1" x="383"/>
        <item x="28"/>
        <item x="29"/>
        <item x="30"/>
        <item m="1" x="382"/>
        <item m="1" x="349"/>
        <item m="1" x="398"/>
        <item m="1" x="378"/>
        <item x="37"/>
        <item m="1" x="359"/>
        <item m="1" x="379"/>
        <item m="1" x="392"/>
        <item m="1" x="345"/>
        <item x="42"/>
        <item x="43"/>
        <item x="44"/>
        <item x="45"/>
        <item m="1" x="352"/>
        <item m="1" x="358"/>
        <item m="1" x="330"/>
        <item m="1" x="333"/>
        <item m="1" x="393"/>
        <item x="51"/>
        <item x="52"/>
        <item x="53"/>
        <item x="54"/>
        <item m="1" x="399"/>
        <item x="57"/>
        <item x="58"/>
        <item m="1" x="347"/>
        <item x="60"/>
        <item m="1" x="380"/>
        <item m="1" x="342"/>
        <item x="64"/>
        <item m="1" x="335"/>
        <item m="1" x="385"/>
        <item m="1" x="357"/>
        <item m="1" x="401"/>
        <item m="1" x="323"/>
        <item x="70"/>
        <item x="71"/>
        <item x="73"/>
        <item x="74"/>
        <item x="75"/>
        <item x="76"/>
        <item x="78"/>
        <item x="79"/>
        <item x="80"/>
        <item x="81"/>
        <item x="82"/>
        <item x="83"/>
        <item x="84"/>
        <item x="85"/>
        <item x="86"/>
        <item x="87"/>
        <item x="88"/>
        <item x="89"/>
        <item x="90"/>
        <item m="1" x="403"/>
        <item x="115"/>
        <item x="93"/>
        <item m="1" x="390"/>
        <item m="1" x="343"/>
        <item x="97"/>
        <item x="98"/>
        <item x="99"/>
        <item x="100"/>
        <item x="101"/>
        <item x="102"/>
        <item x="103"/>
        <item x="104"/>
        <item x="105"/>
        <item m="1" x="327"/>
        <item m="1" x="336"/>
        <item x="107"/>
        <item x="108"/>
        <item x="109"/>
        <item x="110"/>
        <item x="111"/>
        <item m="1" x="325"/>
        <item x="113"/>
        <item x="114"/>
        <item m="1" x="391"/>
        <item x="117"/>
        <item m="1" x="344"/>
        <item m="1" x="402"/>
        <item x="8"/>
        <item m="1" x="363"/>
        <item m="1" x="372"/>
        <item x="96"/>
        <item m="1" x="350"/>
        <item m="1" x="404"/>
        <item m="1" x="388"/>
        <item m="1" x="338"/>
        <item x="122"/>
        <item x="123"/>
        <item m="1" x="355"/>
        <item m="1" x="321"/>
        <item m="1" x="409"/>
        <item x="127"/>
        <item x="128"/>
        <item m="1" x="384"/>
        <item m="1" x="351"/>
        <item m="1" x="395"/>
        <item m="1" x="356"/>
        <item m="1" x="377"/>
        <item m="1" x="319"/>
        <item m="1" x="394"/>
        <item m="1" x="318"/>
        <item m="1" x="354"/>
        <item x="136"/>
        <item x="137"/>
        <item x="138"/>
        <item x="139"/>
        <item x="140"/>
        <item x="141"/>
        <item x="142"/>
        <item m="1" x="329"/>
        <item x="144"/>
        <item x="145"/>
        <item m="1" x="375"/>
        <item x="147"/>
        <item x="148"/>
        <item x="149"/>
        <item x="150"/>
        <item x="151"/>
        <item x="154"/>
        <item x="155"/>
        <item x="156"/>
        <item x="157"/>
        <item x="158"/>
        <item x="159"/>
        <item m="1" x="397"/>
        <item x="161"/>
        <item x="162"/>
        <item m="1" x="362"/>
        <item m="1" x="364"/>
        <item m="1" x="332"/>
        <item m="1" x="365"/>
        <item m="1" x="368"/>
        <item m="1" x="328"/>
        <item m="1" x="360"/>
        <item m="1" x="348"/>
        <item m="1" x="367"/>
        <item m="1" x="381"/>
        <item m="1" x="37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4"/>
        <item x="235"/>
        <item x="236"/>
        <item x="237"/>
        <item x="238"/>
        <item x="239"/>
        <item x="240"/>
        <item m="1" x="400"/>
        <item x="244"/>
        <item x="245"/>
        <item x="246"/>
        <item x="247"/>
        <item x="248"/>
        <item x="249"/>
        <item x="241"/>
        <item m="1" x="387"/>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3"/>
        <item x="284"/>
        <item x="285"/>
        <item x="286"/>
        <item x="287"/>
        <item x="288"/>
        <item x="289"/>
        <item m="1" x="337"/>
        <item x="291"/>
        <item x="292"/>
        <item x="293"/>
        <item x="294"/>
        <item m="1" x="346"/>
        <item x="296"/>
        <item x="282"/>
        <item x="297"/>
        <item x="298"/>
        <item x="299"/>
        <item x="300"/>
        <item x="301"/>
        <item x="302"/>
        <item x="303"/>
        <item x="304"/>
        <item x="305"/>
        <item x="306"/>
        <item x="307"/>
        <item x="308"/>
        <item x="309"/>
        <item m="1" x="353"/>
        <item x="312"/>
        <item x="313"/>
        <item x="314"/>
        <item x="315"/>
        <item m="1" x="407"/>
        <item m="1" x="331"/>
        <item x="0"/>
        <item x="1"/>
        <item x="2"/>
        <item x="4"/>
        <item x="5"/>
        <item x="7"/>
        <item x="9"/>
        <item x="10"/>
        <item x="11"/>
        <item x="13"/>
        <item x="16"/>
        <item x="17"/>
        <item x="21"/>
        <item x="22"/>
        <item x="23"/>
        <item x="25"/>
        <item x="26"/>
        <item x="27"/>
        <item x="31"/>
        <item x="32"/>
        <item x="34"/>
        <item x="38"/>
        <item m="1" x="340"/>
        <item x="3"/>
        <item x="6"/>
        <item x="35"/>
        <item x="36"/>
        <item x="39"/>
        <item x="40"/>
        <item x="41"/>
        <item x="46"/>
        <item x="47"/>
        <item x="48"/>
        <item x="49"/>
        <item x="50"/>
        <item x="55"/>
        <item x="56"/>
        <item x="59"/>
        <item x="61"/>
        <item x="62"/>
        <item x="63"/>
        <item x="65"/>
        <item x="66"/>
        <item x="67"/>
        <item x="68"/>
        <item x="69"/>
        <item x="72"/>
        <item x="33"/>
        <item m="1" x="405"/>
        <item x="20"/>
        <item x="91"/>
        <item x="92"/>
        <item x="94"/>
        <item m="1" x="371"/>
        <item x="116"/>
        <item x="19"/>
        <item x="112"/>
        <item x="118"/>
        <item x="119"/>
        <item x="120"/>
        <item x="121"/>
        <item x="124"/>
        <item x="125"/>
        <item x="126"/>
        <item x="129"/>
        <item x="130"/>
        <item x="131"/>
        <item x="132"/>
        <item m="1" x="341"/>
        <item x="134"/>
        <item m="1" x="361"/>
        <item x="143"/>
        <item x="146"/>
        <item x="152"/>
        <item m="1" x="320"/>
        <item x="160"/>
        <item x="163"/>
        <item x="164"/>
        <item x="165"/>
        <item x="166"/>
        <item x="167"/>
        <item x="168"/>
        <item x="169"/>
        <item x="170"/>
        <item x="171"/>
        <item x="172"/>
        <item x="133"/>
        <item x="135"/>
        <item x="153"/>
        <item x="231"/>
        <item x="232"/>
        <item x="233"/>
        <item x="243"/>
        <item x="290"/>
        <item x="295"/>
        <item x="310"/>
        <item x="311"/>
        <item x="77"/>
        <item x="95"/>
        <item x="242"/>
        <item x="106"/>
      </items>
    </pivotField>
    <pivotField axis="axisRow" compact="0" outline="0" showAll="0" defaultSubtotal="0">
      <items count="6">
        <item m="1" x="5"/>
        <item m="1" x="4"/>
        <item x="3"/>
        <item x="2"/>
        <item x="0"/>
        <item x="1"/>
      </items>
    </pivotField>
    <pivotField axis="axisPage" compact="0" outline="0" multipleItemSelectionAllowed="1" showAll="0" defaultSubtotal="0">
      <items count="9">
        <item h="1" m="1" x="8"/>
        <item h="1" m="1" x="4"/>
        <item h="1" x="3"/>
        <item h="1" m="1" x="5"/>
        <item m="1" x="7"/>
        <item h="1" x="0"/>
        <item h="1" m="1" x="6"/>
        <item h="1" x="2"/>
        <item h="1" x="1"/>
      </items>
    </pivotField>
    <pivotField axis="axisRow" compact="0" outline="0" showAll="0" defaultSubtotal="0">
      <items count="4">
        <item x="0"/>
        <item m="1" x="3"/>
        <item x="1"/>
        <item x="2"/>
      </items>
    </pivotField>
  </pivotFields>
  <rowFields count="6">
    <field x="0"/>
    <field x="1"/>
    <field x="2"/>
    <field x="3"/>
    <field x="4"/>
    <field x="6"/>
  </rowFields>
  <colItems count="1">
    <i/>
  </colItems>
  <pageFields count="1">
    <pageField fld="5" hier="-1"/>
  </pageFields>
  <formats count="59">
    <format dxfId="123">
      <pivotArea type="all" dataOnly="0" outline="0" fieldPosition="0"/>
    </format>
    <format dxfId="122">
      <pivotArea type="all" dataOnly="0" outline="0" fieldPosition="0"/>
    </format>
    <format dxfId="121">
      <pivotArea type="all" dataOnly="0" outline="0" fieldPosition="0"/>
    </format>
    <format dxfId="120">
      <pivotArea field="3" type="button" dataOnly="0" labelOnly="1" outline="0" axis="axisRow" fieldPosition="3"/>
    </format>
    <format dxfId="119">
      <pivotArea field="4" type="button" dataOnly="0" labelOnly="1" outline="0" axis="axisRow" fieldPosition="4"/>
    </format>
    <format dxfId="118">
      <pivotArea field="6" type="button" dataOnly="0" labelOnly="1" outline="0" axis="axisRow" fieldPosition="5"/>
    </format>
    <format dxfId="117">
      <pivotArea type="all" dataOnly="0" outline="0" fieldPosition="0"/>
    </format>
    <format dxfId="116">
      <pivotArea field="3" type="button" dataOnly="0" labelOnly="1" outline="0" axis="axisRow" fieldPosition="3"/>
    </format>
    <format dxfId="115">
      <pivotArea field="4" type="button" dataOnly="0" labelOnly="1" outline="0" axis="axisRow" fieldPosition="4"/>
    </format>
    <format dxfId="114">
      <pivotArea field="6" type="button" dataOnly="0" labelOnly="1" outline="0" axis="axisRow" fieldPosition="5"/>
    </format>
    <format dxfId="113">
      <pivotArea field="0" type="button" dataOnly="0" labelOnly="1" outline="0" axis="axisRow" fieldPosition="0"/>
    </format>
    <format dxfId="112">
      <pivotArea field="1" type="button" dataOnly="0" labelOnly="1" outline="0" axis="axisRow" fieldPosition="1"/>
    </format>
    <format dxfId="111">
      <pivotArea field="2" type="button" dataOnly="0" labelOnly="1" outline="0" axis="axisRow" fieldPosition="2"/>
    </format>
    <format dxfId="110">
      <pivotArea field="3" type="button" dataOnly="0" labelOnly="1" outline="0" axis="axisRow" fieldPosition="3"/>
    </format>
    <format dxfId="109">
      <pivotArea field="4" type="button" dataOnly="0" labelOnly="1" outline="0" axis="axisRow" fieldPosition="4"/>
    </format>
    <format dxfId="108">
      <pivotArea field="6" type="button" dataOnly="0" labelOnly="1" outline="0" axis="axisRow" fieldPosition="5"/>
    </format>
    <format dxfId="107">
      <pivotArea dataOnly="0" labelOnly="1" outline="0" fieldPosition="0">
        <references count="1">
          <reference field="0" count="1">
            <x v="0"/>
          </reference>
        </references>
      </pivotArea>
    </format>
    <format dxfId="106">
      <pivotArea dataOnly="0" labelOnly="1" outline="0" fieldPosition="0">
        <references count="1">
          <reference field="0" count="1">
            <x v="1"/>
          </reference>
        </references>
      </pivotArea>
    </format>
    <format dxfId="105">
      <pivotArea dataOnly="0" labelOnly="1" outline="0" fieldPosition="0">
        <references count="2">
          <reference field="0" count="1" selected="0">
            <x v="0"/>
          </reference>
          <reference field="1" count="1">
            <x v="0"/>
          </reference>
        </references>
      </pivotArea>
    </format>
    <format dxfId="104">
      <pivotArea dataOnly="0" labelOnly="1" outline="0" fieldPosition="0">
        <references count="2">
          <reference field="0" count="1" selected="0">
            <x v="1"/>
          </reference>
          <reference field="1" count="1">
            <x v="1"/>
          </reference>
        </references>
      </pivotArea>
    </format>
    <format dxfId="103">
      <pivotArea dataOnly="0" labelOnly="1" outline="0" fieldPosition="0">
        <references count="3">
          <reference field="0" count="1" selected="0">
            <x v="0"/>
          </reference>
          <reference field="1" count="1" selected="0">
            <x v="0"/>
          </reference>
          <reference field="2" count="3">
            <x v="1"/>
            <x v="4"/>
            <x v="6"/>
          </reference>
        </references>
      </pivotArea>
    </format>
    <format dxfId="102">
      <pivotArea dataOnly="0" labelOnly="1" outline="0" fieldPosition="0">
        <references count="3">
          <reference field="0" count="1" selected="0">
            <x v="0"/>
          </reference>
          <reference field="1" count="1" selected="0">
            <x v="0"/>
          </reference>
          <reference field="2" count="1">
            <x v="7"/>
          </reference>
        </references>
      </pivotArea>
    </format>
    <format dxfId="101">
      <pivotArea dataOnly="0" labelOnly="1" outline="0" fieldPosition="0">
        <references count="4">
          <reference field="0" count="1" selected="0">
            <x v="0"/>
          </reference>
          <reference field="1" count="1" selected="0">
            <x v="0"/>
          </reference>
          <reference field="2" count="1" selected="0">
            <x v="1"/>
          </reference>
          <reference field="3" count="1">
            <x v="8"/>
          </reference>
        </references>
      </pivotArea>
    </format>
    <format dxfId="100">
      <pivotArea dataOnly="0" labelOnly="1" outline="0" fieldPosition="0">
        <references count="4">
          <reference field="0" count="1" selected="0">
            <x v="0"/>
          </reference>
          <reference field="1" count="1" selected="0">
            <x v="0"/>
          </reference>
          <reference field="2" count="1" selected="0">
            <x v="4"/>
          </reference>
          <reference field="3" count="1">
            <x v="6"/>
          </reference>
        </references>
      </pivotArea>
    </format>
    <format dxfId="99">
      <pivotArea dataOnly="0" labelOnly="1" outline="0" fieldPosition="0">
        <references count="4">
          <reference field="0" count="1" selected="0">
            <x v="0"/>
          </reference>
          <reference field="1" count="1" selected="0">
            <x v="0"/>
          </reference>
          <reference field="2" count="1" selected="0">
            <x v="6"/>
          </reference>
          <reference field="3" count="1">
            <x v="1"/>
          </reference>
        </references>
      </pivotArea>
    </format>
    <format dxfId="98">
      <pivotArea dataOnly="0" labelOnly="1" outline="0" fieldPosition="0">
        <references count="4">
          <reference field="0" count="1" selected="0">
            <x v="0"/>
          </reference>
          <reference field="1" count="1" selected="0">
            <x v="0"/>
          </reference>
          <reference field="2" count="1" selected="0">
            <x v="7"/>
          </reference>
          <reference field="3" count="1">
            <x v="0"/>
          </reference>
        </references>
      </pivotArea>
    </format>
    <format dxfId="97">
      <pivotArea dataOnly="0" labelOnly="1" outline="0" fieldPosition="0">
        <references count="4">
          <reference field="0" count="1" selected="0">
            <x v="1"/>
          </reference>
          <reference field="1" count="1" selected="0">
            <x v="1"/>
          </reference>
          <reference field="2" count="1" selected="0">
            <x v="7"/>
          </reference>
          <reference field="3" count="1">
            <x v="19"/>
          </reference>
        </references>
      </pivotArea>
    </format>
    <format dxfId="96">
      <pivotArea dataOnly="0" labelOnly="1" outline="0" fieldPosition="0">
        <references count="5">
          <reference field="0" count="1" selected="0">
            <x v="0"/>
          </reference>
          <reference field="1" count="1" selected="0">
            <x v="0"/>
          </reference>
          <reference field="2" count="1" selected="0">
            <x v="1"/>
          </reference>
          <reference field="3" count="1" selected="0">
            <x v="8"/>
          </reference>
          <reference field="4" count="1">
            <x v="0"/>
          </reference>
        </references>
      </pivotArea>
    </format>
    <format dxfId="95">
      <pivotArea dataOnly="0" labelOnly="1" outline="0" fieldPosition="0">
        <references count="5">
          <reference field="0" count="1" selected="0">
            <x v="0"/>
          </reference>
          <reference field="1" count="1" selected="0">
            <x v="0"/>
          </reference>
          <reference field="2" count="1" selected="0">
            <x v="4"/>
          </reference>
          <reference field="3" count="1" selected="0">
            <x v="6"/>
          </reference>
          <reference field="4" count="1">
            <x v="0"/>
          </reference>
        </references>
      </pivotArea>
    </format>
    <format dxfId="94">
      <pivotArea dataOnly="0" labelOnly="1" outline="0" fieldPosition="0">
        <references count="5">
          <reference field="0" count="1" selected="0">
            <x v="0"/>
          </reference>
          <reference field="1" count="1" selected="0">
            <x v="0"/>
          </reference>
          <reference field="2" count="1" selected="0">
            <x v="6"/>
          </reference>
          <reference field="3" count="1" selected="0">
            <x v="1"/>
          </reference>
          <reference field="4" count="1">
            <x v="1"/>
          </reference>
        </references>
      </pivotArea>
    </format>
    <format dxfId="93">
      <pivotArea dataOnly="0" labelOnly="1" outline="0" fieldPosition="0">
        <references count="5">
          <reference field="0" count="1" selected="0">
            <x v="0"/>
          </reference>
          <reference field="1" count="1" selected="0">
            <x v="0"/>
          </reference>
          <reference field="2" count="1" selected="0">
            <x v="7"/>
          </reference>
          <reference field="3" count="1" selected="0">
            <x v="0"/>
          </reference>
          <reference field="4" count="1">
            <x v="1"/>
          </reference>
        </references>
      </pivotArea>
    </format>
    <format dxfId="92">
      <pivotArea dataOnly="0" labelOnly="1" outline="0" fieldPosition="0">
        <references count="5">
          <reference field="0" count="1" selected="0">
            <x v="1"/>
          </reference>
          <reference field="1" count="1" selected="0">
            <x v="1"/>
          </reference>
          <reference field="2" count="1" selected="0">
            <x v="7"/>
          </reference>
          <reference field="3" count="1" selected="0">
            <x v="19"/>
          </reference>
          <reference field="4" count="1">
            <x v="0"/>
          </reference>
        </references>
      </pivotArea>
    </format>
    <format dxfId="91">
      <pivotArea dataOnly="0" labelOnly="1" outline="0" fieldPosition="0">
        <references count="6">
          <reference field="0" count="1" selected="0">
            <x v="0"/>
          </reference>
          <reference field="1" count="1" selected="0">
            <x v="0"/>
          </reference>
          <reference field="2" count="1" selected="0">
            <x v="6"/>
          </reference>
          <reference field="3" count="1" selected="0">
            <x v="1"/>
          </reference>
          <reference field="4" count="1" selected="0">
            <x v="1"/>
          </reference>
          <reference field="6" count="1">
            <x v="0"/>
          </reference>
        </references>
      </pivotArea>
    </format>
    <format dxfId="90">
      <pivotArea dataOnly="0" labelOnly="1" outline="0" fieldPosition="0">
        <references count="6">
          <reference field="0" count="1" selected="0">
            <x v="0"/>
          </reference>
          <reference field="1" count="1" selected="0">
            <x v="0"/>
          </reference>
          <reference field="2" count="1" selected="0">
            <x v="7"/>
          </reference>
          <reference field="3" count="1" selected="0">
            <x v="0"/>
          </reference>
          <reference field="4" count="1" selected="0">
            <x v="1"/>
          </reference>
          <reference field="6" count="1">
            <x v="0"/>
          </reference>
        </references>
      </pivotArea>
    </format>
    <format dxfId="89">
      <pivotArea field="0" type="button" dataOnly="0" labelOnly="1" outline="0" axis="axisRow" fieldPosition="0"/>
    </format>
    <format dxfId="88">
      <pivotArea field="1" type="button" dataOnly="0" labelOnly="1" outline="0" axis="axisRow" fieldPosition="1"/>
    </format>
    <format dxfId="87">
      <pivotArea field="2" type="button" dataOnly="0" labelOnly="1" outline="0" axis="axisRow" fieldPosition="2"/>
    </format>
    <format dxfId="86">
      <pivotArea field="3" type="button" dataOnly="0" labelOnly="1" outline="0" axis="axisRow" fieldPosition="3"/>
    </format>
    <format dxfId="85">
      <pivotArea field="4" type="button" dataOnly="0" labelOnly="1" outline="0" axis="axisRow" fieldPosition="4"/>
    </format>
    <format dxfId="84">
      <pivotArea field="6" type="button" dataOnly="0" labelOnly="1" outline="0" axis="axisRow" fieldPosition="5"/>
    </format>
    <format dxfId="83">
      <pivotArea field="0" type="button" dataOnly="0" labelOnly="1" outline="0" axis="axisRow" fieldPosition="0"/>
    </format>
    <format dxfId="82">
      <pivotArea field="1" type="button" dataOnly="0" labelOnly="1" outline="0" axis="axisRow" fieldPosition="1"/>
    </format>
    <format dxfId="81">
      <pivotArea field="2" type="button" dataOnly="0" labelOnly="1" outline="0" axis="axisRow" fieldPosition="2"/>
    </format>
    <format dxfId="80">
      <pivotArea field="3" type="button" dataOnly="0" labelOnly="1" outline="0" axis="axisRow" fieldPosition="3"/>
    </format>
    <format dxfId="79">
      <pivotArea field="4" type="button" dataOnly="0" labelOnly="1" outline="0" axis="axisRow" fieldPosition="4"/>
    </format>
    <format dxfId="78">
      <pivotArea field="6" type="button" dataOnly="0" labelOnly="1" outline="0" axis="axisRow" fieldPosition="5"/>
    </format>
    <format dxfId="77">
      <pivotArea field="0" type="button" dataOnly="0" labelOnly="1" outline="0" axis="axisRow" fieldPosition="0"/>
    </format>
    <format dxfId="76">
      <pivotArea field="1" type="button" dataOnly="0" labelOnly="1" outline="0" axis="axisRow" fieldPosition="1"/>
    </format>
    <format dxfId="75">
      <pivotArea field="2" type="button" dataOnly="0" labelOnly="1" outline="0" axis="axisRow" fieldPosition="2"/>
    </format>
    <format dxfId="74">
      <pivotArea field="3" type="button" dataOnly="0" labelOnly="1" outline="0" axis="axisRow" fieldPosition="3"/>
    </format>
    <format dxfId="73">
      <pivotArea field="4" type="button" dataOnly="0" labelOnly="1" outline="0" axis="axisRow" fieldPosition="4"/>
    </format>
    <format dxfId="72">
      <pivotArea field="6" type="button" dataOnly="0" labelOnly="1" outline="0" axis="axisRow" fieldPosition="5"/>
    </format>
    <format dxfId="71">
      <pivotArea type="all" dataOnly="0" outline="0" fieldPosition="0"/>
    </format>
    <format dxfId="70">
      <pivotArea field="0" type="button" dataOnly="0" labelOnly="1" outline="0" axis="axisRow" fieldPosition="0"/>
    </format>
    <format dxfId="69">
      <pivotArea field="1" type="button" dataOnly="0" labelOnly="1" outline="0" axis="axisRow" fieldPosition="1"/>
    </format>
    <format dxfId="68">
      <pivotArea field="2" type="button" dataOnly="0" labelOnly="1" outline="0" axis="axisRow" fieldPosition="2"/>
    </format>
    <format dxfId="67">
      <pivotArea field="3" type="button" dataOnly="0" labelOnly="1" outline="0" axis="axisRow" fieldPosition="3"/>
    </format>
    <format dxfId="66">
      <pivotArea field="4" type="button" dataOnly="0" labelOnly="1" outline="0" axis="axisRow" fieldPosition="4"/>
    </format>
    <format dxfId="65">
      <pivotArea field="6" type="button" dataOnly="0" labelOnly="1" outline="0" axis="axisRow" fieldPosition="5"/>
    </format>
  </formats>
  <pivotTableStyleInfo name="PivotStyleLight16"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DC04D-59BB-4C40-AA22-657BC01DBFE1}">
  <sheetPr codeName="Sheet1">
    <tabColor theme="0"/>
    <pageSetUpPr fitToPage="1"/>
  </sheetPr>
  <dimension ref="A1:BD546"/>
  <sheetViews>
    <sheetView showGridLines="0" showZeros="0" tabSelected="1" view="pageBreakPreview" topLeftCell="B1" zoomScale="80" zoomScaleNormal="80" zoomScaleSheetLayoutView="80" zoomScalePageLayoutView="50" workbookViewId="0">
      <selection activeCell="C13" sqref="C13:H13"/>
    </sheetView>
  </sheetViews>
  <sheetFormatPr defaultColWidth="9.109375" defaultRowHeight="27.6"/>
  <cols>
    <col min="1" max="1" width="6.44140625" style="25" customWidth="1"/>
    <col min="2" max="2" width="28.44140625" style="26" customWidth="1"/>
    <col min="3" max="3" width="21.5546875" style="25" customWidth="1"/>
    <col min="4" max="4" width="9.6640625" style="25" customWidth="1"/>
    <col min="5" max="5" width="26.88671875" style="25" customWidth="1"/>
    <col min="6" max="6" width="10.44140625" style="25" customWidth="1"/>
    <col min="7" max="7" width="15.109375" style="25" customWidth="1"/>
    <col min="8" max="8" width="11.109375" style="25" customWidth="1"/>
    <col min="9" max="12" width="8.88671875" style="25" hidden="1" customWidth="1"/>
    <col min="13" max="13" width="15.6640625" style="25" customWidth="1"/>
    <col min="14" max="14" width="16.44140625" style="35" customWidth="1"/>
    <col min="15" max="15" width="8.88671875" style="25" hidden="1" customWidth="1"/>
    <col min="16" max="17" width="19.88671875" style="25" customWidth="1"/>
    <col min="18" max="18" width="24.109375" style="25" customWidth="1"/>
    <col min="19" max="19" width="39.88671875" style="25" customWidth="1"/>
    <col min="20" max="56" width="3.44140625" style="25" hidden="1" customWidth="1"/>
    <col min="57" max="176" width="5" style="25" customWidth="1"/>
    <col min="177" max="16384" width="9.109375" style="25"/>
  </cols>
  <sheetData>
    <row r="1" spans="1:56" ht="27.6" customHeight="1">
      <c r="A1" s="59"/>
      <c r="B1" s="60"/>
      <c r="C1" s="222" t="s">
        <v>0</v>
      </c>
      <c r="D1" s="223"/>
      <c r="E1" s="223"/>
      <c r="F1" s="223"/>
      <c r="G1" s="223"/>
      <c r="H1" s="223"/>
      <c r="I1" s="223"/>
      <c r="J1" s="223"/>
      <c r="K1" s="223"/>
      <c r="L1" s="223"/>
      <c r="M1" s="223"/>
      <c r="N1" s="223"/>
      <c r="O1" s="223"/>
      <c r="P1" s="223"/>
      <c r="Q1" s="223"/>
      <c r="R1" s="224"/>
      <c r="S1" s="112" t="s">
        <v>1</v>
      </c>
    </row>
    <row r="2" spans="1:56" ht="27.6" customHeight="1">
      <c r="A2" s="61"/>
      <c r="B2" s="62"/>
      <c r="C2" s="225" t="s">
        <v>2</v>
      </c>
      <c r="D2" s="226"/>
      <c r="E2" s="226"/>
      <c r="F2" s="226"/>
      <c r="G2" s="226"/>
      <c r="H2" s="226"/>
      <c r="I2" s="226"/>
      <c r="J2" s="226"/>
      <c r="K2" s="226"/>
      <c r="L2" s="226"/>
      <c r="M2" s="226"/>
      <c r="N2" s="226"/>
      <c r="O2" s="226"/>
      <c r="P2" s="226"/>
      <c r="Q2" s="226"/>
      <c r="R2" s="227"/>
      <c r="S2" s="112" t="s">
        <v>3</v>
      </c>
    </row>
    <row r="3" spans="1:56" ht="27.6" customHeight="1">
      <c r="A3" s="63"/>
      <c r="B3" s="64"/>
      <c r="C3" s="228"/>
      <c r="D3" s="229"/>
      <c r="E3" s="229"/>
      <c r="F3" s="229"/>
      <c r="G3" s="229"/>
      <c r="H3" s="229"/>
      <c r="I3" s="229"/>
      <c r="J3" s="229"/>
      <c r="K3" s="229"/>
      <c r="L3" s="229"/>
      <c r="M3" s="229"/>
      <c r="N3" s="229"/>
      <c r="O3" s="229"/>
      <c r="P3" s="229"/>
      <c r="Q3" s="229"/>
      <c r="R3" s="230"/>
      <c r="S3" s="24" t="s">
        <v>4</v>
      </c>
    </row>
    <row r="4" spans="1:56" ht="25.5" customHeight="1">
      <c r="A4" s="127" t="s">
        <v>5</v>
      </c>
      <c r="B4" s="128"/>
      <c r="C4" s="128"/>
      <c r="D4" s="127" t="s">
        <v>6</v>
      </c>
      <c r="E4" s="128"/>
      <c r="F4" s="128"/>
      <c r="G4" s="128"/>
      <c r="H4" s="127" t="s">
        <v>7</v>
      </c>
      <c r="I4" s="128"/>
      <c r="J4" s="128"/>
      <c r="K4" s="128"/>
      <c r="L4" s="128"/>
      <c r="M4" s="128"/>
      <c r="N4" s="128"/>
      <c r="O4" s="128"/>
      <c r="P4" s="128"/>
      <c r="Q4" s="129"/>
      <c r="R4" s="127" t="s">
        <v>8</v>
      </c>
      <c r="S4" s="129"/>
    </row>
    <row r="5" spans="1:56" s="40" customFormat="1" ht="50.1" customHeight="1">
      <c r="A5" s="133"/>
      <c r="B5" s="134"/>
      <c r="C5" s="134"/>
      <c r="D5" s="133" t="s">
        <v>9</v>
      </c>
      <c r="E5" s="134"/>
      <c r="F5" s="134"/>
      <c r="G5" s="134"/>
      <c r="H5" s="125"/>
      <c r="I5" s="126"/>
      <c r="J5" s="126"/>
      <c r="K5" s="126"/>
      <c r="L5" s="126"/>
      <c r="M5" s="126"/>
      <c r="N5" s="126"/>
      <c r="O5" s="126"/>
      <c r="P5" s="126"/>
      <c r="Q5" s="120"/>
      <c r="R5" s="125"/>
      <c r="S5" s="120"/>
      <c r="T5" s="40">
        <f>+VLOOKUP(D5,Referencia2!C8:D44,2,FALSE)</f>
        <v>5</v>
      </c>
    </row>
    <row r="6" spans="1:56" ht="15">
      <c r="A6" s="135" t="s">
        <v>10</v>
      </c>
      <c r="B6" s="137"/>
      <c r="C6" s="137"/>
      <c r="D6" s="135" t="s">
        <v>11</v>
      </c>
      <c r="E6" s="137"/>
      <c r="F6" s="137"/>
      <c r="G6" s="137"/>
      <c r="H6" s="135" t="s">
        <v>12</v>
      </c>
      <c r="I6" s="137"/>
      <c r="J6" s="137"/>
      <c r="K6" s="137"/>
      <c r="L6" s="137"/>
      <c r="M6" s="137"/>
      <c r="N6" s="136"/>
      <c r="O6" s="98"/>
      <c r="P6" s="135" t="s">
        <v>13</v>
      </c>
      <c r="Q6" s="136"/>
      <c r="R6" s="135" t="s">
        <v>14</v>
      </c>
      <c r="S6" s="136"/>
    </row>
    <row r="7" spans="1:56" s="40" customFormat="1" ht="50.1" customHeight="1">
      <c r="A7" s="133"/>
      <c r="B7" s="134"/>
      <c r="C7" s="126"/>
      <c r="D7" s="133"/>
      <c r="E7" s="134"/>
      <c r="F7" s="134"/>
      <c r="G7" s="134"/>
      <c r="H7" s="125"/>
      <c r="I7" s="126"/>
      <c r="J7" s="126"/>
      <c r="K7" s="126"/>
      <c r="L7" s="126"/>
      <c r="M7" s="126"/>
      <c r="N7" s="120"/>
      <c r="O7" s="96"/>
      <c r="P7" s="125"/>
      <c r="Q7" s="120"/>
      <c r="R7" s="125"/>
      <c r="S7" s="120"/>
    </row>
    <row r="8" spans="1:56" ht="25.5" customHeight="1">
      <c r="A8" s="135" t="s">
        <v>15</v>
      </c>
      <c r="B8" s="137"/>
      <c r="C8" s="137"/>
      <c r="D8" s="127" t="s">
        <v>16</v>
      </c>
      <c r="E8" s="128"/>
      <c r="F8" s="128"/>
      <c r="G8" s="128"/>
      <c r="H8" s="149" t="s">
        <v>17</v>
      </c>
      <c r="I8" s="150"/>
      <c r="J8" s="150"/>
      <c r="K8" s="150"/>
      <c r="L8" s="150"/>
      <c r="M8" s="150"/>
      <c r="N8" s="150"/>
      <c r="O8" s="100"/>
      <c r="P8" s="135" t="s">
        <v>18</v>
      </c>
      <c r="Q8" s="136"/>
      <c r="R8" s="144" t="s">
        <v>19</v>
      </c>
      <c r="S8" s="145"/>
    </row>
    <row r="9" spans="1:56" s="40" customFormat="1" ht="50.1" customHeight="1">
      <c r="A9" s="146"/>
      <c r="B9" s="147"/>
      <c r="C9" s="147"/>
      <c r="D9" s="148" t="s">
        <v>20</v>
      </c>
      <c r="E9" s="119"/>
      <c r="F9" s="119"/>
      <c r="G9" s="119"/>
      <c r="H9" s="148" t="s">
        <v>21</v>
      </c>
      <c r="I9" s="119"/>
      <c r="J9" s="119"/>
      <c r="K9" s="119"/>
      <c r="L9" s="119"/>
      <c r="M9" s="119"/>
      <c r="N9" s="119"/>
      <c r="O9" s="95"/>
      <c r="P9" s="125" t="s">
        <v>21</v>
      </c>
      <c r="Q9" s="120"/>
      <c r="R9" s="119"/>
      <c r="S9" s="120"/>
    </row>
    <row r="10" spans="1:56" ht="15.6">
      <c r="A10" s="124"/>
      <c r="B10" s="124"/>
      <c r="C10" s="124"/>
      <c r="D10" s="124"/>
      <c r="E10" s="124"/>
      <c r="F10" s="124"/>
      <c r="G10" s="124"/>
      <c r="H10" s="124"/>
      <c r="I10" s="124"/>
      <c r="J10" s="124"/>
      <c r="K10" s="124"/>
      <c r="L10" s="124"/>
      <c r="M10" s="124"/>
      <c r="N10" s="124"/>
      <c r="O10" s="124"/>
      <c r="P10" s="124"/>
      <c r="Q10" s="124"/>
      <c r="R10" s="124"/>
      <c r="S10" s="124"/>
    </row>
    <row r="11" spans="1:56" ht="33" customHeight="1">
      <c r="A11" s="101">
        <v>1</v>
      </c>
      <c r="B11" s="122" t="s">
        <v>22</v>
      </c>
      <c r="C11" s="122"/>
      <c r="D11" s="122"/>
      <c r="E11" s="122"/>
      <c r="F11" s="122"/>
      <c r="G11" s="122"/>
      <c r="H11" s="122"/>
      <c r="I11" s="122"/>
      <c r="J11" s="122"/>
      <c r="K11" s="122"/>
      <c r="L11" s="122"/>
      <c r="M11" s="122"/>
      <c r="N11" s="122"/>
      <c r="O11" s="122"/>
      <c r="P11" s="122"/>
      <c r="Q11" s="122"/>
      <c r="R11" s="122"/>
      <c r="S11" s="123"/>
    </row>
    <row r="12" spans="1:56" ht="34.5" customHeight="1">
      <c r="A12" s="101"/>
      <c r="B12" s="191" t="s">
        <v>23</v>
      </c>
      <c r="C12" s="121" t="s">
        <v>24</v>
      </c>
      <c r="D12" s="122"/>
      <c r="E12" s="122"/>
      <c r="F12" s="122"/>
      <c r="G12" s="122"/>
      <c r="H12" s="123"/>
      <c r="I12" s="94" t="s">
        <v>25</v>
      </c>
      <c r="J12" s="94" t="s">
        <v>26</v>
      </c>
      <c r="K12" s="94" t="s">
        <v>27</v>
      </c>
      <c r="L12" s="94" t="s">
        <v>24</v>
      </c>
      <c r="M12" s="101" t="s">
        <v>28</v>
      </c>
      <c r="N12" s="101" t="s">
        <v>29</v>
      </c>
      <c r="O12" s="92" t="s">
        <v>30</v>
      </c>
      <c r="P12" s="121" t="s">
        <v>30</v>
      </c>
      <c r="Q12" s="122"/>
      <c r="R12" s="122"/>
      <c r="S12" s="123"/>
    </row>
    <row r="13" spans="1:56" ht="39.9" customHeight="1">
      <c r="A13" s="101" t="s">
        <v>31</v>
      </c>
      <c r="B13" s="192"/>
      <c r="C13" s="141" t="s">
        <v>32</v>
      </c>
      <c r="D13" s="142"/>
      <c r="E13" s="142"/>
      <c r="F13" s="142"/>
      <c r="G13" s="142"/>
      <c r="H13" s="143"/>
      <c r="I13" s="91" t="s">
        <v>33</v>
      </c>
      <c r="J13" s="91" t="s">
        <v>33</v>
      </c>
      <c r="K13" s="91" t="str">
        <f>+A13</f>
        <v>a</v>
      </c>
      <c r="L13" s="91" t="str">
        <f>C13</f>
        <v>Inexistencia del número de identificación.</v>
      </c>
      <c r="M13" s="28" t="str">
        <f>+IF(N13="O","DG",IF(N13="P","","N/A"))</f>
        <v/>
      </c>
      <c r="N13" s="34" t="str">
        <f t="shared" ref="N13:N26" si="0">+IF(OR($T$5=T13,$T$5=U13,$T$5=V13,$T$5=W13,$T$5=X13,$T$5=Y13,$T$5=Z13,$T$5=AA13,$T$5=AB13,$T$5=AC13,$T$5=AD13,$T$5=AE13,$T$5=AF13,$T$5=AG13,$T$5=AH13,$T$5=AI13,$T$5=AJ13,$T$5=AK13,$T$5=AL13,$T$5=AM13,$T$5=AN13,$T$5=AO13,$T$5=AP13,$T$5=AQ13,$T$5=AR13,$T$5=AS13,$T$5=AT13,$T$5=AU13,$T$5=AV13,$T$5=AW13,$T$5=AX13,$T$5=AY13,$T$5=AZ13,$T$5=BA13,$T$5=BB13,$T$5=BC13,$T$5=BD13),"P","¡")</f>
        <v>P</v>
      </c>
      <c r="O13" s="29">
        <f t="shared" ref="O13:O26" si="1">P13</f>
        <v>0</v>
      </c>
      <c r="P13" s="116"/>
      <c r="Q13" s="117"/>
      <c r="R13" s="117"/>
      <c r="S13" s="118"/>
      <c r="T13" s="25">
        <v>1</v>
      </c>
      <c r="U13" s="25">
        <v>2</v>
      </c>
      <c r="V13" s="25">
        <v>3</v>
      </c>
      <c r="W13" s="25">
        <v>4</v>
      </c>
      <c r="X13" s="25">
        <v>5</v>
      </c>
      <c r="Y13" s="25">
        <v>6</v>
      </c>
      <c r="Z13" s="25">
        <v>7</v>
      </c>
      <c r="AA13" s="25">
        <v>8</v>
      </c>
      <c r="AB13" s="25">
        <v>9</v>
      </c>
      <c r="AC13" s="25">
        <v>10</v>
      </c>
      <c r="AD13" s="25">
        <v>11</v>
      </c>
      <c r="AE13" s="25">
        <v>12</v>
      </c>
      <c r="AG13" s="25">
        <v>14</v>
      </c>
      <c r="AH13" s="25">
        <v>15</v>
      </c>
      <c r="AI13" s="25">
        <v>16</v>
      </c>
      <c r="AJ13" s="25">
        <v>17</v>
      </c>
      <c r="AK13" s="25">
        <v>18</v>
      </c>
      <c r="AL13" s="25">
        <v>19</v>
      </c>
      <c r="AM13" s="25">
        <v>20</v>
      </c>
      <c r="AN13" s="25">
        <v>21</v>
      </c>
      <c r="AO13" s="25">
        <v>22</v>
      </c>
      <c r="AP13" s="25">
        <v>23</v>
      </c>
      <c r="AQ13" s="25">
        <v>24</v>
      </c>
      <c r="AR13" s="25">
        <v>25</v>
      </c>
      <c r="AS13" s="25">
        <v>26</v>
      </c>
      <c r="AT13" s="25">
        <v>27</v>
      </c>
      <c r="AU13" s="25">
        <v>28</v>
      </c>
      <c r="AV13" s="25">
        <v>29</v>
      </c>
      <c r="AW13" s="25">
        <v>30</v>
      </c>
      <c r="AX13" s="25">
        <v>31</v>
      </c>
      <c r="AY13" s="25">
        <v>32</v>
      </c>
      <c r="AZ13" s="25">
        <v>33</v>
      </c>
      <c r="BA13" s="25">
        <v>34</v>
      </c>
      <c r="BB13" s="25">
        <v>35</v>
      </c>
      <c r="BC13" s="25">
        <v>36</v>
      </c>
      <c r="BD13" s="25">
        <v>37</v>
      </c>
    </row>
    <row r="14" spans="1:56" ht="39.9" customHeight="1">
      <c r="A14" s="101" t="s">
        <v>34</v>
      </c>
      <c r="B14" s="192"/>
      <c r="C14" s="141" t="s">
        <v>35</v>
      </c>
      <c r="D14" s="142"/>
      <c r="E14" s="142"/>
      <c r="F14" s="142"/>
      <c r="G14" s="142"/>
      <c r="H14" s="143"/>
      <c r="I14" s="91" t="s">
        <v>33</v>
      </c>
      <c r="J14" s="91" t="s">
        <v>33</v>
      </c>
      <c r="K14" s="91" t="str">
        <f t="shared" ref="K14:K26" si="2">+A14</f>
        <v>b</v>
      </c>
      <c r="L14" s="91" t="str">
        <f t="shared" ref="L14:L26" si="3">C14</f>
        <v>Número de Marchamo Aeris no coincide con número de identificación</v>
      </c>
      <c r="M14" s="28" t="str">
        <f t="shared" ref="M14:M17" si="4">+IF(N14="O","DG",IF(N14="P","","N/A"))</f>
        <v/>
      </c>
      <c r="N14" s="34" t="str">
        <f t="shared" si="0"/>
        <v>P</v>
      </c>
      <c r="O14" s="29">
        <f t="shared" si="1"/>
        <v>0</v>
      </c>
      <c r="P14" s="116"/>
      <c r="Q14" s="117"/>
      <c r="R14" s="117"/>
      <c r="S14" s="118"/>
      <c r="T14" s="25">
        <v>1</v>
      </c>
      <c r="U14" s="25">
        <v>2</v>
      </c>
      <c r="V14" s="25">
        <v>3</v>
      </c>
      <c r="W14" s="25">
        <v>4</v>
      </c>
      <c r="X14" s="25">
        <v>5</v>
      </c>
      <c r="Y14" s="25">
        <v>6</v>
      </c>
      <c r="Z14" s="25">
        <v>7</v>
      </c>
      <c r="AA14" s="25">
        <v>8</v>
      </c>
      <c r="AB14" s="25">
        <v>9</v>
      </c>
      <c r="AC14" s="25">
        <v>10</v>
      </c>
      <c r="AD14" s="25">
        <v>11</v>
      </c>
      <c r="AE14" s="25">
        <v>12</v>
      </c>
      <c r="AG14" s="25">
        <v>14</v>
      </c>
      <c r="AH14" s="25">
        <v>15</v>
      </c>
      <c r="AI14" s="25">
        <v>16</v>
      </c>
      <c r="AJ14" s="25">
        <v>17</v>
      </c>
      <c r="AK14" s="25">
        <v>18</v>
      </c>
      <c r="AL14" s="25">
        <v>19</v>
      </c>
      <c r="AM14" s="25">
        <v>20</v>
      </c>
      <c r="AN14" s="25">
        <v>21</v>
      </c>
      <c r="AO14" s="25">
        <v>22</v>
      </c>
      <c r="AP14" s="25">
        <v>23</v>
      </c>
      <c r="AQ14" s="25">
        <v>24</v>
      </c>
      <c r="AR14" s="25">
        <v>25</v>
      </c>
      <c r="AS14" s="25">
        <v>26</v>
      </c>
      <c r="AT14" s="25">
        <v>27</v>
      </c>
      <c r="AU14" s="25">
        <v>28</v>
      </c>
      <c r="AV14" s="25">
        <v>29</v>
      </c>
      <c r="AW14" s="25">
        <v>30</v>
      </c>
      <c r="AX14" s="25">
        <v>31</v>
      </c>
      <c r="AY14" s="25">
        <v>32</v>
      </c>
      <c r="AZ14" s="25">
        <v>33</v>
      </c>
      <c r="BA14" s="25">
        <v>34</v>
      </c>
      <c r="BB14" s="25">
        <v>35</v>
      </c>
      <c r="BC14" s="25">
        <v>36</v>
      </c>
      <c r="BD14" s="25">
        <v>37</v>
      </c>
    </row>
    <row r="15" spans="1:56" ht="39.9" customHeight="1">
      <c r="A15" s="101" t="s">
        <v>36</v>
      </c>
      <c r="B15" s="192"/>
      <c r="C15" s="141" t="s">
        <v>37</v>
      </c>
      <c r="D15" s="142"/>
      <c r="E15" s="142"/>
      <c r="F15" s="142"/>
      <c r="G15" s="142"/>
      <c r="H15" s="143"/>
      <c r="I15" s="91" t="s">
        <v>33</v>
      </c>
      <c r="J15" s="91" t="s">
        <v>33</v>
      </c>
      <c r="K15" s="91" t="str">
        <f t="shared" si="2"/>
        <v>c</v>
      </c>
      <c r="L15" s="91" t="str">
        <f t="shared" si="3"/>
        <v>Número de identificación no coincide con registros de AERIS o esta duplicado</v>
      </c>
      <c r="M15" s="28" t="str">
        <f t="shared" si="4"/>
        <v/>
      </c>
      <c r="N15" s="34" t="str">
        <f t="shared" si="0"/>
        <v>P</v>
      </c>
      <c r="O15" s="29">
        <f t="shared" si="1"/>
        <v>0</v>
      </c>
      <c r="P15" s="116"/>
      <c r="Q15" s="117"/>
      <c r="R15" s="117"/>
      <c r="S15" s="118"/>
      <c r="T15" s="25">
        <v>1</v>
      </c>
      <c r="U15" s="25">
        <v>2</v>
      </c>
      <c r="V15" s="25">
        <v>3</v>
      </c>
      <c r="W15" s="25">
        <v>4</v>
      </c>
      <c r="X15" s="25">
        <v>5</v>
      </c>
      <c r="Y15" s="25">
        <v>6</v>
      </c>
      <c r="Z15" s="25">
        <v>7</v>
      </c>
      <c r="AA15" s="25">
        <v>8</v>
      </c>
      <c r="AB15" s="25">
        <v>9</v>
      </c>
      <c r="AC15" s="25">
        <v>10</v>
      </c>
      <c r="AD15" s="25">
        <v>11</v>
      </c>
      <c r="AE15" s="25">
        <v>12</v>
      </c>
      <c r="AG15" s="25">
        <v>14</v>
      </c>
      <c r="AH15" s="25">
        <v>15</v>
      </c>
      <c r="AI15" s="25">
        <v>16</v>
      </c>
      <c r="AJ15" s="25">
        <v>17</v>
      </c>
      <c r="AK15" s="25">
        <v>18</v>
      </c>
      <c r="AL15" s="25">
        <v>19</v>
      </c>
      <c r="AM15" s="25">
        <v>20</v>
      </c>
      <c r="AN15" s="25">
        <v>21</v>
      </c>
      <c r="AO15" s="25">
        <v>22</v>
      </c>
      <c r="AP15" s="25">
        <v>23</v>
      </c>
      <c r="AQ15" s="25">
        <v>24</v>
      </c>
      <c r="AR15" s="25">
        <v>25</v>
      </c>
      <c r="AS15" s="25">
        <v>26</v>
      </c>
      <c r="AT15" s="25">
        <v>27</v>
      </c>
      <c r="AU15" s="25">
        <v>28</v>
      </c>
      <c r="AV15" s="25">
        <v>29</v>
      </c>
      <c r="AW15" s="25">
        <v>30</v>
      </c>
      <c r="AX15" s="25">
        <v>31</v>
      </c>
      <c r="AY15" s="25">
        <v>32</v>
      </c>
      <c r="AZ15" s="25">
        <v>33</v>
      </c>
      <c r="BA15" s="25">
        <v>34</v>
      </c>
      <c r="BB15" s="25">
        <v>35</v>
      </c>
      <c r="BC15" s="25">
        <v>36</v>
      </c>
      <c r="BD15" s="25">
        <v>37</v>
      </c>
    </row>
    <row r="16" spans="1:56" ht="39.9" customHeight="1">
      <c r="A16" s="101" t="s">
        <v>38</v>
      </c>
      <c r="B16" s="192"/>
      <c r="C16" s="141" t="s">
        <v>39</v>
      </c>
      <c r="D16" s="142"/>
      <c r="E16" s="142"/>
      <c r="F16" s="142"/>
      <c r="G16" s="142"/>
      <c r="H16" s="143"/>
      <c r="I16" s="91" t="s">
        <v>33</v>
      </c>
      <c r="J16" s="91" t="s">
        <v>33</v>
      </c>
      <c r="K16" s="91" t="str">
        <f t="shared" si="2"/>
        <v>d</v>
      </c>
      <c r="L16" s="91" t="str">
        <f t="shared" si="3"/>
        <v xml:space="preserve">Inexistencia de alguna de las señalización obligatorias como los logotipo de la compañía, bandera a cuadros o numero de identificación.  </v>
      </c>
      <c r="M16" s="28" t="str">
        <f t="shared" si="4"/>
        <v/>
      </c>
      <c r="N16" s="34" t="str">
        <f t="shared" si="0"/>
        <v>P</v>
      </c>
      <c r="O16" s="29">
        <f t="shared" si="1"/>
        <v>0</v>
      </c>
      <c r="P16" s="89"/>
      <c r="Q16" s="90"/>
      <c r="R16" s="90"/>
      <c r="S16" s="91"/>
      <c r="T16" s="25">
        <v>1</v>
      </c>
      <c r="U16" s="25">
        <v>2</v>
      </c>
      <c r="V16" s="25">
        <v>3</v>
      </c>
      <c r="W16" s="25">
        <v>4</v>
      </c>
      <c r="X16" s="25">
        <v>5</v>
      </c>
      <c r="Y16" s="25">
        <v>6</v>
      </c>
      <c r="Z16" s="25">
        <v>7</v>
      </c>
      <c r="AA16" s="25">
        <v>8</v>
      </c>
      <c r="AB16" s="25">
        <v>9</v>
      </c>
      <c r="AC16" s="25">
        <v>10</v>
      </c>
      <c r="AD16" s="25">
        <v>11</v>
      </c>
      <c r="AE16" s="25">
        <v>12</v>
      </c>
      <c r="AG16" s="25">
        <v>14</v>
      </c>
      <c r="AH16" s="25">
        <v>15</v>
      </c>
      <c r="AI16" s="25">
        <v>16</v>
      </c>
      <c r="AJ16" s="25">
        <v>17</v>
      </c>
      <c r="AK16" s="25">
        <v>18</v>
      </c>
      <c r="AL16" s="25">
        <v>19</v>
      </c>
      <c r="AM16" s="25">
        <v>20</v>
      </c>
      <c r="AN16" s="25">
        <v>21</v>
      </c>
      <c r="AO16" s="25">
        <v>22</v>
      </c>
      <c r="AP16" s="25">
        <v>23</v>
      </c>
      <c r="AQ16" s="25">
        <v>24</v>
      </c>
      <c r="AR16" s="25">
        <v>25</v>
      </c>
      <c r="AS16" s="25">
        <v>26</v>
      </c>
      <c r="AT16" s="25">
        <v>27</v>
      </c>
      <c r="AU16" s="25">
        <v>28</v>
      </c>
      <c r="AV16" s="25">
        <v>29</v>
      </c>
      <c r="AW16" s="25">
        <v>30</v>
      </c>
      <c r="AX16" s="25">
        <v>31</v>
      </c>
      <c r="AY16" s="25">
        <v>32</v>
      </c>
      <c r="AZ16" s="25">
        <v>33</v>
      </c>
      <c r="BA16" s="25">
        <v>34</v>
      </c>
      <c r="BB16" s="25">
        <v>35</v>
      </c>
      <c r="BC16" s="25">
        <v>36</v>
      </c>
      <c r="BD16" s="25">
        <v>37</v>
      </c>
    </row>
    <row r="17" spans="1:56" ht="39.9" customHeight="1">
      <c r="A17" s="101" t="s">
        <v>40</v>
      </c>
      <c r="B17" s="192"/>
      <c r="C17" s="141" t="s">
        <v>41</v>
      </c>
      <c r="D17" s="142"/>
      <c r="E17" s="142"/>
      <c r="F17" s="142"/>
      <c r="G17" s="142"/>
      <c r="H17" s="143"/>
      <c r="I17" s="91" t="s">
        <v>33</v>
      </c>
      <c r="J17" s="91" t="s">
        <v>33</v>
      </c>
      <c r="K17" s="91" t="str">
        <f t="shared" si="2"/>
        <v>e</v>
      </c>
      <c r="L17" s="91" t="str">
        <f t="shared" si="3"/>
        <v xml:space="preserve">Defectos del estado de alguno de los logotipos de la compañía, banderas a cuadros o números de identificación que afecta o impida su visibilidad     </v>
      </c>
      <c r="M17" s="28" t="str">
        <f t="shared" si="4"/>
        <v/>
      </c>
      <c r="N17" s="34" t="str">
        <f t="shared" si="0"/>
        <v>P</v>
      </c>
      <c r="O17" s="29">
        <f t="shared" si="1"/>
        <v>0</v>
      </c>
      <c r="P17" s="116"/>
      <c r="Q17" s="117"/>
      <c r="R17" s="117"/>
      <c r="S17" s="118"/>
      <c r="T17" s="25">
        <v>1</v>
      </c>
      <c r="U17" s="25">
        <v>2</v>
      </c>
      <c r="V17" s="25">
        <v>3</v>
      </c>
      <c r="W17" s="25">
        <v>4</v>
      </c>
      <c r="X17" s="25">
        <v>5</v>
      </c>
      <c r="Y17" s="25">
        <v>6</v>
      </c>
      <c r="Z17" s="25">
        <v>7</v>
      </c>
      <c r="AA17" s="25">
        <v>8</v>
      </c>
      <c r="AB17" s="25">
        <v>9</v>
      </c>
      <c r="AC17" s="25">
        <v>10</v>
      </c>
      <c r="AD17" s="25">
        <v>11</v>
      </c>
      <c r="AE17" s="25">
        <v>12</v>
      </c>
      <c r="AG17" s="25">
        <v>14</v>
      </c>
      <c r="AH17" s="25">
        <v>15</v>
      </c>
      <c r="AI17" s="25">
        <v>16</v>
      </c>
      <c r="AJ17" s="25">
        <v>17</v>
      </c>
      <c r="AK17" s="25">
        <v>18</v>
      </c>
      <c r="AL17" s="25">
        <v>19</v>
      </c>
      <c r="AM17" s="25">
        <v>20</v>
      </c>
      <c r="AN17" s="25">
        <v>21</v>
      </c>
      <c r="AO17" s="25">
        <v>22</v>
      </c>
      <c r="AP17" s="25">
        <v>23</v>
      </c>
      <c r="AQ17" s="25">
        <v>24</v>
      </c>
      <c r="AR17" s="25">
        <v>25</v>
      </c>
      <c r="AS17" s="25">
        <v>26</v>
      </c>
      <c r="AT17" s="25">
        <v>27</v>
      </c>
      <c r="AU17" s="25">
        <v>28</v>
      </c>
      <c r="AV17" s="25">
        <v>29</v>
      </c>
      <c r="AW17" s="25">
        <v>30</v>
      </c>
      <c r="AX17" s="25">
        <v>31</v>
      </c>
      <c r="AY17" s="25">
        <v>32</v>
      </c>
      <c r="AZ17" s="25">
        <v>33</v>
      </c>
      <c r="BA17" s="25">
        <v>34</v>
      </c>
      <c r="BB17" s="25">
        <v>35</v>
      </c>
      <c r="BC17" s="25">
        <v>36</v>
      </c>
      <c r="BD17" s="25">
        <v>37</v>
      </c>
    </row>
    <row r="18" spans="1:56" ht="39.9" customHeight="1">
      <c r="A18" s="101" t="s">
        <v>42</v>
      </c>
      <c r="B18" s="192"/>
      <c r="C18" s="141" t="s">
        <v>43</v>
      </c>
      <c r="D18" s="142"/>
      <c r="E18" s="142"/>
      <c r="F18" s="142"/>
      <c r="G18" s="142"/>
      <c r="H18" s="143"/>
      <c r="I18" s="91" t="s">
        <v>33</v>
      </c>
      <c r="J18" s="91" t="s">
        <v>33</v>
      </c>
      <c r="K18" s="91" t="str">
        <f t="shared" si="2"/>
        <v>f</v>
      </c>
      <c r="L18" s="91" t="str">
        <f t="shared" si="3"/>
        <v xml:space="preserve">Defectos del estado de alguno de los logotipos de la compañía, banderas a cuadros o números de identificación que no afecte o impida su visibilidad     </v>
      </c>
      <c r="M18" s="28" t="str">
        <f>+IF(N18="O","DL",IF(N18="P","","N/A"))</f>
        <v/>
      </c>
      <c r="N18" s="34" t="str">
        <f t="shared" si="0"/>
        <v>P</v>
      </c>
      <c r="O18" s="29">
        <f t="shared" si="1"/>
        <v>0</v>
      </c>
      <c r="P18" s="116"/>
      <c r="Q18" s="117"/>
      <c r="R18" s="117"/>
      <c r="S18" s="118"/>
      <c r="T18" s="25">
        <v>1</v>
      </c>
      <c r="U18" s="25">
        <v>2</v>
      </c>
      <c r="V18" s="25">
        <v>3</v>
      </c>
      <c r="W18" s="25">
        <v>4</v>
      </c>
      <c r="X18" s="25">
        <v>5</v>
      </c>
      <c r="Y18" s="25">
        <v>6</v>
      </c>
      <c r="Z18" s="25">
        <v>7</v>
      </c>
      <c r="AA18" s="25">
        <v>8</v>
      </c>
      <c r="AB18" s="25">
        <v>9</v>
      </c>
      <c r="AC18" s="25">
        <v>10</v>
      </c>
      <c r="AD18" s="25">
        <v>11</v>
      </c>
      <c r="AE18" s="25">
        <v>12</v>
      </c>
      <c r="AG18" s="25">
        <v>14</v>
      </c>
      <c r="AH18" s="25">
        <v>15</v>
      </c>
      <c r="AI18" s="25">
        <v>16</v>
      </c>
      <c r="AJ18" s="25">
        <v>17</v>
      </c>
      <c r="AK18" s="25">
        <v>18</v>
      </c>
      <c r="AL18" s="25">
        <v>19</v>
      </c>
      <c r="AM18" s="25">
        <v>20</v>
      </c>
      <c r="AN18" s="25">
        <v>21</v>
      </c>
      <c r="AO18" s="25">
        <v>22</v>
      </c>
      <c r="AP18" s="25">
        <v>23</v>
      </c>
      <c r="AQ18" s="25">
        <v>24</v>
      </c>
      <c r="AR18" s="25">
        <v>25</v>
      </c>
      <c r="AS18" s="25">
        <v>26</v>
      </c>
      <c r="AT18" s="25">
        <v>27</v>
      </c>
      <c r="AU18" s="25">
        <v>28</v>
      </c>
      <c r="AV18" s="25">
        <v>29</v>
      </c>
      <c r="AW18" s="25">
        <v>30</v>
      </c>
      <c r="AX18" s="25">
        <v>31</v>
      </c>
      <c r="AY18" s="25">
        <v>32</v>
      </c>
      <c r="AZ18" s="25">
        <v>33</v>
      </c>
      <c r="BA18" s="25">
        <v>34</v>
      </c>
      <c r="BB18" s="25">
        <v>35</v>
      </c>
      <c r="BC18" s="25">
        <v>36</v>
      </c>
      <c r="BD18" s="25">
        <v>37</v>
      </c>
    </row>
    <row r="19" spans="1:56" ht="39.9" customHeight="1">
      <c r="A19" s="101" t="s">
        <v>44</v>
      </c>
      <c r="B19" s="192"/>
      <c r="C19" s="141" t="s">
        <v>45</v>
      </c>
      <c r="D19" s="142"/>
      <c r="E19" s="142"/>
      <c r="F19" s="142"/>
      <c r="G19" s="142"/>
      <c r="H19" s="143"/>
      <c r="I19" s="91" t="s">
        <v>33</v>
      </c>
      <c r="J19" s="91" t="s">
        <v>33</v>
      </c>
      <c r="K19" s="91" t="str">
        <f t="shared" si="2"/>
        <v>g</v>
      </c>
      <c r="L19" s="91" t="str">
        <f t="shared" si="3"/>
        <v>Banderas a cuadros, logotipos o números de identificación con dimensiones diferentes a 30 x 30 cm</v>
      </c>
      <c r="M19" s="28" t="str">
        <f>+IF(N19="O","DG",IF(N19="P","","N/A"))</f>
        <v/>
      </c>
      <c r="N19" s="34" t="str">
        <f t="shared" si="0"/>
        <v>P</v>
      </c>
      <c r="O19" s="29">
        <f t="shared" si="1"/>
        <v>0</v>
      </c>
      <c r="P19" s="89"/>
      <c r="Q19" s="90"/>
      <c r="R19" s="90"/>
      <c r="S19" s="91"/>
      <c r="T19" s="25">
        <v>1</v>
      </c>
      <c r="U19" s="25">
        <v>2</v>
      </c>
      <c r="V19" s="25">
        <v>3</v>
      </c>
      <c r="W19" s="25">
        <v>4</v>
      </c>
      <c r="X19" s="25">
        <v>5</v>
      </c>
      <c r="Y19" s="25">
        <v>6</v>
      </c>
      <c r="Z19" s="25">
        <v>7</v>
      </c>
      <c r="AA19" s="25">
        <v>8</v>
      </c>
      <c r="AB19" s="25">
        <v>9</v>
      </c>
      <c r="AC19" s="25">
        <v>10</v>
      </c>
      <c r="AD19" s="25">
        <v>11</v>
      </c>
      <c r="AE19" s="25">
        <v>12</v>
      </c>
      <c r="AG19" s="25">
        <v>14</v>
      </c>
      <c r="AH19" s="25">
        <v>15</v>
      </c>
      <c r="AI19" s="25">
        <v>16</v>
      </c>
      <c r="AJ19" s="25">
        <v>17</v>
      </c>
      <c r="AK19" s="25">
        <v>18</v>
      </c>
      <c r="AL19" s="25">
        <v>19</v>
      </c>
      <c r="AM19" s="25">
        <v>20</v>
      </c>
      <c r="AN19" s="25">
        <v>21</v>
      </c>
      <c r="AO19" s="25">
        <v>22</v>
      </c>
      <c r="AP19" s="25">
        <v>23</v>
      </c>
      <c r="AQ19" s="25">
        <v>24</v>
      </c>
      <c r="AR19" s="25">
        <v>25</v>
      </c>
      <c r="AS19" s="25">
        <v>26</v>
      </c>
      <c r="AT19" s="25">
        <v>27</v>
      </c>
      <c r="AU19" s="25">
        <v>28</v>
      </c>
      <c r="AV19" s="25">
        <v>29</v>
      </c>
      <c r="AW19" s="25">
        <v>30</v>
      </c>
      <c r="AX19" s="25">
        <v>31</v>
      </c>
      <c r="AY19" s="25">
        <v>32</v>
      </c>
      <c r="AZ19" s="25">
        <v>33</v>
      </c>
      <c r="BA19" s="25">
        <v>34</v>
      </c>
      <c r="BB19" s="25">
        <v>35</v>
      </c>
      <c r="BC19" s="25">
        <v>36</v>
      </c>
      <c r="BD19" s="25">
        <v>37</v>
      </c>
    </row>
    <row r="20" spans="1:56" ht="39.9" customHeight="1">
      <c r="A20" s="101" t="s">
        <v>46</v>
      </c>
      <c r="B20" s="192"/>
      <c r="C20" s="141" t="s">
        <v>47</v>
      </c>
      <c r="D20" s="142"/>
      <c r="E20" s="142"/>
      <c r="F20" s="142"/>
      <c r="G20" s="142"/>
      <c r="H20" s="143"/>
      <c r="I20" s="91" t="s">
        <v>33</v>
      </c>
      <c r="J20" s="91" t="s">
        <v>33</v>
      </c>
      <c r="K20" s="91" t="str">
        <f t="shared" si="2"/>
        <v>h</v>
      </c>
      <c r="L20" s="91" t="str">
        <f t="shared" si="3"/>
        <v xml:space="preserve">Banderas a cuadros, logotipos o números de identificación con dimensiones inferior a 30 x 30 cm (cuando es el máximo tamaño que permite la estructura del equipo) </v>
      </c>
      <c r="M20" s="28" t="str">
        <f>+IF(N20="O","DL",IF(N20="P","","N/A"))</f>
        <v/>
      </c>
      <c r="N20" s="34" t="str">
        <f t="shared" si="0"/>
        <v>P</v>
      </c>
      <c r="O20" s="29">
        <f t="shared" si="1"/>
        <v>0</v>
      </c>
      <c r="P20" s="116"/>
      <c r="Q20" s="117"/>
      <c r="R20" s="117"/>
      <c r="S20" s="118"/>
      <c r="T20" s="25">
        <v>1</v>
      </c>
      <c r="U20" s="25">
        <v>2</v>
      </c>
      <c r="V20" s="25">
        <v>3</v>
      </c>
      <c r="W20" s="25">
        <v>4</v>
      </c>
      <c r="X20" s="25">
        <v>5</v>
      </c>
      <c r="Y20" s="25">
        <v>6</v>
      </c>
      <c r="Z20" s="25">
        <v>7</v>
      </c>
      <c r="AA20" s="25">
        <v>8</v>
      </c>
      <c r="AB20" s="25">
        <v>9</v>
      </c>
      <c r="AC20" s="25">
        <v>10</v>
      </c>
      <c r="AD20" s="25">
        <v>11</v>
      </c>
      <c r="AE20" s="25">
        <v>12</v>
      </c>
      <c r="AG20" s="25">
        <v>14</v>
      </c>
      <c r="AH20" s="25">
        <v>15</v>
      </c>
      <c r="AI20" s="25">
        <v>16</v>
      </c>
      <c r="AJ20" s="25">
        <v>17</v>
      </c>
      <c r="AK20" s="25">
        <v>18</v>
      </c>
      <c r="AL20" s="25">
        <v>19</v>
      </c>
      <c r="AM20" s="25">
        <v>20</v>
      </c>
      <c r="AN20" s="25">
        <v>21</v>
      </c>
      <c r="AO20" s="25">
        <v>22</v>
      </c>
      <c r="AP20" s="25">
        <v>23</v>
      </c>
      <c r="AQ20" s="25">
        <v>24</v>
      </c>
      <c r="AR20" s="25">
        <v>25</v>
      </c>
      <c r="AS20" s="25">
        <v>26</v>
      </c>
      <c r="AT20" s="25">
        <v>27</v>
      </c>
      <c r="AU20" s="25">
        <v>28</v>
      </c>
      <c r="AV20" s="25">
        <v>29</v>
      </c>
      <c r="AW20" s="25">
        <v>30</v>
      </c>
      <c r="AX20" s="25">
        <v>31</v>
      </c>
      <c r="AY20" s="25">
        <v>32</v>
      </c>
      <c r="AZ20" s="25">
        <v>33</v>
      </c>
      <c r="BA20" s="25">
        <v>34</v>
      </c>
      <c r="BB20" s="25">
        <v>35</v>
      </c>
      <c r="BC20" s="25">
        <v>36</v>
      </c>
      <c r="BD20" s="25">
        <v>37</v>
      </c>
    </row>
    <row r="21" spans="1:56" ht="39.9" customHeight="1">
      <c r="A21" s="101" t="s">
        <v>48</v>
      </c>
      <c r="B21" s="192"/>
      <c r="C21" s="141" t="s">
        <v>49</v>
      </c>
      <c r="D21" s="142"/>
      <c r="E21" s="142"/>
      <c r="F21" s="142"/>
      <c r="G21" s="142"/>
      <c r="H21" s="143"/>
      <c r="I21" s="91" t="s">
        <v>33</v>
      </c>
      <c r="J21" s="91" t="s">
        <v>33</v>
      </c>
      <c r="K21" s="91" t="str">
        <f t="shared" si="2"/>
        <v>i</v>
      </c>
      <c r="L21" s="91" t="str">
        <f t="shared" si="3"/>
        <v>Bandera de cuadros de color no reglamentario.</v>
      </c>
      <c r="M21" s="28" t="str">
        <f t="shared" ref="M21:M23" si="5">+IF(N21="O","DG",IF(N21="P","","N/A"))</f>
        <v/>
      </c>
      <c r="N21" s="34" t="str">
        <f t="shared" si="0"/>
        <v>P</v>
      </c>
      <c r="O21" s="29">
        <f t="shared" si="1"/>
        <v>0</v>
      </c>
      <c r="P21" s="116"/>
      <c r="Q21" s="117"/>
      <c r="R21" s="117"/>
      <c r="S21" s="118"/>
      <c r="T21" s="25">
        <v>1</v>
      </c>
      <c r="U21" s="25">
        <v>2</v>
      </c>
      <c r="V21" s="25">
        <v>3</v>
      </c>
      <c r="W21" s="25">
        <v>4</v>
      </c>
      <c r="X21" s="25">
        <v>5</v>
      </c>
      <c r="Y21" s="25">
        <v>6</v>
      </c>
      <c r="Z21" s="25">
        <v>7</v>
      </c>
      <c r="AA21" s="25">
        <v>8</v>
      </c>
      <c r="AB21" s="25">
        <v>9</v>
      </c>
      <c r="AC21" s="25">
        <v>10</v>
      </c>
      <c r="AD21" s="25">
        <v>11</v>
      </c>
      <c r="AE21" s="25">
        <v>12</v>
      </c>
      <c r="AG21" s="25">
        <v>14</v>
      </c>
      <c r="AH21" s="25">
        <v>15</v>
      </c>
      <c r="AI21" s="25">
        <v>16</v>
      </c>
      <c r="AJ21" s="25">
        <v>17</v>
      </c>
      <c r="AK21" s="25">
        <v>18</v>
      </c>
      <c r="AL21" s="25">
        <v>19</v>
      </c>
      <c r="AM21" s="25">
        <v>20</v>
      </c>
      <c r="AN21" s="25">
        <v>21</v>
      </c>
      <c r="AO21" s="25">
        <v>22</v>
      </c>
      <c r="AP21" s="25">
        <v>23</v>
      </c>
      <c r="AQ21" s="25">
        <v>24</v>
      </c>
      <c r="AR21" s="25">
        <v>25</v>
      </c>
      <c r="AS21" s="25">
        <v>26</v>
      </c>
      <c r="AT21" s="25">
        <v>27</v>
      </c>
      <c r="AU21" s="25">
        <v>28</v>
      </c>
      <c r="AV21" s="25">
        <v>29</v>
      </c>
      <c r="AW21" s="25">
        <v>30</v>
      </c>
      <c r="AX21" s="25">
        <v>31</v>
      </c>
      <c r="AY21" s="25">
        <v>32</v>
      </c>
      <c r="AZ21" s="25">
        <v>33</v>
      </c>
      <c r="BA21" s="25">
        <v>34</v>
      </c>
      <c r="BB21" s="25">
        <v>35</v>
      </c>
      <c r="BC21" s="25">
        <v>36</v>
      </c>
      <c r="BD21" s="25">
        <v>37</v>
      </c>
    </row>
    <row r="22" spans="1:56" ht="39.9" customHeight="1">
      <c r="A22" s="101" t="s">
        <v>50</v>
      </c>
      <c r="B22" s="192"/>
      <c r="C22" s="141" t="s">
        <v>51</v>
      </c>
      <c r="D22" s="142"/>
      <c r="E22" s="142"/>
      <c r="F22" s="142"/>
      <c r="G22" s="142"/>
      <c r="H22" s="143"/>
      <c r="I22" s="91" t="s">
        <v>33</v>
      </c>
      <c r="J22" s="91" t="s">
        <v>33</v>
      </c>
      <c r="K22" s="91" t="str">
        <f t="shared" si="2"/>
        <v>j</v>
      </c>
      <c r="L22" s="91" t="str">
        <f t="shared" si="3"/>
        <v>Inexistencia o deterioro de cinta reflectiva, cantidad insuficiente</v>
      </c>
      <c r="M22" s="28" t="str">
        <f t="shared" si="5"/>
        <v/>
      </c>
      <c r="N22" s="34" t="str">
        <f t="shared" si="0"/>
        <v>P</v>
      </c>
      <c r="O22" s="29">
        <f t="shared" si="1"/>
        <v>0</v>
      </c>
      <c r="P22" s="116"/>
      <c r="Q22" s="117"/>
      <c r="R22" s="117"/>
      <c r="S22" s="118"/>
      <c r="T22" s="25">
        <v>1</v>
      </c>
      <c r="U22" s="25">
        <v>2</v>
      </c>
      <c r="V22" s="25">
        <v>3</v>
      </c>
      <c r="W22" s="25">
        <v>4</v>
      </c>
      <c r="X22" s="25">
        <v>5</v>
      </c>
      <c r="Y22" s="25">
        <v>6</v>
      </c>
      <c r="Z22" s="25">
        <v>7</v>
      </c>
      <c r="AA22" s="25">
        <v>8</v>
      </c>
      <c r="AB22" s="25">
        <v>9</v>
      </c>
      <c r="AC22" s="25">
        <v>10</v>
      </c>
      <c r="AD22" s="25">
        <v>11</v>
      </c>
      <c r="AE22" s="25">
        <v>12</v>
      </c>
      <c r="AG22" s="25">
        <v>14</v>
      </c>
      <c r="AH22" s="25">
        <v>15</v>
      </c>
      <c r="AI22" s="25">
        <v>16</v>
      </c>
      <c r="AJ22" s="25">
        <v>17</v>
      </c>
      <c r="AK22" s="25">
        <v>18</v>
      </c>
      <c r="AL22" s="25">
        <v>19</v>
      </c>
      <c r="AM22" s="25">
        <v>20</v>
      </c>
      <c r="AN22" s="25">
        <v>21</v>
      </c>
      <c r="AO22" s="25">
        <v>22</v>
      </c>
      <c r="AP22" s="25">
        <v>23</v>
      </c>
      <c r="AQ22" s="25">
        <v>24</v>
      </c>
      <c r="AR22" s="25">
        <v>25</v>
      </c>
      <c r="AS22" s="25">
        <v>26</v>
      </c>
      <c r="AT22" s="25">
        <v>27</v>
      </c>
      <c r="AU22" s="25">
        <v>28</v>
      </c>
      <c r="AV22" s="25">
        <v>29</v>
      </c>
      <c r="AW22" s="25">
        <v>30</v>
      </c>
      <c r="AX22" s="25">
        <v>31</v>
      </c>
      <c r="AY22" s="25">
        <v>32</v>
      </c>
      <c r="AZ22" s="25">
        <v>33</v>
      </c>
      <c r="BA22" s="25">
        <v>34</v>
      </c>
      <c r="BB22" s="25">
        <v>35</v>
      </c>
      <c r="BC22" s="25">
        <v>36</v>
      </c>
      <c r="BD22" s="25">
        <v>37</v>
      </c>
    </row>
    <row r="23" spans="1:56" ht="39.9" customHeight="1">
      <c r="A23" s="101" t="s">
        <v>52</v>
      </c>
      <c r="B23" s="192"/>
      <c r="C23" s="141" t="s">
        <v>53</v>
      </c>
      <c r="D23" s="142"/>
      <c r="E23" s="142"/>
      <c r="F23" s="142"/>
      <c r="G23" s="142"/>
      <c r="H23" s="143"/>
      <c r="I23" s="91" t="s">
        <v>33</v>
      </c>
      <c r="J23" s="91" t="s">
        <v>33</v>
      </c>
      <c r="K23" s="91" t="str">
        <f t="shared" si="2"/>
        <v>k</v>
      </c>
      <c r="L23" s="91" t="str">
        <f t="shared" si="3"/>
        <v xml:space="preserve">Ilegibilidad o deterioro del estado del marchamo     </v>
      </c>
      <c r="M23" s="28" t="str">
        <f t="shared" si="5"/>
        <v/>
      </c>
      <c r="N23" s="34" t="str">
        <f t="shared" si="0"/>
        <v>P</v>
      </c>
      <c r="O23" s="29">
        <f t="shared" si="1"/>
        <v>0</v>
      </c>
      <c r="P23" s="116"/>
      <c r="Q23" s="117"/>
      <c r="R23" s="117"/>
      <c r="S23" s="118"/>
      <c r="T23" s="25">
        <v>1</v>
      </c>
      <c r="U23" s="25">
        <v>2</v>
      </c>
      <c r="V23" s="25">
        <v>3</v>
      </c>
      <c r="W23" s="25">
        <v>4</v>
      </c>
      <c r="X23" s="25">
        <v>5</v>
      </c>
      <c r="Y23" s="25">
        <v>6</v>
      </c>
      <c r="Z23" s="25">
        <v>7</v>
      </c>
      <c r="AA23" s="25">
        <v>8</v>
      </c>
      <c r="AB23" s="25">
        <v>9</v>
      </c>
      <c r="AC23" s="25">
        <v>10</v>
      </c>
      <c r="AD23" s="25">
        <v>11</v>
      </c>
      <c r="AE23" s="25">
        <v>12</v>
      </c>
      <c r="AG23" s="25">
        <v>14</v>
      </c>
      <c r="AH23" s="25">
        <v>15</v>
      </c>
      <c r="AI23" s="25">
        <v>16</v>
      </c>
      <c r="AJ23" s="25">
        <v>17</v>
      </c>
      <c r="AK23" s="25">
        <v>18</v>
      </c>
      <c r="AL23" s="25">
        <v>19</v>
      </c>
      <c r="AM23" s="25">
        <v>20</v>
      </c>
      <c r="AN23" s="25">
        <v>21</v>
      </c>
      <c r="AO23" s="25">
        <v>22</v>
      </c>
      <c r="AP23" s="25">
        <v>23</v>
      </c>
      <c r="AQ23" s="25">
        <v>24</v>
      </c>
      <c r="AR23" s="25">
        <v>25</v>
      </c>
      <c r="AS23" s="25">
        <v>26</v>
      </c>
      <c r="AT23" s="25">
        <v>27</v>
      </c>
      <c r="AU23" s="25">
        <v>28</v>
      </c>
      <c r="AV23" s="25">
        <v>29</v>
      </c>
      <c r="AW23" s="25">
        <v>30</v>
      </c>
      <c r="AX23" s="25">
        <v>31</v>
      </c>
      <c r="AY23" s="25">
        <v>32</v>
      </c>
      <c r="AZ23" s="25">
        <v>33</v>
      </c>
      <c r="BA23" s="25">
        <v>34</v>
      </c>
      <c r="BB23" s="25">
        <v>35</v>
      </c>
      <c r="BC23" s="25">
        <v>36</v>
      </c>
      <c r="BD23" s="25">
        <v>37</v>
      </c>
    </row>
    <row r="24" spans="1:56" ht="39.9" customHeight="1">
      <c r="A24" s="101" t="s">
        <v>54</v>
      </c>
      <c r="B24" s="192"/>
      <c r="C24" s="141" t="s">
        <v>55</v>
      </c>
      <c r="D24" s="142"/>
      <c r="E24" s="142"/>
      <c r="F24" s="142"/>
      <c r="G24" s="142"/>
      <c r="H24" s="143"/>
      <c r="I24" s="91" t="s">
        <v>33</v>
      </c>
      <c r="J24" s="91" t="s">
        <v>33</v>
      </c>
      <c r="K24" s="91" t="str">
        <f t="shared" si="2"/>
        <v>l</v>
      </c>
      <c r="L24" s="91" t="str">
        <f t="shared" si="3"/>
        <v xml:space="preserve">Defectos leves de estado en el marchamo      </v>
      </c>
      <c r="M24" s="28" t="str">
        <f>+IF(N24="O","DL",IF(N24="P","","N/A"))</f>
        <v/>
      </c>
      <c r="N24" s="34" t="str">
        <f t="shared" si="0"/>
        <v>P</v>
      </c>
      <c r="O24" s="29">
        <f t="shared" si="1"/>
        <v>0</v>
      </c>
      <c r="P24" s="116"/>
      <c r="Q24" s="117"/>
      <c r="R24" s="117"/>
      <c r="S24" s="118"/>
      <c r="T24" s="25">
        <v>1</v>
      </c>
      <c r="U24" s="25">
        <v>2</v>
      </c>
      <c r="V24" s="25">
        <v>3</v>
      </c>
      <c r="W24" s="25">
        <v>4</v>
      </c>
      <c r="X24" s="25">
        <v>5</v>
      </c>
      <c r="Y24" s="25">
        <v>6</v>
      </c>
      <c r="Z24" s="25">
        <v>7</v>
      </c>
      <c r="AA24" s="25">
        <v>8</v>
      </c>
      <c r="AB24" s="25">
        <v>9</v>
      </c>
      <c r="AC24" s="25">
        <v>10</v>
      </c>
      <c r="AD24" s="25">
        <v>11</v>
      </c>
      <c r="AE24" s="25">
        <v>12</v>
      </c>
      <c r="AG24" s="25">
        <v>14</v>
      </c>
      <c r="AH24" s="25">
        <v>15</v>
      </c>
      <c r="AI24" s="25">
        <v>16</v>
      </c>
      <c r="AJ24" s="25">
        <v>17</v>
      </c>
      <c r="AK24" s="25">
        <v>18</v>
      </c>
      <c r="AL24" s="25">
        <v>19</v>
      </c>
      <c r="AM24" s="25">
        <v>20</v>
      </c>
      <c r="AN24" s="25">
        <v>21</v>
      </c>
      <c r="AO24" s="25">
        <v>22</v>
      </c>
      <c r="AP24" s="25">
        <v>23</v>
      </c>
      <c r="AQ24" s="25">
        <v>24</v>
      </c>
      <c r="AR24" s="25">
        <v>25</v>
      </c>
      <c r="AS24" s="25">
        <v>26</v>
      </c>
      <c r="AT24" s="25">
        <v>27</v>
      </c>
      <c r="AU24" s="25">
        <v>28</v>
      </c>
      <c r="AV24" s="25">
        <v>29</v>
      </c>
      <c r="AW24" s="25">
        <v>30</v>
      </c>
      <c r="AX24" s="25">
        <v>31</v>
      </c>
      <c r="AY24" s="25">
        <v>32</v>
      </c>
      <c r="AZ24" s="25">
        <v>33</v>
      </c>
      <c r="BA24" s="25">
        <v>34</v>
      </c>
      <c r="BB24" s="25">
        <v>35</v>
      </c>
      <c r="BC24" s="25">
        <v>36</v>
      </c>
      <c r="BD24" s="25">
        <v>37</v>
      </c>
    </row>
    <row r="25" spans="1:56" ht="39.9" customHeight="1">
      <c r="A25" s="101" t="s">
        <v>56</v>
      </c>
      <c r="B25" s="192"/>
      <c r="C25" s="141" t="s">
        <v>57</v>
      </c>
      <c r="D25" s="142"/>
      <c r="E25" s="142"/>
      <c r="F25" s="142"/>
      <c r="G25" s="142"/>
      <c r="H25" s="143"/>
      <c r="I25" s="91" t="s">
        <v>33</v>
      </c>
      <c r="J25" s="91" t="s">
        <v>33</v>
      </c>
      <c r="K25" s="91" t="str">
        <f t="shared" si="2"/>
        <v>m</v>
      </c>
      <c r="L25" s="91" t="str">
        <f t="shared" si="3"/>
        <v>Ubicación del marchamo no permite su visibilidad o no esta colocado dentro de la cabina de conducción (cuando aplique)</v>
      </c>
      <c r="M25" s="28" t="str">
        <f>+IF(N25="O","DL",IF(N25="P","","N/A"))</f>
        <v/>
      </c>
      <c r="N25" s="34" t="str">
        <f t="shared" si="0"/>
        <v>P</v>
      </c>
      <c r="O25" s="29">
        <f t="shared" si="1"/>
        <v>0</v>
      </c>
      <c r="P25" s="116"/>
      <c r="Q25" s="117"/>
      <c r="R25" s="117"/>
      <c r="S25" s="118"/>
      <c r="T25" s="25">
        <v>1</v>
      </c>
      <c r="U25" s="25">
        <v>2</v>
      </c>
      <c r="V25" s="25">
        <v>3</v>
      </c>
      <c r="W25" s="25">
        <v>4</v>
      </c>
      <c r="X25" s="25">
        <v>5</v>
      </c>
      <c r="Y25" s="25">
        <v>6</v>
      </c>
      <c r="Z25" s="25">
        <v>7</v>
      </c>
      <c r="AA25" s="25">
        <v>8</v>
      </c>
      <c r="AB25" s="25">
        <v>9</v>
      </c>
      <c r="AC25" s="25">
        <v>10</v>
      </c>
      <c r="AD25" s="25">
        <v>11</v>
      </c>
      <c r="AE25" s="25">
        <v>12</v>
      </c>
      <c r="AG25" s="25">
        <v>14</v>
      </c>
      <c r="AH25" s="25">
        <v>15</v>
      </c>
      <c r="AI25" s="25">
        <v>16</v>
      </c>
      <c r="AJ25" s="25">
        <v>17</v>
      </c>
      <c r="AK25" s="25">
        <v>18</v>
      </c>
      <c r="AL25" s="25">
        <v>19</v>
      </c>
      <c r="AM25" s="25">
        <v>20</v>
      </c>
      <c r="AN25" s="25">
        <v>21</v>
      </c>
      <c r="AO25" s="25">
        <v>22</v>
      </c>
      <c r="AP25" s="25">
        <v>23</v>
      </c>
      <c r="AQ25" s="25">
        <v>24</v>
      </c>
      <c r="AR25" s="25">
        <v>25</v>
      </c>
      <c r="AS25" s="25">
        <v>26</v>
      </c>
      <c r="AT25" s="25">
        <v>27</v>
      </c>
      <c r="AU25" s="25">
        <v>28</v>
      </c>
      <c r="AV25" s="25">
        <v>29</v>
      </c>
      <c r="AW25" s="25">
        <v>30</v>
      </c>
      <c r="AX25" s="25">
        <v>31</v>
      </c>
      <c r="AY25" s="25">
        <v>32</v>
      </c>
      <c r="AZ25" s="25">
        <v>33</v>
      </c>
      <c r="BA25" s="25">
        <v>34</v>
      </c>
      <c r="BB25" s="25">
        <v>35</v>
      </c>
      <c r="BC25" s="25">
        <v>36</v>
      </c>
      <c r="BD25" s="25">
        <v>37</v>
      </c>
    </row>
    <row r="26" spans="1:56" ht="39.9" customHeight="1">
      <c r="A26" s="101" t="s">
        <v>58</v>
      </c>
      <c r="B26" s="192"/>
      <c r="C26" s="141" t="s">
        <v>59</v>
      </c>
      <c r="D26" s="142"/>
      <c r="E26" s="142"/>
      <c r="F26" s="142"/>
      <c r="G26" s="142"/>
      <c r="H26" s="143"/>
      <c r="I26" s="91" t="s">
        <v>33</v>
      </c>
      <c r="J26" s="91" t="s">
        <v>33</v>
      </c>
      <c r="K26" s="91" t="str">
        <f t="shared" si="2"/>
        <v>n</v>
      </c>
      <c r="L26" s="91" t="str">
        <f t="shared" si="3"/>
        <v>Marchamo de circulación o Revisión Técnica Vehicular vencida (vehículos con placas que le permiten circular en vías públicas)</v>
      </c>
      <c r="M26" s="28" t="str">
        <f>+IF(N26="O","DG",IF(N26="P","","N/A"))</f>
        <v>N/A</v>
      </c>
      <c r="N26" s="34" t="str">
        <f t="shared" si="0"/>
        <v>¡</v>
      </c>
      <c r="O26" s="29">
        <f t="shared" si="1"/>
        <v>0</v>
      </c>
      <c r="P26" s="116"/>
      <c r="Q26" s="117"/>
      <c r="R26" s="117"/>
      <c r="S26" s="118"/>
      <c r="W26" s="25">
        <v>4</v>
      </c>
      <c r="AB26" s="25">
        <v>9</v>
      </c>
      <c r="AD26" s="25">
        <v>11</v>
      </c>
      <c r="AE26" s="25">
        <v>12</v>
      </c>
      <c r="AI26" s="25">
        <v>16</v>
      </c>
      <c r="AJ26" s="25">
        <v>17</v>
      </c>
      <c r="AL26" s="25">
        <v>19</v>
      </c>
      <c r="AP26" s="25">
        <v>23</v>
      </c>
      <c r="AQ26" s="25">
        <v>24</v>
      </c>
      <c r="AR26" s="25">
        <v>25</v>
      </c>
      <c r="AZ26" s="25">
        <v>33</v>
      </c>
      <c r="BA26" s="25">
        <v>34</v>
      </c>
      <c r="BB26" s="25">
        <v>35</v>
      </c>
      <c r="BC26" s="25">
        <v>36</v>
      </c>
    </row>
    <row r="27" spans="1:56" ht="28.5" customHeight="1">
      <c r="A27" s="101">
        <v>2</v>
      </c>
      <c r="B27" s="121" t="s">
        <v>60</v>
      </c>
      <c r="C27" s="122"/>
      <c r="D27" s="122"/>
      <c r="E27" s="122"/>
      <c r="F27" s="122"/>
      <c r="G27" s="122"/>
      <c r="H27" s="122"/>
      <c r="I27" s="122"/>
      <c r="J27" s="122"/>
      <c r="K27" s="122"/>
      <c r="L27" s="122"/>
      <c r="M27" s="122"/>
      <c r="N27" s="122"/>
      <c r="O27" s="122"/>
      <c r="P27" s="122"/>
      <c r="Q27" s="122"/>
      <c r="R27" s="122"/>
      <c r="S27" s="123"/>
    </row>
    <row r="28" spans="1:56" ht="27.75" customHeight="1">
      <c r="A28" s="101">
        <v>2.1</v>
      </c>
      <c r="B28" s="121" t="s">
        <v>61</v>
      </c>
      <c r="C28" s="122"/>
      <c r="D28" s="122"/>
      <c r="E28" s="122"/>
      <c r="F28" s="122"/>
      <c r="G28" s="122"/>
      <c r="H28" s="122"/>
      <c r="I28" s="122"/>
      <c r="J28" s="122"/>
      <c r="K28" s="122"/>
      <c r="L28" s="122"/>
      <c r="M28" s="122"/>
      <c r="N28" s="122"/>
      <c r="O28" s="122"/>
      <c r="P28" s="122"/>
      <c r="Q28" s="122"/>
      <c r="R28" s="122"/>
      <c r="S28" s="123"/>
    </row>
    <row r="29" spans="1:56" ht="39.9" customHeight="1">
      <c r="A29" s="101"/>
      <c r="B29" s="191" t="s">
        <v>23</v>
      </c>
      <c r="C29" s="121" t="s">
        <v>24</v>
      </c>
      <c r="D29" s="122"/>
      <c r="E29" s="122"/>
      <c r="F29" s="122"/>
      <c r="G29" s="122"/>
      <c r="H29" s="123"/>
      <c r="I29" s="94" t="s">
        <v>25</v>
      </c>
      <c r="J29" s="94" t="s">
        <v>26</v>
      </c>
      <c r="K29" s="94" t="s">
        <v>27</v>
      </c>
      <c r="L29" s="94" t="s">
        <v>24</v>
      </c>
      <c r="M29" s="101" t="s">
        <v>28</v>
      </c>
      <c r="N29" s="101" t="s">
        <v>29</v>
      </c>
      <c r="O29" s="92" t="s">
        <v>30</v>
      </c>
      <c r="P29" s="121" t="s">
        <v>30</v>
      </c>
      <c r="Q29" s="122"/>
      <c r="R29" s="122"/>
      <c r="S29" s="123"/>
    </row>
    <row r="30" spans="1:56" ht="39.9" customHeight="1">
      <c r="A30" s="101" t="s">
        <v>31</v>
      </c>
      <c r="B30" s="192"/>
      <c r="C30" s="138" t="s">
        <v>62</v>
      </c>
      <c r="D30" s="139"/>
      <c r="E30" s="139"/>
      <c r="F30" s="139"/>
      <c r="G30" s="139"/>
      <c r="H30" s="140"/>
      <c r="I30" s="91" t="s">
        <v>63</v>
      </c>
      <c r="J30" s="91" t="s">
        <v>64</v>
      </c>
      <c r="K30" s="91" t="str">
        <f>+A30</f>
        <v>a</v>
      </c>
      <c r="L30" s="91" t="str">
        <f>+C30</f>
        <v>Defectos de estado en la carrocería, timón o chasis que no afecten la seguridad</v>
      </c>
      <c r="M30" s="28" t="str">
        <f>+IF(N30="O","DL",IF(N30="P","","N/A"))</f>
        <v/>
      </c>
      <c r="N30" s="34" t="str">
        <f t="shared" ref="N30:N48" si="6">+IF(OR($T$5=T30,$T$5=U30,$T$5=V30,$T$5=W30,$T$5=X30,$T$5=Y30,$T$5=Z30,$T$5=AA30,$T$5=AB30,$T$5=AC30,$T$5=AD30,$T$5=AE30,$T$5=AF30,$T$5=AG30,$T$5=AH30,$T$5=AI30,$T$5=AJ30,$T$5=AK30,$T$5=AL30,$T$5=AM30,$T$5=AN30,$T$5=AO30,$T$5=AP30,$T$5=AQ30,$T$5=AR30,$T$5=AS30,$T$5=AT30,$T$5=AU30,$T$5=AV30,$T$5=AW30,$T$5=AX30,$T$5=AY30,$T$5=AZ30,$T$5=BA30,$T$5=BB30,$T$5=BC30,$T$5=BD30),"P","¡")</f>
        <v>P</v>
      </c>
      <c r="O30" s="29">
        <f t="shared" ref="O30:O46" si="7">P30</f>
        <v>0</v>
      </c>
      <c r="P30" s="116"/>
      <c r="Q30" s="117"/>
      <c r="R30" s="117"/>
      <c r="S30" s="118"/>
      <c r="T30" s="25">
        <v>1</v>
      </c>
      <c r="U30" s="25">
        <v>2</v>
      </c>
      <c r="V30" s="25">
        <v>3</v>
      </c>
      <c r="W30" s="25">
        <v>4</v>
      </c>
      <c r="X30" s="25">
        <v>5</v>
      </c>
      <c r="Y30" s="25">
        <v>6</v>
      </c>
      <c r="Z30" s="25">
        <v>7</v>
      </c>
      <c r="AA30" s="25">
        <v>8</v>
      </c>
      <c r="AB30" s="25">
        <v>9</v>
      </c>
      <c r="AC30" s="25">
        <v>10</v>
      </c>
      <c r="AD30" s="25">
        <v>11</v>
      </c>
      <c r="AE30" s="25">
        <v>12</v>
      </c>
      <c r="AG30" s="25">
        <v>14</v>
      </c>
      <c r="AH30" s="25">
        <v>15</v>
      </c>
      <c r="AI30" s="25">
        <v>16</v>
      </c>
      <c r="AJ30" s="25">
        <v>17</v>
      </c>
      <c r="AK30" s="25">
        <v>18</v>
      </c>
      <c r="AL30" s="25">
        <v>19</v>
      </c>
      <c r="AM30" s="25">
        <v>20</v>
      </c>
      <c r="AN30" s="25">
        <v>21</v>
      </c>
      <c r="AO30" s="25">
        <v>22</v>
      </c>
      <c r="AP30" s="25">
        <v>23</v>
      </c>
      <c r="AQ30" s="25">
        <v>24</v>
      </c>
      <c r="AR30" s="25">
        <v>25</v>
      </c>
      <c r="AS30" s="25">
        <v>26</v>
      </c>
      <c r="AT30" s="25">
        <v>27</v>
      </c>
      <c r="AU30" s="25">
        <v>28</v>
      </c>
      <c r="AV30" s="25">
        <v>29</v>
      </c>
      <c r="AW30" s="25">
        <v>30</v>
      </c>
      <c r="AX30" s="25">
        <v>31</v>
      </c>
      <c r="AY30" s="25">
        <v>32</v>
      </c>
      <c r="AZ30" s="25">
        <v>33</v>
      </c>
      <c r="BA30" s="25">
        <v>34</v>
      </c>
      <c r="BB30" s="25">
        <v>35</v>
      </c>
      <c r="BC30" s="25">
        <v>36</v>
      </c>
      <c r="BD30" s="25">
        <v>37</v>
      </c>
    </row>
    <row r="31" spans="1:56" ht="39.9" customHeight="1">
      <c r="A31" s="101" t="s">
        <v>34</v>
      </c>
      <c r="B31" s="192"/>
      <c r="C31" s="138" t="s">
        <v>65</v>
      </c>
      <c r="D31" s="139"/>
      <c r="E31" s="139"/>
      <c r="F31" s="139"/>
      <c r="G31" s="139"/>
      <c r="H31" s="140"/>
      <c r="I31" s="91" t="s">
        <v>63</v>
      </c>
      <c r="J31" s="91" t="s">
        <v>64</v>
      </c>
      <c r="K31" s="91" t="str">
        <f t="shared" ref="K31:K48" si="8">+A31</f>
        <v>b</v>
      </c>
      <c r="L31" s="91" t="str">
        <f t="shared" ref="L31:L48" si="9">+C31</f>
        <v>Defectos de estado en la carrocería, timón o chasis que entrañen peligro</v>
      </c>
      <c r="M31" s="28" t="str">
        <f t="shared" ref="M31:M39" si="10">+IF(N31="O","DG",IF(N31="P","","N/A"))</f>
        <v/>
      </c>
      <c r="N31" s="34" t="str">
        <f t="shared" si="6"/>
        <v>P</v>
      </c>
      <c r="O31" s="29">
        <f t="shared" si="7"/>
        <v>0</v>
      </c>
      <c r="P31" s="116"/>
      <c r="Q31" s="117"/>
      <c r="R31" s="117"/>
      <c r="S31" s="118"/>
      <c r="T31" s="25">
        <v>1</v>
      </c>
      <c r="U31" s="25">
        <v>2</v>
      </c>
      <c r="V31" s="25">
        <v>3</v>
      </c>
      <c r="W31" s="25">
        <v>4</v>
      </c>
      <c r="X31" s="25">
        <v>5</v>
      </c>
      <c r="Y31" s="25">
        <v>6</v>
      </c>
      <c r="Z31" s="25">
        <v>7</v>
      </c>
      <c r="AA31" s="25">
        <v>8</v>
      </c>
      <c r="AB31" s="25">
        <v>9</v>
      </c>
      <c r="AC31" s="25">
        <v>10</v>
      </c>
      <c r="AD31" s="25">
        <v>11</v>
      </c>
      <c r="AE31" s="25">
        <v>12</v>
      </c>
      <c r="AG31" s="25">
        <v>14</v>
      </c>
      <c r="AH31" s="25">
        <v>15</v>
      </c>
      <c r="AI31" s="25">
        <v>16</v>
      </c>
      <c r="AJ31" s="25">
        <v>17</v>
      </c>
      <c r="AK31" s="25">
        <v>18</v>
      </c>
      <c r="AL31" s="25">
        <v>19</v>
      </c>
      <c r="AM31" s="25">
        <v>20</v>
      </c>
      <c r="AN31" s="25">
        <v>21</v>
      </c>
      <c r="AO31" s="25">
        <v>22</v>
      </c>
      <c r="AP31" s="25">
        <v>23</v>
      </c>
      <c r="AQ31" s="25">
        <v>24</v>
      </c>
      <c r="AR31" s="25">
        <v>25</v>
      </c>
      <c r="AS31" s="25">
        <v>26</v>
      </c>
      <c r="AT31" s="25">
        <v>27</v>
      </c>
      <c r="AU31" s="25">
        <v>28</v>
      </c>
      <c r="AV31" s="25">
        <v>29</v>
      </c>
      <c r="AW31" s="25">
        <v>30</v>
      </c>
      <c r="AX31" s="25">
        <v>31</v>
      </c>
      <c r="AY31" s="25">
        <v>32</v>
      </c>
      <c r="AZ31" s="25">
        <v>33</v>
      </c>
      <c r="BA31" s="25">
        <v>34</v>
      </c>
      <c r="BB31" s="25">
        <v>35</v>
      </c>
      <c r="BC31" s="25">
        <v>36</v>
      </c>
      <c r="BD31" s="25">
        <v>37</v>
      </c>
    </row>
    <row r="32" spans="1:56" ht="39.9" customHeight="1">
      <c r="A32" s="101" t="s">
        <v>36</v>
      </c>
      <c r="B32" s="192"/>
      <c r="C32" s="116" t="s">
        <v>66</v>
      </c>
      <c r="D32" s="117"/>
      <c r="E32" s="117"/>
      <c r="F32" s="117"/>
      <c r="G32" s="117"/>
      <c r="H32" s="118"/>
      <c r="I32" s="91" t="s">
        <v>63</v>
      </c>
      <c r="J32" s="91" t="s">
        <v>64</v>
      </c>
      <c r="K32" s="91" t="str">
        <f t="shared" si="8"/>
        <v>c</v>
      </c>
      <c r="L32" s="91" t="str">
        <f t="shared" si="9"/>
        <v>Defectos de estado en los sujeciones de la carrocería, cajón o estructura general al chasis o base de la estructura</v>
      </c>
      <c r="M32" s="28" t="str">
        <f t="shared" si="10"/>
        <v/>
      </c>
      <c r="N32" s="34" t="str">
        <f t="shared" si="6"/>
        <v>P</v>
      </c>
      <c r="O32" s="29">
        <f t="shared" si="7"/>
        <v>0</v>
      </c>
      <c r="P32" s="116"/>
      <c r="Q32" s="117"/>
      <c r="R32" s="117"/>
      <c r="S32" s="118"/>
      <c r="T32" s="25">
        <v>1</v>
      </c>
      <c r="U32" s="25">
        <v>2</v>
      </c>
      <c r="V32" s="25">
        <v>3</v>
      </c>
      <c r="W32" s="25">
        <v>4</v>
      </c>
      <c r="X32" s="25">
        <v>5</v>
      </c>
      <c r="Y32" s="25">
        <v>6</v>
      </c>
      <c r="Z32" s="25">
        <v>7</v>
      </c>
      <c r="AA32" s="25">
        <v>8</v>
      </c>
      <c r="AB32" s="25">
        <v>9</v>
      </c>
      <c r="AC32" s="25">
        <v>10</v>
      </c>
      <c r="AD32" s="25">
        <v>11</v>
      </c>
      <c r="AE32" s="25">
        <v>12</v>
      </c>
      <c r="AG32" s="25">
        <v>14</v>
      </c>
      <c r="AH32" s="25">
        <v>15</v>
      </c>
      <c r="AI32" s="25">
        <v>16</v>
      </c>
      <c r="AJ32" s="25">
        <v>17</v>
      </c>
      <c r="AK32" s="25">
        <v>18</v>
      </c>
      <c r="AL32" s="25">
        <v>19</v>
      </c>
      <c r="AM32" s="25">
        <v>20</v>
      </c>
      <c r="AN32" s="25">
        <v>21</v>
      </c>
      <c r="AO32" s="25">
        <v>22</v>
      </c>
      <c r="AP32" s="25">
        <v>23</v>
      </c>
      <c r="AQ32" s="25">
        <v>24</v>
      </c>
      <c r="AR32" s="25">
        <v>25</v>
      </c>
      <c r="AS32" s="25">
        <v>26</v>
      </c>
      <c r="AT32" s="25">
        <v>27</v>
      </c>
      <c r="AU32" s="25">
        <v>28</v>
      </c>
      <c r="AV32" s="25">
        <v>29</v>
      </c>
      <c r="AW32" s="25">
        <v>30</v>
      </c>
      <c r="AX32" s="25">
        <v>31</v>
      </c>
      <c r="AY32" s="25">
        <v>32</v>
      </c>
      <c r="AZ32" s="25">
        <v>33</v>
      </c>
      <c r="BA32" s="25">
        <v>34</v>
      </c>
      <c r="BB32" s="25">
        <v>35</v>
      </c>
      <c r="BC32" s="25">
        <v>36</v>
      </c>
      <c r="BD32" s="25">
        <v>37</v>
      </c>
    </row>
    <row r="33" spans="1:56" ht="39.9" customHeight="1">
      <c r="A33" s="101" t="s">
        <v>38</v>
      </c>
      <c r="B33" s="192"/>
      <c r="C33" s="138" t="s">
        <v>67</v>
      </c>
      <c r="D33" s="139"/>
      <c r="E33" s="139"/>
      <c r="F33" s="139"/>
      <c r="G33" s="139"/>
      <c r="H33" s="140"/>
      <c r="I33" s="91" t="s">
        <v>63</v>
      </c>
      <c r="J33" s="91" t="s">
        <v>64</v>
      </c>
      <c r="K33" s="91" t="str">
        <f t="shared" ref="K33" si="11">+A33</f>
        <v>d</v>
      </c>
      <c r="L33" s="91" t="str">
        <f t="shared" ref="L33" si="12">+C33</f>
        <v>Presencia de corrosión avanzada o estado deteriorado avanzado de la pintura de la carrocería o estructura en general</v>
      </c>
      <c r="M33" s="28" t="str">
        <f t="shared" ref="M33" si="13">+IF(N33="O","DG",IF(N33="P","","N/A"))</f>
        <v/>
      </c>
      <c r="N33" s="34" t="str">
        <f t="shared" si="6"/>
        <v>P</v>
      </c>
      <c r="O33" s="29">
        <f t="shared" ref="O33" si="14">P33</f>
        <v>0</v>
      </c>
      <c r="P33" s="116"/>
      <c r="Q33" s="117"/>
      <c r="R33" s="117"/>
      <c r="S33" s="118"/>
      <c r="T33" s="25">
        <v>1</v>
      </c>
      <c r="U33" s="25">
        <v>2</v>
      </c>
      <c r="V33" s="25">
        <v>3</v>
      </c>
      <c r="W33" s="25">
        <v>4</v>
      </c>
      <c r="X33" s="25">
        <v>5</v>
      </c>
      <c r="Y33" s="25">
        <v>6</v>
      </c>
      <c r="Z33" s="25">
        <v>7</v>
      </c>
      <c r="AA33" s="25">
        <v>8</v>
      </c>
      <c r="AB33" s="25">
        <v>9</v>
      </c>
      <c r="AC33" s="25">
        <v>10</v>
      </c>
      <c r="AD33" s="25">
        <v>11</v>
      </c>
      <c r="AE33" s="25">
        <v>12</v>
      </c>
      <c r="AG33" s="25">
        <v>14</v>
      </c>
      <c r="AH33" s="25">
        <v>15</v>
      </c>
      <c r="AI33" s="25">
        <v>16</v>
      </c>
      <c r="AJ33" s="25">
        <v>17</v>
      </c>
      <c r="AK33" s="25">
        <v>18</v>
      </c>
      <c r="AL33" s="25">
        <v>19</v>
      </c>
      <c r="AM33" s="25">
        <v>20</v>
      </c>
      <c r="AN33" s="25">
        <v>21</v>
      </c>
      <c r="AO33" s="25">
        <v>22</v>
      </c>
      <c r="AP33" s="25">
        <v>23</v>
      </c>
      <c r="AQ33" s="25">
        <v>24</v>
      </c>
      <c r="AR33" s="25">
        <v>25</v>
      </c>
      <c r="AS33" s="25">
        <v>26</v>
      </c>
      <c r="AT33" s="25">
        <v>27</v>
      </c>
      <c r="AU33" s="25">
        <v>28</v>
      </c>
      <c r="AV33" s="25">
        <v>29</v>
      </c>
      <c r="AW33" s="25">
        <v>30</v>
      </c>
      <c r="AX33" s="25">
        <v>31</v>
      </c>
      <c r="AY33" s="25">
        <v>32</v>
      </c>
      <c r="AZ33" s="25">
        <v>33</v>
      </c>
      <c r="BA33" s="25">
        <v>34</v>
      </c>
      <c r="BB33" s="25">
        <v>35</v>
      </c>
      <c r="BC33" s="25">
        <v>36</v>
      </c>
      <c r="BD33" s="25">
        <v>37</v>
      </c>
    </row>
    <row r="34" spans="1:56" ht="39.9" customHeight="1">
      <c r="A34" s="101" t="s">
        <v>40</v>
      </c>
      <c r="B34" s="192"/>
      <c r="C34" s="138" t="s">
        <v>68</v>
      </c>
      <c r="D34" s="139"/>
      <c r="E34" s="139"/>
      <c r="F34" s="139"/>
      <c r="G34" s="139"/>
      <c r="H34" s="140"/>
      <c r="I34" s="91" t="s">
        <v>63</v>
      </c>
      <c r="J34" s="91" t="s">
        <v>64</v>
      </c>
      <c r="K34" s="91" t="str">
        <f t="shared" ref="K34" si="15">+A34</f>
        <v>e</v>
      </c>
      <c r="L34" s="91" t="str">
        <f t="shared" ref="L34" si="16">+C34</f>
        <v>Presencia de óxido o estado deteriorado leve de la pintura de la carrocería o estructura en general</v>
      </c>
      <c r="M34" s="28" t="str">
        <f>+IF(N34="O","DL",IF(N34="P","","N/A"))</f>
        <v/>
      </c>
      <c r="N34" s="34" t="str">
        <f t="shared" si="6"/>
        <v>P</v>
      </c>
      <c r="O34" s="29">
        <f t="shared" ref="O34" si="17">P34</f>
        <v>0</v>
      </c>
      <c r="P34" s="116"/>
      <c r="Q34" s="117"/>
      <c r="R34" s="117"/>
      <c r="S34" s="118"/>
      <c r="T34" s="25">
        <v>1</v>
      </c>
      <c r="U34" s="25">
        <v>2</v>
      </c>
      <c r="V34" s="25">
        <v>3</v>
      </c>
      <c r="W34" s="25">
        <v>4</v>
      </c>
      <c r="X34" s="25">
        <v>5</v>
      </c>
      <c r="Y34" s="25">
        <v>6</v>
      </c>
      <c r="Z34" s="25">
        <v>7</v>
      </c>
      <c r="AA34" s="25">
        <v>8</v>
      </c>
      <c r="AB34" s="25">
        <v>9</v>
      </c>
      <c r="AC34" s="25">
        <v>10</v>
      </c>
      <c r="AD34" s="25">
        <v>11</v>
      </c>
      <c r="AE34" s="25">
        <v>12</v>
      </c>
      <c r="AG34" s="25">
        <v>14</v>
      </c>
      <c r="AH34" s="25">
        <v>15</v>
      </c>
      <c r="AI34" s="25">
        <v>16</v>
      </c>
      <c r="AJ34" s="25">
        <v>17</v>
      </c>
      <c r="AK34" s="25">
        <v>18</v>
      </c>
      <c r="AL34" s="25">
        <v>19</v>
      </c>
      <c r="AM34" s="25">
        <v>20</v>
      </c>
      <c r="AN34" s="25">
        <v>21</v>
      </c>
      <c r="AO34" s="25">
        <v>22</v>
      </c>
      <c r="AP34" s="25">
        <v>23</v>
      </c>
      <c r="AQ34" s="25">
        <v>24</v>
      </c>
      <c r="AR34" s="25">
        <v>25</v>
      </c>
      <c r="AS34" s="25">
        <v>26</v>
      </c>
      <c r="AT34" s="25">
        <v>27</v>
      </c>
      <c r="AU34" s="25">
        <v>28</v>
      </c>
      <c r="AV34" s="25">
        <v>29</v>
      </c>
      <c r="AW34" s="25">
        <v>30</v>
      </c>
      <c r="AX34" s="25">
        <v>31</v>
      </c>
      <c r="AY34" s="25">
        <v>32</v>
      </c>
      <c r="AZ34" s="25">
        <v>33</v>
      </c>
      <c r="BA34" s="25">
        <v>34</v>
      </c>
      <c r="BB34" s="25">
        <v>35</v>
      </c>
      <c r="BC34" s="25">
        <v>36</v>
      </c>
      <c r="BD34" s="25">
        <v>37</v>
      </c>
    </row>
    <row r="35" spans="1:56" ht="39.9" customHeight="1">
      <c r="A35" s="101" t="s">
        <v>42</v>
      </c>
      <c r="B35" s="192"/>
      <c r="C35" s="116" t="s">
        <v>69</v>
      </c>
      <c r="D35" s="117"/>
      <c r="E35" s="117"/>
      <c r="F35" s="117"/>
      <c r="G35" s="117"/>
      <c r="H35" s="118"/>
      <c r="I35" s="91" t="s">
        <v>63</v>
      </c>
      <c r="J35" s="91" t="s">
        <v>64</v>
      </c>
      <c r="K35" s="91" t="str">
        <f t="shared" si="8"/>
        <v>f</v>
      </c>
      <c r="L35" s="91" t="str">
        <f t="shared" si="9"/>
        <v xml:space="preserve">Interfaz de enganche diferente al "E" </v>
      </c>
      <c r="M35" s="28" t="str">
        <f t="shared" si="10"/>
        <v/>
      </c>
      <c r="N35" s="34" t="str">
        <f t="shared" si="6"/>
        <v>P</v>
      </c>
      <c r="O35" s="29">
        <f t="shared" si="7"/>
        <v>0</v>
      </c>
      <c r="P35" s="116"/>
      <c r="Q35" s="117"/>
      <c r="R35" s="117"/>
      <c r="S35" s="118"/>
      <c r="T35" s="25">
        <v>1</v>
      </c>
      <c r="V35" s="25">
        <v>3</v>
      </c>
      <c r="X35" s="25">
        <v>5</v>
      </c>
      <c r="Y35" s="25">
        <v>6</v>
      </c>
      <c r="Z35" s="25">
        <v>7</v>
      </c>
      <c r="AC35" s="25">
        <v>10</v>
      </c>
      <c r="AE35" s="25">
        <v>12</v>
      </c>
      <c r="AG35" s="25">
        <v>14</v>
      </c>
      <c r="AH35" s="25">
        <v>15</v>
      </c>
      <c r="AK35" s="25">
        <v>18</v>
      </c>
      <c r="AL35" s="25">
        <v>19</v>
      </c>
      <c r="AM35" s="25">
        <v>20</v>
      </c>
      <c r="AN35" s="25">
        <v>21</v>
      </c>
      <c r="AS35" s="25">
        <v>26</v>
      </c>
      <c r="AT35" s="25">
        <v>27</v>
      </c>
      <c r="AV35" s="25">
        <v>29</v>
      </c>
      <c r="AW35" s="25">
        <v>30</v>
      </c>
      <c r="AX35" s="25">
        <v>31</v>
      </c>
      <c r="AY35" s="25">
        <v>32</v>
      </c>
      <c r="AZ35" s="25">
        <v>33</v>
      </c>
      <c r="BA35" s="25">
        <v>34</v>
      </c>
      <c r="BB35" s="25">
        <v>35</v>
      </c>
      <c r="BC35" s="25">
        <v>36</v>
      </c>
      <c r="BD35" s="25">
        <v>37</v>
      </c>
    </row>
    <row r="36" spans="1:56" ht="39.9" customHeight="1">
      <c r="A36" s="101" t="s">
        <v>44</v>
      </c>
      <c r="B36" s="192"/>
      <c r="C36" s="116" t="s">
        <v>70</v>
      </c>
      <c r="D36" s="117"/>
      <c r="E36" s="117"/>
      <c r="F36" s="117"/>
      <c r="G36" s="117"/>
      <c r="H36" s="118"/>
      <c r="I36" s="91" t="s">
        <v>63</v>
      </c>
      <c r="J36" s="91" t="s">
        <v>64</v>
      </c>
      <c r="K36" s="91" t="str">
        <f t="shared" si="8"/>
        <v>g</v>
      </c>
      <c r="L36" s="91" t="str">
        <f t="shared" si="9"/>
        <v>Interfaz de enganche no cumple con medidas mínimas, fallas de sujeción, defecto de estado de la estructura y/o componentes</v>
      </c>
      <c r="M36" s="28" t="str">
        <f t="shared" si="10"/>
        <v/>
      </c>
      <c r="N36" s="34" t="str">
        <f t="shared" si="6"/>
        <v>P</v>
      </c>
      <c r="O36" s="29">
        <f t="shared" si="7"/>
        <v>0</v>
      </c>
      <c r="P36" s="116"/>
      <c r="Q36" s="117"/>
      <c r="R36" s="117"/>
      <c r="S36" s="118"/>
      <c r="T36" s="25">
        <v>1</v>
      </c>
      <c r="V36" s="25">
        <v>3</v>
      </c>
      <c r="X36" s="25">
        <v>5</v>
      </c>
      <c r="Y36" s="25">
        <v>6</v>
      </c>
      <c r="Z36" s="25">
        <v>7</v>
      </c>
      <c r="AC36" s="25">
        <v>10</v>
      </c>
      <c r="AE36" s="25">
        <v>12</v>
      </c>
      <c r="AG36" s="25">
        <v>14</v>
      </c>
      <c r="AH36" s="25">
        <v>15</v>
      </c>
      <c r="AK36" s="25">
        <v>18</v>
      </c>
      <c r="AL36" s="25">
        <v>19</v>
      </c>
      <c r="AM36" s="25">
        <v>20</v>
      </c>
      <c r="AN36" s="25">
        <v>21</v>
      </c>
      <c r="AS36" s="25">
        <v>26</v>
      </c>
      <c r="AT36" s="25">
        <v>27</v>
      </c>
      <c r="AV36" s="25">
        <v>29</v>
      </c>
      <c r="AW36" s="25">
        <v>30</v>
      </c>
      <c r="AX36" s="25">
        <v>31</v>
      </c>
      <c r="AY36" s="25">
        <v>32</v>
      </c>
      <c r="AZ36" s="25">
        <v>33</v>
      </c>
      <c r="BA36" s="25">
        <v>34</v>
      </c>
      <c r="BB36" s="25">
        <v>35</v>
      </c>
      <c r="BC36" s="25">
        <v>36</v>
      </c>
      <c r="BD36" s="25">
        <v>37</v>
      </c>
    </row>
    <row r="37" spans="1:56" ht="35.25" customHeight="1">
      <c r="A37" s="101" t="s">
        <v>46</v>
      </c>
      <c r="B37" s="192"/>
      <c r="C37" s="116" t="s">
        <v>71</v>
      </c>
      <c r="D37" s="117"/>
      <c r="E37" s="117"/>
      <c r="F37" s="117"/>
      <c r="G37" s="117"/>
      <c r="H37" s="118"/>
      <c r="I37" s="91" t="s">
        <v>63</v>
      </c>
      <c r="J37" s="91" t="s">
        <v>64</v>
      </c>
      <c r="K37" s="91" t="str">
        <f t="shared" si="8"/>
        <v>h</v>
      </c>
      <c r="L37" s="91" t="str">
        <f t="shared" si="9"/>
        <v>Pasador vertical del enganche no están unidas al vehículo</v>
      </c>
      <c r="M37" s="28" t="str">
        <f t="shared" si="10"/>
        <v/>
      </c>
      <c r="N37" s="34" t="str">
        <f t="shared" si="6"/>
        <v>P</v>
      </c>
      <c r="O37" s="29">
        <f t="shared" si="7"/>
        <v>0</v>
      </c>
      <c r="P37" s="116"/>
      <c r="Q37" s="117"/>
      <c r="R37" s="117"/>
      <c r="S37" s="118"/>
      <c r="T37" s="25">
        <v>1</v>
      </c>
      <c r="V37" s="25">
        <v>3</v>
      </c>
      <c r="X37" s="25">
        <v>5</v>
      </c>
      <c r="Y37" s="25">
        <v>6</v>
      </c>
      <c r="Z37" s="25">
        <v>7</v>
      </c>
      <c r="AC37" s="25">
        <v>10</v>
      </c>
      <c r="AE37" s="25">
        <v>12</v>
      </c>
      <c r="AG37" s="25">
        <v>14</v>
      </c>
      <c r="AH37" s="25">
        <v>15</v>
      </c>
      <c r="AK37" s="25">
        <v>18</v>
      </c>
      <c r="AL37" s="25">
        <v>19</v>
      </c>
      <c r="AM37" s="25">
        <v>20</v>
      </c>
      <c r="AN37" s="25">
        <v>21</v>
      </c>
      <c r="AS37" s="25">
        <v>26</v>
      </c>
      <c r="AT37" s="25">
        <v>27</v>
      </c>
      <c r="AV37" s="25">
        <v>29</v>
      </c>
      <c r="AW37" s="25">
        <v>30</v>
      </c>
      <c r="AX37" s="25">
        <v>31</v>
      </c>
      <c r="AY37" s="25">
        <v>32</v>
      </c>
      <c r="AZ37" s="25">
        <v>33</v>
      </c>
      <c r="BA37" s="25">
        <v>34</v>
      </c>
      <c r="BB37" s="25">
        <v>35</v>
      </c>
      <c r="BC37" s="25">
        <v>36</v>
      </c>
      <c r="BD37" s="25">
        <v>37</v>
      </c>
    </row>
    <row r="38" spans="1:56" ht="39.9" customHeight="1">
      <c r="A38" s="102" t="s">
        <v>48</v>
      </c>
      <c r="B38" s="192"/>
      <c r="C38" s="116" t="s">
        <v>72</v>
      </c>
      <c r="D38" s="117"/>
      <c r="E38" s="117"/>
      <c r="F38" s="117"/>
      <c r="G38" s="117"/>
      <c r="H38" s="118"/>
      <c r="I38" s="91" t="s">
        <v>63</v>
      </c>
      <c r="J38" s="91" t="s">
        <v>64</v>
      </c>
      <c r="K38" s="91" t="str">
        <f t="shared" si="8"/>
        <v>i</v>
      </c>
      <c r="L38" s="91" t="str">
        <f t="shared" si="9"/>
        <v>Pasador vertical no cuenta con dispositivo de seguridad anti desprendimiento</v>
      </c>
      <c r="M38" s="28" t="str">
        <f t="shared" si="10"/>
        <v/>
      </c>
      <c r="N38" s="34" t="str">
        <f t="shared" si="6"/>
        <v>P</v>
      </c>
      <c r="O38" s="29">
        <f t="shared" si="7"/>
        <v>0</v>
      </c>
      <c r="P38" s="116"/>
      <c r="Q38" s="117"/>
      <c r="R38" s="117"/>
      <c r="S38" s="118"/>
      <c r="T38" s="25">
        <v>1</v>
      </c>
      <c r="V38" s="25">
        <v>3</v>
      </c>
      <c r="X38" s="25">
        <v>5</v>
      </c>
      <c r="Y38" s="25">
        <v>6</v>
      </c>
      <c r="Z38" s="25">
        <v>7</v>
      </c>
      <c r="AC38" s="25">
        <v>10</v>
      </c>
      <c r="AE38" s="25">
        <v>12</v>
      </c>
      <c r="AG38" s="25">
        <v>14</v>
      </c>
      <c r="AH38" s="25">
        <v>15</v>
      </c>
      <c r="AK38" s="25">
        <v>18</v>
      </c>
      <c r="AL38" s="25">
        <v>19</v>
      </c>
      <c r="AM38" s="25">
        <v>20</v>
      </c>
      <c r="AN38" s="25">
        <v>21</v>
      </c>
      <c r="AS38" s="25">
        <v>26</v>
      </c>
      <c r="AT38" s="25">
        <v>27</v>
      </c>
      <c r="AV38" s="25">
        <v>29</v>
      </c>
      <c r="AW38" s="25">
        <v>30</v>
      </c>
      <c r="AX38" s="25">
        <v>31</v>
      </c>
      <c r="AY38" s="25">
        <v>32</v>
      </c>
      <c r="AZ38" s="25">
        <v>33</v>
      </c>
      <c r="BA38" s="25">
        <v>34</v>
      </c>
      <c r="BB38" s="25">
        <v>35</v>
      </c>
      <c r="BC38" s="25">
        <v>36</v>
      </c>
      <c r="BD38" s="25">
        <v>37</v>
      </c>
    </row>
    <row r="39" spans="1:56" ht="39.9" customHeight="1">
      <c r="A39" s="102" t="s">
        <v>50</v>
      </c>
      <c r="B39" s="192"/>
      <c r="C39" s="116" t="s">
        <v>73</v>
      </c>
      <c r="D39" s="117"/>
      <c r="E39" s="117"/>
      <c r="F39" s="117"/>
      <c r="G39" s="117"/>
      <c r="H39" s="118"/>
      <c r="I39" s="91" t="s">
        <v>63</v>
      </c>
      <c r="J39" s="91" t="s">
        <v>64</v>
      </c>
      <c r="K39" s="91" t="str">
        <f t="shared" si="8"/>
        <v>j</v>
      </c>
      <c r="L39" s="91" t="str">
        <f t="shared" si="9"/>
        <v xml:space="preserve">Defectos de estado de la estructura, sujeción y/o dimensiones inadecuadas del timón de arrastre </v>
      </c>
      <c r="M39" s="28" t="str">
        <f t="shared" si="10"/>
        <v>N/A</v>
      </c>
      <c r="N39" s="34" t="str">
        <f t="shared" si="6"/>
        <v>¡</v>
      </c>
      <c r="O39" s="29">
        <f t="shared" si="7"/>
        <v>0</v>
      </c>
      <c r="P39" s="116"/>
      <c r="Q39" s="117"/>
      <c r="R39" s="117"/>
      <c r="S39" s="118"/>
      <c r="T39" s="25">
        <v>1</v>
      </c>
      <c r="V39" s="25">
        <v>3</v>
      </c>
      <c r="AC39" s="25">
        <v>10</v>
      </c>
      <c r="AG39" s="25">
        <v>14</v>
      </c>
      <c r="AH39" s="25">
        <v>15</v>
      </c>
      <c r="AK39" s="25">
        <v>18</v>
      </c>
      <c r="AM39" s="25">
        <v>20</v>
      </c>
      <c r="AN39" s="25">
        <v>21</v>
      </c>
      <c r="AV39" s="25">
        <v>29</v>
      </c>
      <c r="AW39" s="25">
        <v>30</v>
      </c>
      <c r="AX39" s="25">
        <v>31</v>
      </c>
      <c r="AY39" s="25">
        <v>32</v>
      </c>
    </row>
    <row r="40" spans="1:56" ht="39.9" customHeight="1">
      <c r="A40" s="102" t="s">
        <v>52</v>
      </c>
      <c r="B40" s="192"/>
      <c r="C40" s="138" t="s">
        <v>74</v>
      </c>
      <c r="D40" s="139"/>
      <c r="E40" s="139"/>
      <c r="F40" s="139"/>
      <c r="G40" s="139"/>
      <c r="H40" s="140"/>
      <c r="I40" s="91" t="s">
        <v>63</v>
      </c>
      <c r="J40" s="91" t="s">
        <v>64</v>
      </c>
      <c r="K40" s="91" t="str">
        <f t="shared" si="8"/>
        <v>k</v>
      </c>
      <c r="L40" s="91" t="str">
        <f t="shared" si="9"/>
        <v>Estructura y/o componentes del enganche presenta oxidación</v>
      </c>
      <c r="M40" s="28" t="str">
        <f>+IF(N40="O","DL",IF(N40="P","","N/A"))</f>
        <v/>
      </c>
      <c r="N40" s="34" t="str">
        <f t="shared" si="6"/>
        <v>P</v>
      </c>
      <c r="O40" s="29">
        <f t="shared" si="7"/>
        <v>0</v>
      </c>
      <c r="P40" s="116"/>
      <c r="Q40" s="117"/>
      <c r="R40" s="117"/>
      <c r="S40" s="118"/>
      <c r="T40" s="25">
        <v>1</v>
      </c>
      <c r="V40" s="25">
        <v>3</v>
      </c>
      <c r="X40" s="25">
        <v>5</v>
      </c>
      <c r="Y40" s="25">
        <v>6</v>
      </c>
      <c r="Z40" s="25">
        <v>7</v>
      </c>
      <c r="AC40" s="25">
        <v>10</v>
      </c>
      <c r="AE40" s="25">
        <v>12</v>
      </c>
      <c r="AG40" s="25">
        <v>14</v>
      </c>
      <c r="AH40" s="25">
        <v>15</v>
      </c>
      <c r="AK40" s="25">
        <v>18</v>
      </c>
      <c r="AL40" s="25">
        <v>19</v>
      </c>
      <c r="AM40" s="25">
        <v>20</v>
      </c>
      <c r="AN40" s="25">
        <v>21</v>
      </c>
      <c r="AS40" s="25">
        <v>26</v>
      </c>
      <c r="AT40" s="25">
        <v>27</v>
      </c>
      <c r="AV40" s="25">
        <v>29</v>
      </c>
      <c r="AW40" s="25">
        <v>30</v>
      </c>
      <c r="AX40" s="25">
        <v>31</v>
      </c>
      <c r="AY40" s="25">
        <v>32</v>
      </c>
      <c r="AZ40" s="25">
        <v>33</v>
      </c>
      <c r="BA40" s="25">
        <v>34</v>
      </c>
      <c r="BB40" s="25">
        <v>35</v>
      </c>
      <c r="BC40" s="25">
        <v>36</v>
      </c>
      <c r="BD40" s="25">
        <v>37</v>
      </c>
    </row>
    <row r="41" spans="1:56" ht="39.9" customHeight="1">
      <c r="A41" s="102" t="s">
        <v>54</v>
      </c>
      <c r="B41" s="192"/>
      <c r="C41" s="116" t="s">
        <v>75</v>
      </c>
      <c r="D41" s="117"/>
      <c r="E41" s="117"/>
      <c r="F41" s="117"/>
      <c r="G41" s="117"/>
      <c r="H41" s="118"/>
      <c r="I41" s="91" t="s">
        <v>63</v>
      </c>
      <c r="J41" s="91" t="s">
        <v>64</v>
      </c>
      <c r="K41" s="91" t="str">
        <f t="shared" si="8"/>
        <v>l</v>
      </c>
      <c r="L41" s="91" t="str">
        <f t="shared" si="9"/>
        <v>Ausencia, mal sujeción o deterioro avanzado del parachoques o dispositivo similar</v>
      </c>
      <c r="M41" s="28" t="str">
        <f>+IF(N41="O","DG",IF(N41="P","","N/A"))</f>
        <v/>
      </c>
      <c r="N41" s="34" t="str">
        <f t="shared" si="6"/>
        <v>P</v>
      </c>
      <c r="O41" s="29">
        <f t="shared" si="7"/>
        <v>0</v>
      </c>
      <c r="P41" s="116"/>
      <c r="Q41" s="117"/>
      <c r="R41" s="117"/>
      <c r="S41" s="118"/>
      <c r="U41" s="25">
        <v>2</v>
      </c>
      <c r="W41" s="25">
        <v>4</v>
      </c>
      <c r="X41" s="25">
        <v>5</v>
      </c>
      <c r="AA41" s="25">
        <v>8</v>
      </c>
      <c r="AB41" s="25">
        <v>9</v>
      </c>
      <c r="AD41" s="25">
        <v>11</v>
      </c>
      <c r="AE41" s="25">
        <v>12</v>
      </c>
      <c r="AI41" s="25">
        <v>16</v>
      </c>
      <c r="AJ41" s="25">
        <v>17</v>
      </c>
      <c r="AL41" s="25">
        <v>19</v>
      </c>
      <c r="AO41" s="25">
        <v>22</v>
      </c>
      <c r="AP41" s="25">
        <v>23</v>
      </c>
      <c r="AQ41" s="25">
        <v>24</v>
      </c>
      <c r="AS41" s="25">
        <v>26</v>
      </c>
      <c r="AT41" s="25">
        <v>27</v>
      </c>
      <c r="AY41" s="25">
        <v>32</v>
      </c>
      <c r="AZ41" s="25">
        <v>33</v>
      </c>
      <c r="BA41" s="25">
        <v>34</v>
      </c>
      <c r="BB41" s="25">
        <v>35</v>
      </c>
      <c r="BC41" s="25">
        <v>36</v>
      </c>
    </row>
    <row r="42" spans="1:56" ht="39.9" customHeight="1">
      <c r="A42" s="102" t="s">
        <v>56</v>
      </c>
      <c r="B42" s="192"/>
      <c r="C42" s="116" t="s">
        <v>76</v>
      </c>
      <c r="D42" s="117"/>
      <c r="E42" s="117"/>
      <c r="F42" s="117"/>
      <c r="G42" s="117"/>
      <c r="H42" s="118"/>
      <c r="I42" s="91" t="s">
        <v>63</v>
      </c>
      <c r="J42" s="91" t="s">
        <v>64</v>
      </c>
      <c r="K42" s="91" t="str">
        <f t="shared" si="8"/>
        <v>m</v>
      </c>
      <c r="L42" s="91" t="str">
        <f t="shared" si="9"/>
        <v>Deterioro leve de hules protectores</v>
      </c>
      <c r="M42" s="28" t="str">
        <f>+IF(N42="O","DL",IF(N42="P","","N/A"))</f>
        <v/>
      </c>
      <c r="N42" s="34" t="str">
        <f t="shared" si="6"/>
        <v>P</v>
      </c>
      <c r="O42" s="29">
        <f t="shared" si="7"/>
        <v>0</v>
      </c>
      <c r="P42" s="116"/>
      <c r="Q42" s="117"/>
      <c r="R42" s="117"/>
      <c r="S42" s="118"/>
      <c r="T42" s="25">
        <v>1</v>
      </c>
      <c r="U42" s="25">
        <v>2</v>
      </c>
      <c r="V42" s="25">
        <v>3</v>
      </c>
      <c r="X42" s="25">
        <v>5</v>
      </c>
      <c r="AA42" s="25">
        <v>8</v>
      </c>
      <c r="AB42" s="25">
        <v>9</v>
      </c>
      <c r="AC42" s="25">
        <v>10</v>
      </c>
      <c r="AE42" s="25">
        <v>12</v>
      </c>
      <c r="AG42" s="25">
        <v>14</v>
      </c>
      <c r="AK42" s="25">
        <v>18</v>
      </c>
      <c r="AL42" s="25">
        <v>19</v>
      </c>
      <c r="AM42" s="25">
        <v>20</v>
      </c>
      <c r="AN42" s="25">
        <v>21</v>
      </c>
      <c r="AO42" s="25">
        <v>22</v>
      </c>
      <c r="AS42" s="25">
        <v>26</v>
      </c>
      <c r="AT42" s="25">
        <v>27</v>
      </c>
      <c r="AV42" s="25">
        <v>29</v>
      </c>
      <c r="AW42" s="25">
        <v>30</v>
      </c>
      <c r="AX42" s="25">
        <v>31</v>
      </c>
      <c r="AY42" s="25">
        <v>32</v>
      </c>
      <c r="AZ42" s="25">
        <v>33</v>
      </c>
      <c r="BA42" s="25">
        <v>34</v>
      </c>
      <c r="BB42" s="25">
        <v>35</v>
      </c>
      <c r="BC42" s="25">
        <v>36</v>
      </c>
    </row>
    <row r="43" spans="1:56" ht="39.9" customHeight="1">
      <c r="A43" s="101" t="s">
        <v>58</v>
      </c>
      <c r="B43" s="192"/>
      <c r="C43" s="116" t="s">
        <v>77</v>
      </c>
      <c r="D43" s="117"/>
      <c r="E43" s="117"/>
      <c r="F43" s="117"/>
      <c r="G43" s="117"/>
      <c r="H43" s="118"/>
      <c r="I43" s="91" t="s">
        <v>63</v>
      </c>
      <c r="J43" s="91" t="s">
        <v>64</v>
      </c>
      <c r="K43" s="91" t="str">
        <f t="shared" si="8"/>
        <v>n</v>
      </c>
      <c r="L43" s="91" t="str">
        <f t="shared" si="9"/>
        <v>Ausencia o deterioro avanzado de hules protectores</v>
      </c>
      <c r="M43" s="28" t="str">
        <f t="shared" ref="M43:M46" si="18">+IF(N43="O","DG",IF(N43="P","","N/A"))</f>
        <v/>
      </c>
      <c r="N43" s="34" t="str">
        <f t="shared" si="6"/>
        <v>P</v>
      </c>
      <c r="O43" s="29">
        <f t="shared" si="7"/>
        <v>0</v>
      </c>
      <c r="P43" s="116"/>
      <c r="Q43" s="117"/>
      <c r="R43" s="117"/>
      <c r="S43" s="118"/>
      <c r="T43" s="25">
        <v>1</v>
      </c>
      <c r="U43" s="25">
        <v>2</v>
      </c>
      <c r="V43" s="25">
        <v>3</v>
      </c>
      <c r="X43" s="25">
        <v>5</v>
      </c>
      <c r="AA43" s="25">
        <v>8</v>
      </c>
      <c r="AB43" s="25">
        <v>9</v>
      </c>
      <c r="AC43" s="25">
        <v>10</v>
      </c>
      <c r="AE43" s="25">
        <v>12</v>
      </c>
      <c r="AG43" s="25">
        <v>14</v>
      </c>
      <c r="AK43" s="25">
        <v>18</v>
      </c>
      <c r="AL43" s="25">
        <v>19</v>
      </c>
      <c r="AM43" s="25">
        <v>20</v>
      </c>
      <c r="AN43" s="25">
        <v>21</v>
      </c>
      <c r="AO43" s="25">
        <v>22</v>
      </c>
      <c r="AS43" s="25">
        <v>26</v>
      </c>
      <c r="AT43" s="25">
        <v>27</v>
      </c>
      <c r="AV43" s="25">
        <v>29</v>
      </c>
      <c r="AW43" s="25">
        <v>30</v>
      </c>
      <c r="AX43" s="25">
        <v>31</v>
      </c>
      <c r="AY43" s="25">
        <v>32</v>
      </c>
      <c r="AZ43" s="25">
        <v>33</v>
      </c>
      <c r="BA43" s="25">
        <v>34</v>
      </c>
      <c r="BB43" s="25">
        <v>35</v>
      </c>
      <c r="BC43" s="25">
        <v>36</v>
      </c>
    </row>
    <row r="44" spans="1:56" ht="39.9" customHeight="1">
      <c r="A44" s="101" t="s">
        <v>78</v>
      </c>
      <c r="B44" s="192"/>
      <c r="C44" s="203" t="s">
        <v>79</v>
      </c>
      <c r="D44" s="204"/>
      <c r="E44" s="204"/>
      <c r="F44" s="204"/>
      <c r="G44" s="204"/>
      <c r="H44" s="205"/>
      <c r="I44" s="91" t="s">
        <v>63</v>
      </c>
      <c r="J44" s="91" t="s">
        <v>64</v>
      </c>
      <c r="K44" s="91" t="str">
        <f t="shared" si="8"/>
        <v>o</v>
      </c>
      <c r="L44" s="91" t="str">
        <f t="shared" si="9"/>
        <v>Existencia de puntas salientes o filos cortantes, elementos y accesorios mal sujetos con peligro de desprendimiento (FOD)</v>
      </c>
      <c r="M44" s="28" t="str">
        <f t="shared" si="18"/>
        <v/>
      </c>
      <c r="N44" s="34" t="str">
        <f t="shared" si="6"/>
        <v>P</v>
      </c>
      <c r="O44" s="29">
        <f t="shared" si="7"/>
        <v>0</v>
      </c>
      <c r="P44" s="116"/>
      <c r="Q44" s="117"/>
      <c r="R44" s="117"/>
      <c r="S44" s="118"/>
      <c r="T44" s="25">
        <v>1</v>
      </c>
      <c r="U44" s="25">
        <v>2</v>
      </c>
      <c r="V44" s="25">
        <v>3</v>
      </c>
      <c r="W44" s="25">
        <v>4</v>
      </c>
      <c r="X44" s="25">
        <v>5</v>
      </c>
      <c r="Y44" s="25">
        <v>6</v>
      </c>
      <c r="Z44" s="25">
        <v>7</v>
      </c>
      <c r="AA44" s="25">
        <v>8</v>
      </c>
      <c r="AB44" s="25">
        <v>9</v>
      </c>
      <c r="AC44" s="25">
        <v>10</v>
      </c>
      <c r="AD44" s="25">
        <v>11</v>
      </c>
      <c r="AE44" s="25">
        <v>12</v>
      </c>
      <c r="AG44" s="25">
        <v>14</v>
      </c>
      <c r="AH44" s="25">
        <v>15</v>
      </c>
      <c r="AI44" s="25">
        <v>16</v>
      </c>
      <c r="AJ44" s="25">
        <v>17</v>
      </c>
      <c r="AK44" s="25">
        <v>18</v>
      </c>
      <c r="AL44" s="25">
        <v>19</v>
      </c>
      <c r="AM44" s="25">
        <v>20</v>
      </c>
      <c r="AN44" s="25">
        <v>21</v>
      </c>
      <c r="AO44" s="25">
        <v>22</v>
      </c>
      <c r="AP44" s="25">
        <v>23</v>
      </c>
      <c r="AQ44" s="25">
        <v>24</v>
      </c>
      <c r="AR44" s="25">
        <v>25</v>
      </c>
      <c r="AS44" s="25">
        <v>26</v>
      </c>
      <c r="AT44" s="25">
        <v>27</v>
      </c>
      <c r="AU44" s="25">
        <v>28</v>
      </c>
      <c r="AV44" s="25">
        <v>29</v>
      </c>
      <c r="AW44" s="25">
        <v>30</v>
      </c>
      <c r="AX44" s="25">
        <v>31</v>
      </c>
      <c r="AY44" s="25">
        <v>32</v>
      </c>
      <c r="AZ44" s="25">
        <v>33</v>
      </c>
      <c r="BA44" s="25">
        <v>34</v>
      </c>
      <c r="BB44" s="25">
        <v>35</v>
      </c>
      <c r="BC44" s="25">
        <v>36</v>
      </c>
      <c r="BD44" s="25">
        <v>37</v>
      </c>
    </row>
    <row r="45" spans="1:56" ht="39.9" customHeight="1">
      <c r="A45" s="101" t="s">
        <v>80</v>
      </c>
      <c r="B45" s="192"/>
      <c r="C45" s="116" t="s">
        <v>81</v>
      </c>
      <c r="D45" s="117"/>
      <c r="E45" s="117"/>
      <c r="F45" s="117"/>
      <c r="G45" s="117"/>
      <c r="H45" s="118"/>
      <c r="I45" s="91" t="s">
        <v>63</v>
      </c>
      <c r="J45" s="91" t="s">
        <v>64</v>
      </c>
      <c r="K45" s="91" t="str">
        <f t="shared" si="8"/>
        <v>p</v>
      </c>
      <c r="L45" s="91" t="str">
        <f t="shared" si="9"/>
        <v>Calzas de hule inexistentes, defectos de sujeción al chasis o estructura, defectos de estado o no es de hule</v>
      </c>
      <c r="M45" s="28" t="str">
        <f t="shared" si="18"/>
        <v/>
      </c>
      <c r="N45" s="34" t="str">
        <f t="shared" si="6"/>
        <v>P</v>
      </c>
      <c r="O45" s="29">
        <f t="shared" si="7"/>
        <v>0</v>
      </c>
      <c r="P45" s="116"/>
      <c r="Q45" s="117"/>
      <c r="R45" s="117"/>
      <c r="S45" s="118"/>
      <c r="T45" s="25">
        <v>1</v>
      </c>
      <c r="U45" s="25">
        <v>2</v>
      </c>
      <c r="V45" s="25">
        <v>3</v>
      </c>
      <c r="W45" s="25">
        <v>4</v>
      </c>
      <c r="X45" s="25">
        <v>5</v>
      </c>
      <c r="AA45" s="25">
        <v>8</v>
      </c>
      <c r="AB45" s="25">
        <v>9</v>
      </c>
      <c r="AC45" s="25">
        <v>10</v>
      </c>
      <c r="AD45" s="25">
        <v>11</v>
      </c>
      <c r="AE45" s="25">
        <v>12</v>
      </c>
      <c r="AG45" s="25">
        <v>14</v>
      </c>
      <c r="AH45" s="25">
        <v>15</v>
      </c>
      <c r="AI45" s="25">
        <v>16</v>
      </c>
      <c r="AJ45" s="25">
        <v>17</v>
      </c>
      <c r="AK45" s="25">
        <v>18</v>
      </c>
      <c r="AL45" s="25">
        <v>19</v>
      </c>
      <c r="AM45" s="25">
        <v>20</v>
      </c>
      <c r="AN45" s="25">
        <v>21</v>
      </c>
      <c r="AP45" s="25">
        <v>23</v>
      </c>
      <c r="AQ45" s="25">
        <v>24</v>
      </c>
      <c r="AS45" s="25">
        <v>26</v>
      </c>
      <c r="AT45" s="25">
        <v>27</v>
      </c>
      <c r="AV45" s="25">
        <v>29</v>
      </c>
      <c r="AW45" s="25">
        <v>30</v>
      </c>
      <c r="AX45" s="25">
        <v>31</v>
      </c>
      <c r="AY45" s="25">
        <v>32</v>
      </c>
      <c r="AZ45" s="25">
        <v>33</v>
      </c>
      <c r="BA45" s="25">
        <v>34</v>
      </c>
      <c r="BB45" s="25">
        <v>35</v>
      </c>
      <c r="BC45" s="25">
        <v>36</v>
      </c>
      <c r="BD45" s="25">
        <v>37</v>
      </c>
    </row>
    <row r="46" spans="1:56" ht="39.9" customHeight="1">
      <c r="A46" s="101" t="s">
        <v>82</v>
      </c>
      <c r="B46" s="192"/>
      <c r="C46" s="116" t="s">
        <v>83</v>
      </c>
      <c r="D46" s="117"/>
      <c r="E46" s="117"/>
      <c r="F46" s="117"/>
      <c r="G46" s="117"/>
      <c r="H46" s="118"/>
      <c r="I46" s="91" t="s">
        <v>63</v>
      </c>
      <c r="J46" s="91" t="s">
        <v>64</v>
      </c>
      <c r="K46" s="91" t="str">
        <f t="shared" si="8"/>
        <v>q</v>
      </c>
      <c r="L46" s="91" t="str">
        <f t="shared" si="9"/>
        <v>Extintor inexistente, vencido o alguno de sus componentes defectuoso</v>
      </c>
      <c r="M46" s="28" t="str">
        <f t="shared" si="18"/>
        <v/>
      </c>
      <c r="N46" s="34" t="str">
        <f t="shared" si="6"/>
        <v>P</v>
      </c>
      <c r="O46" s="29">
        <f t="shared" si="7"/>
        <v>0</v>
      </c>
      <c r="P46" s="116"/>
      <c r="Q46" s="117"/>
      <c r="R46" s="117"/>
      <c r="S46" s="118"/>
      <c r="T46" s="25">
        <v>1</v>
      </c>
      <c r="U46" s="25">
        <v>2</v>
      </c>
      <c r="V46" s="25">
        <v>3</v>
      </c>
      <c r="W46" s="25">
        <v>4</v>
      </c>
      <c r="X46" s="25">
        <v>5</v>
      </c>
      <c r="AA46" s="25">
        <v>8</v>
      </c>
      <c r="AB46" s="25">
        <v>9</v>
      </c>
      <c r="AD46" s="25">
        <v>11</v>
      </c>
      <c r="AE46" s="25">
        <v>12</v>
      </c>
      <c r="AI46" s="25">
        <v>16</v>
      </c>
      <c r="AJ46" s="25">
        <v>17</v>
      </c>
      <c r="AK46" s="25">
        <v>18</v>
      </c>
      <c r="AL46" s="25">
        <v>19</v>
      </c>
      <c r="AM46" s="25">
        <v>20</v>
      </c>
      <c r="AO46" s="25">
        <v>22</v>
      </c>
      <c r="AP46" s="25">
        <v>23</v>
      </c>
      <c r="AQ46" s="25">
        <v>24</v>
      </c>
      <c r="AS46" s="25">
        <v>26</v>
      </c>
      <c r="AT46" s="25">
        <v>27</v>
      </c>
      <c r="AV46" s="25">
        <v>29</v>
      </c>
      <c r="AW46" s="25">
        <v>30</v>
      </c>
      <c r="AX46" s="25">
        <v>31</v>
      </c>
      <c r="AY46" s="25">
        <v>32</v>
      </c>
      <c r="AZ46" s="25">
        <v>33</v>
      </c>
      <c r="BA46" s="25">
        <v>34</v>
      </c>
      <c r="BB46" s="25">
        <v>35</v>
      </c>
      <c r="BC46" s="25">
        <v>36</v>
      </c>
    </row>
    <row r="47" spans="1:56" ht="39.9" customHeight="1">
      <c r="A47" s="101" t="s">
        <v>84</v>
      </c>
      <c r="B47" s="192"/>
      <c r="C47" s="138" t="s">
        <v>85</v>
      </c>
      <c r="D47" s="139"/>
      <c r="E47" s="139"/>
      <c r="F47" s="139"/>
      <c r="G47" s="139"/>
      <c r="H47" s="140"/>
      <c r="I47" s="91" t="s">
        <v>63</v>
      </c>
      <c r="J47" s="91" t="s">
        <v>64</v>
      </c>
      <c r="K47" s="91" t="str">
        <f t="shared" ref="K47" si="19">+A47</f>
        <v>r</v>
      </c>
      <c r="L47" s="91" t="str">
        <f t="shared" ref="L47" si="20">+C47</f>
        <v>Etiqueta de información del extintor inexistente o ilegible o alterada</v>
      </c>
      <c r="M47" s="28" t="str">
        <f t="shared" ref="M47" si="21">+IF(N47="O","DG",IF(N47="P","","N/A"))</f>
        <v/>
      </c>
      <c r="N47" s="34" t="str">
        <f t="shared" si="6"/>
        <v>P</v>
      </c>
      <c r="O47" s="29">
        <f t="shared" ref="O47" si="22">P47</f>
        <v>0</v>
      </c>
      <c r="P47" s="116"/>
      <c r="Q47" s="117"/>
      <c r="R47" s="117"/>
      <c r="S47" s="118"/>
      <c r="T47" s="25">
        <v>1</v>
      </c>
      <c r="U47" s="25">
        <v>2</v>
      </c>
      <c r="V47" s="25">
        <v>3</v>
      </c>
      <c r="W47" s="25">
        <v>4</v>
      </c>
      <c r="X47" s="25">
        <v>5</v>
      </c>
      <c r="AA47" s="25">
        <v>8</v>
      </c>
      <c r="AB47" s="25">
        <v>9</v>
      </c>
      <c r="AD47" s="25">
        <v>11</v>
      </c>
      <c r="AE47" s="25">
        <v>12</v>
      </c>
      <c r="AI47" s="25">
        <v>16</v>
      </c>
      <c r="AJ47" s="25">
        <v>17</v>
      </c>
      <c r="AK47" s="25">
        <v>18</v>
      </c>
      <c r="AL47" s="25">
        <v>19</v>
      </c>
      <c r="AM47" s="25">
        <v>20</v>
      </c>
      <c r="AO47" s="25">
        <v>22</v>
      </c>
      <c r="AP47" s="25">
        <v>23</v>
      </c>
      <c r="AQ47" s="25">
        <v>24</v>
      </c>
      <c r="AS47" s="25">
        <v>26</v>
      </c>
      <c r="AT47" s="25">
        <v>27</v>
      </c>
      <c r="AV47" s="25">
        <v>29</v>
      </c>
      <c r="AW47" s="25">
        <v>30</v>
      </c>
      <c r="AX47" s="25">
        <v>31</v>
      </c>
      <c r="AY47" s="25">
        <v>32</v>
      </c>
      <c r="AZ47" s="25">
        <v>33</v>
      </c>
      <c r="BA47" s="25">
        <v>34</v>
      </c>
      <c r="BB47" s="25">
        <v>35</v>
      </c>
      <c r="BC47" s="25">
        <v>36</v>
      </c>
    </row>
    <row r="48" spans="1:56" ht="39.9" customHeight="1">
      <c r="A48" s="101" t="s">
        <v>86</v>
      </c>
      <c r="B48" s="193"/>
      <c r="C48" s="116" t="s">
        <v>87</v>
      </c>
      <c r="D48" s="117"/>
      <c r="E48" s="117"/>
      <c r="F48" s="117"/>
      <c r="G48" s="117"/>
      <c r="H48" s="118"/>
      <c r="I48" s="91" t="s">
        <v>63</v>
      </c>
      <c r="J48" s="91" t="s">
        <v>64</v>
      </c>
      <c r="K48" s="91" t="str">
        <f t="shared" si="8"/>
        <v>s</v>
      </c>
      <c r="L48" s="91" t="str">
        <f t="shared" si="9"/>
        <v>Defecto de sujeción del extintor</v>
      </c>
      <c r="M48" s="28" t="str">
        <f>+IF(N48="O","DL",IF(N48="P","","N/A"))</f>
        <v/>
      </c>
      <c r="N48" s="34" t="str">
        <f t="shared" si="6"/>
        <v>P</v>
      </c>
      <c r="O48" s="29">
        <f t="shared" ref="O48" si="23">P48</f>
        <v>0</v>
      </c>
      <c r="P48" s="116"/>
      <c r="Q48" s="117"/>
      <c r="R48" s="117"/>
      <c r="S48" s="118"/>
      <c r="T48" s="25">
        <v>1</v>
      </c>
      <c r="U48" s="25">
        <v>2</v>
      </c>
      <c r="V48" s="25">
        <v>3</v>
      </c>
      <c r="W48" s="25">
        <v>4</v>
      </c>
      <c r="X48" s="25">
        <v>5</v>
      </c>
      <c r="AA48" s="25">
        <v>8</v>
      </c>
      <c r="AB48" s="25">
        <v>9</v>
      </c>
      <c r="AD48" s="25">
        <v>11</v>
      </c>
      <c r="AE48" s="25">
        <v>12</v>
      </c>
      <c r="AI48" s="25">
        <v>16</v>
      </c>
      <c r="AJ48" s="25">
        <v>17</v>
      </c>
      <c r="AK48" s="25">
        <v>18</v>
      </c>
      <c r="AL48" s="25">
        <v>19</v>
      </c>
      <c r="AM48" s="25">
        <v>20</v>
      </c>
      <c r="AO48" s="25">
        <v>22</v>
      </c>
      <c r="AP48" s="25">
        <v>23</v>
      </c>
      <c r="AQ48" s="25">
        <v>24</v>
      </c>
      <c r="AS48" s="25">
        <v>26</v>
      </c>
      <c r="AT48" s="25">
        <v>27</v>
      </c>
      <c r="AV48" s="25">
        <v>29</v>
      </c>
      <c r="AW48" s="25">
        <v>30</v>
      </c>
      <c r="AX48" s="25">
        <v>31</v>
      </c>
      <c r="AY48" s="25">
        <v>32</v>
      </c>
      <c r="AZ48" s="25">
        <v>33</v>
      </c>
      <c r="BA48" s="25">
        <v>34</v>
      </c>
      <c r="BB48" s="25">
        <v>35</v>
      </c>
      <c r="BC48" s="25">
        <v>36</v>
      </c>
    </row>
    <row r="49" spans="1:55" ht="27.6" customHeight="1">
      <c r="A49" s="59"/>
      <c r="B49" s="60"/>
      <c r="C49" s="222" t="s">
        <v>0</v>
      </c>
      <c r="D49" s="223"/>
      <c r="E49" s="223"/>
      <c r="F49" s="223"/>
      <c r="G49" s="223"/>
      <c r="H49" s="223"/>
      <c r="I49" s="223"/>
      <c r="J49" s="223"/>
      <c r="K49" s="223"/>
      <c r="L49" s="223"/>
      <c r="M49" s="223"/>
      <c r="N49" s="223"/>
      <c r="O49" s="223"/>
      <c r="P49" s="223"/>
      <c r="Q49" s="223"/>
      <c r="R49" s="224"/>
      <c r="S49" s="112" t="s">
        <v>1</v>
      </c>
    </row>
    <row r="50" spans="1:55" ht="27.6" customHeight="1">
      <c r="A50" s="61"/>
      <c r="B50" s="62"/>
      <c r="C50" s="225" t="s">
        <v>2</v>
      </c>
      <c r="D50" s="226"/>
      <c r="E50" s="226"/>
      <c r="F50" s="226"/>
      <c r="G50" s="226"/>
      <c r="H50" s="226"/>
      <c r="I50" s="226"/>
      <c r="J50" s="226"/>
      <c r="K50" s="226"/>
      <c r="L50" s="226"/>
      <c r="M50" s="226"/>
      <c r="N50" s="226"/>
      <c r="O50" s="226"/>
      <c r="P50" s="226"/>
      <c r="Q50" s="226"/>
      <c r="R50" s="227"/>
      <c r="S50" s="112" t="s">
        <v>3</v>
      </c>
    </row>
    <row r="51" spans="1:55" ht="27.6" customHeight="1">
      <c r="A51" s="63"/>
      <c r="B51" s="64"/>
      <c r="C51" s="228"/>
      <c r="D51" s="229"/>
      <c r="E51" s="229"/>
      <c r="F51" s="229"/>
      <c r="G51" s="229"/>
      <c r="H51" s="229"/>
      <c r="I51" s="229"/>
      <c r="J51" s="229"/>
      <c r="K51" s="229"/>
      <c r="L51" s="229"/>
      <c r="M51" s="229"/>
      <c r="N51" s="229"/>
      <c r="O51" s="229"/>
      <c r="P51" s="229"/>
      <c r="Q51" s="229"/>
      <c r="R51" s="230"/>
      <c r="S51" s="24" t="s">
        <v>88</v>
      </c>
    </row>
    <row r="52" spans="1:55" ht="33" customHeight="1">
      <c r="A52" s="101">
        <v>2.2000000000000002</v>
      </c>
      <c r="B52" s="121" t="s">
        <v>89</v>
      </c>
      <c r="C52" s="122"/>
      <c r="D52" s="122"/>
      <c r="E52" s="122"/>
      <c r="F52" s="122"/>
      <c r="G52" s="122"/>
      <c r="H52" s="122"/>
      <c r="I52" s="122"/>
      <c r="J52" s="122"/>
      <c r="K52" s="122"/>
      <c r="L52" s="122"/>
      <c r="M52" s="122"/>
      <c r="N52" s="122"/>
      <c r="O52" s="122"/>
      <c r="P52" s="122"/>
      <c r="Q52" s="122"/>
      <c r="R52" s="122"/>
      <c r="S52" s="123"/>
    </row>
    <row r="53" spans="1:55" ht="33" customHeight="1">
      <c r="A53" s="101"/>
      <c r="B53" s="191" t="s">
        <v>23</v>
      </c>
      <c r="C53" s="121" t="s">
        <v>24</v>
      </c>
      <c r="D53" s="122"/>
      <c r="E53" s="122"/>
      <c r="F53" s="122"/>
      <c r="G53" s="122"/>
      <c r="H53" s="123"/>
      <c r="I53" s="94" t="s">
        <v>25</v>
      </c>
      <c r="J53" s="94" t="s">
        <v>26</v>
      </c>
      <c r="K53" s="94" t="s">
        <v>27</v>
      </c>
      <c r="L53" s="94" t="s">
        <v>24</v>
      </c>
      <c r="M53" s="101" t="s">
        <v>28</v>
      </c>
      <c r="N53" s="101" t="s">
        <v>29</v>
      </c>
      <c r="O53" s="92" t="s">
        <v>30</v>
      </c>
      <c r="P53" s="121" t="s">
        <v>30</v>
      </c>
      <c r="Q53" s="122"/>
      <c r="R53" s="122"/>
      <c r="S53" s="123"/>
    </row>
    <row r="54" spans="1:55" ht="36.75" customHeight="1">
      <c r="A54" s="101" t="s">
        <v>31</v>
      </c>
      <c r="B54" s="192"/>
      <c r="C54" s="116" t="s">
        <v>90</v>
      </c>
      <c r="D54" s="117"/>
      <c r="E54" s="117"/>
      <c r="F54" s="117"/>
      <c r="G54" s="117"/>
      <c r="H54" s="118"/>
      <c r="I54" s="91" t="s">
        <v>63</v>
      </c>
      <c r="J54" s="91" t="s">
        <v>91</v>
      </c>
      <c r="K54" s="91" t="str">
        <f>+A54</f>
        <v>a</v>
      </c>
      <c r="L54" s="91" t="str">
        <f>+C54</f>
        <v>Defectos de accionamiento en puerta en el acceso al vehículo</v>
      </c>
      <c r="M54" s="28" t="str">
        <f>+IF(N54="O","DL",IF(N54="P","","N/A"))</f>
        <v>N/A</v>
      </c>
      <c r="N54" s="34" t="str">
        <f>+IF(OR($T$5=T54,$T$5=U54,$T$5=V54,$T$5=W54,$T$5=X54,$T$5=Y54,$T$5=Z54,$T$5=AA54,$T$5=AB54,$T$5=AC54,$T$5=AD54,$T$5=AE54,$T$5=AF54,$T$5=AG54,$T$5=AH54,$T$5=AI54,$T$5=AJ54,$T$5=AK54,$T$5=AL54,$T$5=AM54,$T$5=AN54,$T$5=AO54,$T$5=AP54,$T$5=AQ54,$T$5=AR54,$T$5=AS54,$T$5=AT54,$T$5=AU54,$T$5=AV54,$T$5=AW54,$T$5=AX54,$T$5=AY54,$T$5=AZ54,$T$5=BA54,$T$5=BB54,$T$5=BC54,$T$5=BD54),"P","¡")</f>
        <v>¡</v>
      </c>
      <c r="O54" s="29">
        <f t="shared" ref="O54:O57" si="24">P54</f>
        <v>0</v>
      </c>
      <c r="P54" s="116"/>
      <c r="Q54" s="117"/>
      <c r="R54" s="117"/>
      <c r="S54" s="118"/>
      <c r="U54" s="25">
        <v>2</v>
      </c>
      <c r="W54" s="25">
        <v>4</v>
      </c>
      <c r="AA54" s="25">
        <v>8</v>
      </c>
      <c r="AB54" s="25">
        <v>9</v>
      </c>
      <c r="AD54" s="25">
        <v>11</v>
      </c>
      <c r="AE54" s="25">
        <v>12</v>
      </c>
      <c r="AI54" s="25">
        <v>16</v>
      </c>
      <c r="AJ54" s="25">
        <v>17</v>
      </c>
      <c r="AL54" s="25">
        <v>19</v>
      </c>
      <c r="AP54" s="25">
        <v>23</v>
      </c>
      <c r="AS54" s="25">
        <v>26</v>
      </c>
      <c r="AT54" s="25">
        <v>27</v>
      </c>
      <c r="AY54" s="25">
        <v>32</v>
      </c>
      <c r="AZ54" s="25">
        <v>33</v>
      </c>
      <c r="BA54" s="25">
        <v>34</v>
      </c>
      <c r="BB54" s="25">
        <v>35</v>
      </c>
      <c r="BC54" s="25">
        <v>36</v>
      </c>
    </row>
    <row r="55" spans="1:55" ht="39.9" customHeight="1">
      <c r="A55" s="101" t="s">
        <v>34</v>
      </c>
      <c r="B55" s="192"/>
      <c r="C55" s="116" t="s">
        <v>92</v>
      </c>
      <c r="D55" s="117"/>
      <c r="E55" s="117"/>
      <c r="F55" s="117"/>
      <c r="G55" s="117"/>
      <c r="H55" s="118"/>
      <c r="I55" s="91" t="s">
        <v>63</v>
      </c>
      <c r="J55" s="91" t="s">
        <v>91</v>
      </c>
      <c r="K55" s="91" t="str">
        <f t="shared" ref="K55:K57" si="25">+A55</f>
        <v>b</v>
      </c>
      <c r="L55" s="91" t="str">
        <f t="shared" ref="L55:L57" si="26">+C55</f>
        <v>Defectos de accionamiento en puerta en la salida del vehículo</v>
      </c>
      <c r="M55" s="28" t="str">
        <f>+IF(N55="O","DG",IF(N55="P","","N/A"))</f>
        <v>N/A</v>
      </c>
      <c r="N55" s="34" t="str">
        <f>+IF(OR($T$5=T55,$T$5=U55,$T$5=V55,$T$5=W55,$T$5=X55,$T$5=Y55,$T$5=Z55,$T$5=AA55,$T$5=AB55,$T$5=AC55,$T$5=AD55,$T$5=AE55,$T$5=AF55,$T$5=AG55,$T$5=AH55,$T$5=AI55,$T$5=AJ55,$T$5=AK55,$T$5=AL55,$T$5=AM55,$T$5=AN55,$T$5=AO55,$T$5=AP55,$T$5=AQ55,$T$5=AR55,$T$5=AS55,$T$5=AT55,$T$5=AU55,$T$5=AV55,$T$5=AW55,$T$5=AX55,$T$5=AY55,$T$5=AZ55,$T$5=BA55,$T$5=BB55,$T$5=BC55,$T$5=BD55),"P","¡")</f>
        <v>¡</v>
      </c>
      <c r="O55" s="29">
        <f t="shared" si="24"/>
        <v>0</v>
      </c>
      <c r="P55" s="116"/>
      <c r="Q55" s="117"/>
      <c r="R55" s="117"/>
      <c r="S55" s="118"/>
      <c r="U55" s="25">
        <v>2</v>
      </c>
      <c r="W55" s="25">
        <v>4</v>
      </c>
      <c r="AA55" s="25">
        <v>8</v>
      </c>
      <c r="AB55" s="25">
        <v>9</v>
      </c>
      <c r="AD55" s="25">
        <v>11</v>
      </c>
      <c r="AE55" s="25">
        <v>12</v>
      </c>
      <c r="AI55" s="25">
        <v>16</v>
      </c>
      <c r="AJ55" s="25">
        <v>17</v>
      </c>
      <c r="AL55" s="25">
        <v>19</v>
      </c>
      <c r="AP55" s="25">
        <v>23</v>
      </c>
      <c r="AS55" s="25">
        <v>26</v>
      </c>
      <c r="AT55" s="25">
        <v>27</v>
      </c>
      <c r="AY55" s="25">
        <v>32</v>
      </c>
      <c r="AZ55" s="25">
        <v>33</v>
      </c>
      <c r="BA55" s="25">
        <v>34</v>
      </c>
      <c r="BB55" s="25">
        <v>35</v>
      </c>
      <c r="BC55" s="25">
        <v>36</v>
      </c>
    </row>
    <row r="56" spans="1:55" ht="39.9" customHeight="1">
      <c r="A56" s="101" t="s">
        <v>36</v>
      </c>
      <c r="B56" s="192"/>
      <c r="C56" s="116" t="s">
        <v>93</v>
      </c>
      <c r="D56" s="117"/>
      <c r="E56" s="117"/>
      <c r="F56" s="117"/>
      <c r="G56" s="117"/>
      <c r="H56" s="118"/>
      <c r="I56" s="91" t="s">
        <v>63</v>
      </c>
      <c r="J56" s="91" t="s">
        <v>91</v>
      </c>
      <c r="K56" s="91" t="str">
        <f t="shared" si="25"/>
        <v>c</v>
      </c>
      <c r="L56" s="91" t="str">
        <f t="shared" si="26"/>
        <v>Bisagras defectuosas en puertas y compartimentos</v>
      </c>
      <c r="M56" s="28" t="str">
        <f>+IF(N56="O","DL",IF(N56="P","","N/A"))</f>
        <v/>
      </c>
      <c r="N56" s="34" t="str">
        <f>+IF(OR($T$5=T56,$T$5=U56,$T$5=V56,$T$5=W56,$T$5=X56,$T$5=Y56,$T$5=Z56,$T$5=AA56,$T$5=AB56,$T$5=AC56,$T$5=AD56,$T$5=AE56,$T$5=AF56,$T$5=AG56,$T$5=AH56,$T$5=AI56,$T$5=AJ56,$T$5=AK56,$T$5=AL56,$T$5=AM56,$T$5=AN56,$T$5=AO56,$T$5=AP56,$T$5=AQ56,$T$5=AR56,$T$5=AS56,$T$5=AT56,$T$5=AU56,$T$5=AV56,$T$5=AW56,$T$5=AX56,$T$5=AY56,$T$5=AZ56,$T$5=BA56,$T$5=BB56,$T$5=BC56,$T$5=BD56),"P","¡")</f>
        <v>P</v>
      </c>
      <c r="O56" s="29">
        <f t="shared" si="24"/>
        <v>0</v>
      </c>
      <c r="P56" s="116"/>
      <c r="Q56" s="117"/>
      <c r="R56" s="117"/>
      <c r="S56" s="118"/>
      <c r="T56" s="25">
        <v>1</v>
      </c>
      <c r="U56" s="25">
        <v>2</v>
      </c>
      <c r="V56" s="25">
        <v>3</v>
      </c>
      <c r="W56" s="25">
        <v>4</v>
      </c>
      <c r="X56" s="25">
        <v>5</v>
      </c>
      <c r="AA56" s="25">
        <v>8</v>
      </c>
      <c r="AB56" s="25">
        <v>9</v>
      </c>
      <c r="AC56" s="25">
        <v>10</v>
      </c>
      <c r="AD56" s="25">
        <v>11</v>
      </c>
      <c r="AE56" s="25">
        <v>12</v>
      </c>
      <c r="AI56" s="25">
        <v>16</v>
      </c>
      <c r="AJ56" s="25">
        <v>17</v>
      </c>
      <c r="AK56" s="25">
        <v>18</v>
      </c>
      <c r="AL56" s="25">
        <v>19</v>
      </c>
      <c r="AM56" s="25">
        <v>20</v>
      </c>
      <c r="AN56" s="25">
        <v>21</v>
      </c>
      <c r="AO56" s="25">
        <v>22</v>
      </c>
      <c r="AP56" s="25">
        <v>23</v>
      </c>
      <c r="AQ56" s="25">
        <v>24</v>
      </c>
      <c r="AS56" s="25">
        <v>26</v>
      </c>
      <c r="AT56" s="25">
        <v>27</v>
      </c>
      <c r="AV56" s="25">
        <v>29</v>
      </c>
      <c r="AW56" s="25">
        <v>30</v>
      </c>
      <c r="AX56" s="25">
        <v>31</v>
      </c>
      <c r="AY56" s="25">
        <v>32</v>
      </c>
      <c r="AZ56" s="25">
        <v>33</v>
      </c>
      <c r="BA56" s="25">
        <v>34</v>
      </c>
      <c r="BB56" s="25">
        <v>35</v>
      </c>
      <c r="BC56" s="25">
        <v>36</v>
      </c>
    </row>
    <row r="57" spans="1:55" ht="32.25" customHeight="1">
      <c r="A57" s="101" t="s">
        <v>38</v>
      </c>
      <c r="B57" s="192"/>
      <c r="C57" s="116" t="s">
        <v>94</v>
      </c>
      <c r="D57" s="117"/>
      <c r="E57" s="117"/>
      <c r="F57" s="117"/>
      <c r="G57" s="117"/>
      <c r="H57" s="118"/>
      <c r="I57" s="91" t="s">
        <v>63</v>
      </c>
      <c r="J57" s="91" t="s">
        <v>91</v>
      </c>
      <c r="K57" s="91" t="str">
        <f t="shared" si="25"/>
        <v>d</v>
      </c>
      <c r="L57" s="91" t="str">
        <f t="shared" si="26"/>
        <v xml:space="preserve">Puertas y/o tapa de motor con riesgo de desprendimiento y/o apertura repentina </v>
      </c>
      <c r="M57" s="28" t="str">
        <f>+IF(N57="O","DG",IF(N57="P","","N/A"))</f>
        <v>N/A</v>
      </c>
      <c r="N57" s="34" t="str">
        <f>+IF(OR($T$5=T57,$T$5=U57,$T$5=V57,$T$5=W57,$T$5=X57,$T$5=Y57,$T$5=Z57,$T$5=AA57,$T$5=AB57,$T$5=AC57,$T$5=AD57,$T$5=AE57,$T$5=AF57,$T$5=AG57,$T$5=AH57,$T$5=AI57,$T$5=AJ57,$T$5=AK57,$T$5=AL57,$T$5=AM57,$T$5=AN57,$T$5=AO57,$T$5=AP57,$T$5=AQ57,$T$5=AR57,$T$5=AS57,$T$5=AT57,$T$5=AU57,$T$5=AV57,$T$5=AW57,$T$5=AX57,$T$5=AY57,$T$5=AZ57,$T$5=BA57,$T$5=BB57,$T$5=BC57,$T$5=BD57),"P","¡")</f>
        <v>¡</v>
      </c>
      <c r="O57" s="29">
        <f t="shared" si="24"/>
        <v>0</v>
      </c>
      <c r="P57" s="116"/>
      <c r="Q57" s="117"/>
      <c r="R57" s="117"/>
      <c r="S57" s="118"/>
      <c r="T57" s="25">
        <v>1</v>
      </c>
      <c r="U57" s="25">
        <v>2</v>
      </c>
      <c r="V57" s="25">
        <v>3</v>
      </c>
      <c r="W57" s="25">
        <v>4</v>
      </c>
      <c r="AA57" s="25">
        <v>8</v>
      </c>
      <c r="AB57" s="25">
        <v>9</v>
      </c>
      <c r="AC57" s="25">
        <v>10</v>
      </c>
      <c r="AD57" s="25">
        <v>11</v>
      </c>
      <c r="AE57" s="25">
        <v>12</v>
      </c>
      <c r="AI57" s="25">
        <v>16</v>
      </c>
      <c r="AJ57" s="25">
        <v>17</v>
      </c>
      <c r="AL57" s="25">
        <v>19</v>
      </c>
      <c r="AM57" s="25">
        <v>20</v>
      </c>
      <c r="AO57" s="25">
        <v>22</v>
      </c>
      <c r="AP57" s="25">
        <v>23</v>
      </c>
      <c r="AQ57" s="25">
        <v>24</v>
      </c>
      <c r="AS57" s="25">
        <v>26</v>
      </c>
      <c r="AT57" s="25">
        <v>27</v>
      </c>
      <c r="AY57" s="25">
        <v>32</v>
      </c>
      <c r="AZ57" s="25">
        <v>33</v>
      </c>
      <c r="BA57" s="25">
        <v>34</v>
      </c>
      <c r="BB57" s="25">
        <v>35</v>
      </c>
      <c r="BC57" s="25">
        <v>36</v>
      </c>
    </row>
    <row r="58" spans="1:55" ht="35.25" customHeight="1">
      <c r="A58" s="101">
        <v>2.2999999999999998</v>
      </c>
      <c r="B58" s="121" t="s">
        <v>95</v>
      </c>
      <c r="C58" s="122"/>
      <c r="D58" s="122"/>
      <c r="E58" s="122"/>
      <c r="F58" s="122"/>
      <c r="G58" s="122"/>
      <c r="H58" s="122"/>
      <c r="I58" s="122"/>
      <c r="J58" s="122"/>
      <c r="K58" s="122"/>
      <c r="L58" s="122"/>
      <c r="M58" s="122"/>
      <c r="N58" s="122"/>
      <c r="O58" s="122"/>
      <c r="P58" s="122"/>
      <c r="Q58" s="122"/>
      <c r="R58" s="122"/>
      <c r="S58" s="123"/>
    </row>
    <row r="59" spans="1:55" ht="29.25" customHeight="1">
      <c r="A59" s="101"/>
      <c r="B59" s="191" t="s">
        <v>23</v>
      </c>
      <c r="C59" s="121" t="s">
        <v>24</v>
      </c>
      <c r="D59" s="122"/>
      <c r="E59" s="122"/>
      <c r="F59" s="122"/>
      <c r="G59" s="122"/>
      <c r="H59" s="123"/>
      <c r="I59" s="94" t="s">
        <v>25</v>
      </c>
      <c r="J59" s="94" t="s">
        <v>26</v>
      </c>
      <c r="K59" s="94" t="s">
        <v>27</v>
      </c>
      <c r="L59" s="94" t="s">
        <v>24</v>
      </c>
      <c r="M59" s="101" t="s">
        <v>28</v>
      </c>
      <c r="N59" s="101" t="s">
        <v>29</v>
      </c>
      <c r="O59" s="92" t="s">
        <v>30</v>
      </c>
      <c r="P59" s="121" t="s">
        <v>30</v>
      </c>
      <c r="Q59" s="122"/>
      <c r="R59" s="122"/>
      <c r="S59" s="123"/>
    </row>
    <row r="60" spans="1:55" ht="39.9" customHeight="1">
      <c r="A60" s="101" t="s">
        <v>31</v>
      </c>
      <c r="B60" s="192"/>
      <c r="C60" s="116" t="s">
        <v>96</v>
      </c>
      <c r="D60" s="117"/>
      <c r="E60" s="117"/>
      <c r="F60" s="117"/>
      <c r="G60" s="117"/>
      <c r="H60" s="118"/>
      <c r="I60" s="91" t="str">
        <f>+$I$54</f>
        <v>2 CARROCERIA Y CHASIS</v>
      </c>
      <c r="J60" s="91" t="s">
        <v>97</v>
      </c>
      <c r="K60" s="91" t="str">
        <f>+A60</f>
        <v>a</v>
      </c>
      <c r="L60" s="91" t="str">
        <f>+C60</f>
        <v>Parabrisas delantero inexistente</v>
      </c>
      <c r="M60" s="28" t="str">
        <f>+IF(N60="O","DG",IF(N60="P","","N/A"))</f>
        <v>N/A</v>
      </c>
      <c r="N60" s="34" t="str">
        <f t="shared" ref="N60:N66" si="27">+IF(OR($T$5=T60,$T$5=U60,$T$5=V60,$T$5=W60,$T$5=X60,$T$5=Y60,$T$5=Z60,$T$5=AA60,$T$5=AB60,$T$5=AC60,$T$5=AD60,$T$5=AE60,$T$5=AF60,$T$5=AG60,$T$5=AH60,$T$5=AI60,$T$5=AJ60,$T$5=AK60,$T$5=AL60,$T$5=AM60,$T$5=AN60,$T$5=AO60,$T$5=AP60,$T$5=AQ60,$T$5=AR60,$T$5=AS60,$T$5=AT60,$T$5=AU60,$T$5=AV60,$T$5=AW60,$T$5=AX60,$T$5=AY60,$T$5=AZ60,$T$5=BA60,$T$5=BB60,$T$5=BC60,$T$5=BD60),"P","¡")</f>
        <v>¡</v>
      </c>
      <c r="O60" s="29">
        <f t="shared" ref="O60:O66" si="28">P60</f>
        <v>0</v>
      </c>
      <c r="P60" s="116"/>
      <c r="Q60" s="117"/>
      <c r="R60" s="117"/>
      <c r="S60" s="118"/>
      <c r="U60" s="25">
        <v>2</v>
      </c>
      <c r="W60" s="25">
        <v>4</v>
      </c>
      <c r="AA60" s="25">
        <v>8</v>
      </c>
      <c r="AB60" s="25">
        <v>9</v>
      </c>
      <c r="AD60" s="25">
        <v>11</v>
      </c>
      <c r="AI60" s="25">
        <v>16</v>
      </c>
      <c r="AJ60" s="25">
        <v>17</v>
      </c>
      <c r="AL60" s="25">
        <v>19</v>
      </c>
      <c r="AP60" s="25">
        <v>23</v>
      </c>
      <c r="AQ60" s="25">
        <v>24</v>
      </c>
      <c r="AS60" s="25">
        <v>26</v>
      </c>
      <c r="AT60" s="25">
        <v>27</v>
      </c>
      <c r="AY60" s="25">
        <v>32</v>
      </c>
      <c r="AZ60" s="25">
        <v>33</v>
      </c>
      <c r="BA60" s="25">
        <v>34</v>
      </c>
      <c r="BB60" s="25">
        <v>35</v>
      </c>
      <c r="BC60" s="25">
        <v>36</v>
      </c>
    </row>
    <row r="61" spans="1:55" ht="34.5" customHeight="1">
      <c r="A61" s="101" t="s">
        <v>34</v>
      </c>
      <c r="B61" s="192"/>
      <c r="C61" s="116" t="s">
        <v>98</v>
      </c>
      <c r="D61" s="117"/>
      <c r="E61" s="117"/>
      <c r="F61" s="117"/>
      <c r="G61" s="117"/>
      <c r="H61" s="118"/>
      <c r="I61" s="91" t="str">
        <f t="shared" ref="I61:I66" si="29">+$I$54</f>
        <v>2 CARROCERIA Y CHASIS</v>
      </c>
      <c r="J61" s="91" t="s">
        <v>97</v>
      </c>
      <c r="K61" s="91" t="str">
        <f t="shared" ref="K61:K66" si="30">+A61</f>
        <v>b</v>
      </c>
      <c r="L61" s="91" t="str">
        <f t="shared" ref="L61:L66" si="31">+C61</f>
        <v>Accionamiento de ventanas defectuoso</v>
      </c>
      <c r="M61" s="28" t="str">
        <f>+IF(N61="O","DL",IF(N61="P","","N/A"))</f>
        <v>N/A</v>
      </c>
      <c r="N61" s="34" t="str">
        <f t="shared" si="27"/>
        <v>¡</v>
      </c>
      <c r="O61" s="29">
        <f t="shared" si="28"/>
        <v>0</v>
      </c>
      <c r="P61" s="116"/>
      <c r="Q61" s="117"/>
      <c r="R61" s="117"/>
      <c r="S61" s="118"/>
      <c r="U61" s="25">
        <v>2</v>
      </c>
      <c r="W61" s="25">
        <v>4</v>
      </c>
      <c r="AA61" s="25">
        <v>8</v>
      </c>
      <c r="AB61" s="25">
        <v>9</v>
      </c>
      <c r="AD61" s="25">
        <v>11</v>
      </c>
      <c r="AI61" s="25">
        <v>16</v>
      </c>
      <c r="AJ61" s="25">
        <v>17</v>
      </c>
      <c r="AL61" s="25">
        <v>19</v>
      </c>
      <c r="AP61" s="25">
        <v>23</v>
      </c>
      <c r="AS61" s="25">
        <v>26</v>
      </c>
      <c r="AT61" s="25">
        <v>27</v>
      </c>
      <c r="AY61" s="25">
        <v>32</v>
      </c>
      <c r="AZ61" s="25">
        <v>33</v>
      </c>
      <c r="BA61" s="25">
        <v>34</v>
      </c>
      <c r="BB61" s="25">
        <v>35</v>
      </c>
      <c r="BC61" s="25">
        <v>36</v>
      </c>
    </row>
    <row r="62" spans="1:55" ht="39.9" customHeight="1">
      <c r="A62" s="101" t="s">
        <v>36</v>
      </c>
      <c r="B62" s="192"/>
      <c r="C62" s="116" t="s">
        <v>99</v>
      </c>
      <c r="D62" s="117"/>
      <c r="E62" s="117"/>
      <c r="F62" s="117"/>
      <c r="G62" s="117"/>
      <c r="H62" s="118"/>
      <c r="I62" s="91" t="str">
        <f t="shared" si="29"/>
        <v>2 CARROCERIA Y CHASIS</v>
      </c>
      <c r="J62" s="91" t="s">
        <v>97</v>
      </c>
      <c r="K62" s="91" t="str">
        <f t="shared" si="30"/>
        <v>c</v>
      </c>
      <c r="L62" s="91" t="str">
        <f t="shared" si="31"/>
        <v>Existencia de lámina adhesiva anti solar, polarizado, sticker, adhesivos o similares en el parabrisas delantero.</v>
      </c>
      <c r="M62" s="28" t="str">
        <f>+IF(N62="O","DG",IF(N62="P","","N/A"))</f>
        <v>N/A</v>
      </c>
      <c r="N62" s="34" t="str">
        <f t="shared" si="27"/>
        <v>¡</v>
      </c>
      <c r="O62" s="29">
        <f t="shared" si="28"/>
        <v>0</v>
      </c>
      <c r="P62" s="116"/>
      <c r="Q62" s="117"/>
      <c r="R62" s="117"/>
      <c r="S62" s="118"/>
      <c r="U62" s="25">
        <v>2</v>
      </c>
      <c r="W62" s="25">
        <v>4</v>
      </c>
      <c r="AA62" s="25">
        <v>8</v>
      </c>
      <c r="AB62" s="25">
        <v>9</v>
      </c>
      <c r="AD62" s="25">
        <v>11</v>
      </c>
      <c r="AI62" s="25">
        <v>16</v>
      </c>
      <c r="AJ62" s="25">
        <v>17</v>
      </c>
      <c r="AL62" s="25">
        <v>19</v>
      </c>
      <c r="AP62" s="25">
        <v>23</v>
      </c>
      <c r="AS62" s="25">
        <v>26</v>
      </c>
      <c r="AT62" s="25">
        <v>27</v>
      </c>
      <c r="AY62" s="25">
        <v>32</v>
      </c>
      <c r="AZ62" s="25">
        <v>33</v>
      </c>
      <c r="BA62" s="25">
        <v>34</v>
      </c>
      <c r="BB62" s="25">
        <v>35</v>
      </c>
      <c r="BC62" s="25">
        <v>36</v>
      </c>
    </row>
    <row r="63" spans="1:55" ht="39.9" customHeight="1">
      <c r="A63" s="101" t="s">
        <v>38</v>
      </c>
      <c r="B63" s="192"/>
      <c r="C63" s="116" t="s">
        <v>100</v>
      </c>
      <c r="D63" s="117"/>
      <c r="E63" s="117"/>
      <c r="F63" s="117"/>
      <c r="G63" s="117"/>
      <c r="H63" s="118"/>
      <c r="I63" s="91" t="str">
        <f t="shared" si="29"/>
        <v>2 CARROCERIA Y CHASIS</v>
      </c>
      <c r="J63" s="91" t="s">
        <v>97</v>
      </c>
      <c r="K63" s="91" t="str">
        <f t="shared" si="30"/>
        <v>d</v>
      </c>
      <c r="L63" s="91" t="str">
        <f t="shared" si="31"/>
        <v>Existencia de lámina adhesiva anti solar, ,adhesivos o similares en ventanillas y/o parabrisas trasero</v>
      </c>
      <c r="M63" s="28" t="str">
        <f>+IF(N63="O","DL",IF(N63="P","","N/A"))</f>
        <v>N/A</v>
      </c>
      <c r="N63" s="34" t="str">
        <f t="shared" si="27"/>
        <v>¡</v>
      </c>
      <c r="O63" s="29">
        <f t="shared" si="28"/>
        <v>0</v>
      </c>
      <c r="P63" s="116"/>
      <c r="Q63" s="117"/>
      <c r="R63" s="117"/>
      <c r="S63" s="118"/>
      <c r="U63" s="25">
        <v>2</v>
      </c>
      <c r="W63" s="25">
        <v>4</v>
      </c>
      <c r="AA63" s="25">
        <v>8</v>
      </c>
      <c r="AB63" s="25">
        <v>9</v>
      </c>
      <c r="AD63" s="25">
        <v>11</v>
      </c>
      <c r="AI63" s="25">
        <v>16</v>
      </c>
      <c r="AJ63" s="25">
        <v>17</v>
      </c>
      <c r="AL63" s="25">
        <v>19</v>
      </c>
      <c r="AP63" s="25">
        <v>23</v>
      </c>
      <c r="AS63" s="25">
        <v>26</v>
      </c>
      <c r="AT63" s="25">
        <v>27</v>
      </c>
      <c r="AY63" s="25">
        <v>32</v>
      </c>
      <c r="AZ63" s="25">
        <v>33</v>
      </c>
      <c r="BA63" s="25">
        <v>34</v>
      </c>
      <c r="BB63" s="25">
        <v>35</v>
      </c>
      <c r="BC63" s="25">
        <v>36</v>
      </c>
    </row>
    <row r="64" spans="1:55" ht="39.9" customHeight="1">
      <c r="A64" s="101" t="s">
        <v>40</v>
      </c>
      <c r="B64" s="192"/>
      <c r="C64" s="116" t="s">
        <v>101</v>
      </c>
      <c r="D64" s="117"/>
      <c r="E64" s="117"/>
      <c r="F64" s="117"/>
      <c r="G64" s="117"/>
      <c r="H64" s="118"/>
      <c r="I64" s="91" t="str">
        <f t="shared" si="29"/>
        <v>2 CARROCERIA Y CHASIS</v>
      </c>
      <c r="J64" s="91" t="s">
        <v>97</v>
      </c>
      <c r="K64" s="91" t="str">
        <f t="shared" si="30"/>
        <v>e</v>
      </c>
      <c r="L64" s="91" t="str">
        <f t="shared" si="31"/>
        <v>Fisuras o impactos con radio mayor a 5 cm pero menor a 15 cm en el parabrisas delantero, fuera del campo de visión del conductor.</v>
      </c>
      <c r="M64" s="28" t="str">
        <f>+IF(N64="O","DL",IF(N64="P","","N/A"))</f>
        <v>N/A</v>
      </c>
      <c r="N64" s="34" t="str">
        <f t="shared" si="27"/>
        <v>¡</v>
      </c>
      <c r="O64" s="29">
        <f t="shared" si="28"/>
        <v>0</v>
      </c>
      <c r="P64" s="116"/>
      <c r="Q64" s="117"/>
      <c r="R64" s="117"/>
      <c r="S64" s="118"/>
      <c r="U64" s="25">
        <v>2</v>
      </c>
      <c r="W64" s="25">
        <v>4</v>
      </c>
      <c r="AA64" s="25">
        <v>8</v>
      </c>
      <c r="AB64" s="25">
        <v>9</v>
      </c>
      <c r="AD64" s="25">
        <v>11</v>
      </c>
      <c r="AI64" s="25">
        <v>16</v>
      </c>
      <c r="AJ64" s="25">
        <v>17</v>
      </c>
      <c r="AL64" s="25">
        <v>19</v>
      </c>
      <c r="AP64" s="25">
        <v>23</v>
      </c>
      <c r="AQ64" s="25">
        <v>24</v>
      </c>
      <c r="AS64" s="25">
        <v>26</v>
      </c>
      <c r="AT64" s="25">
        <v>27</v>
      </c>
      <c r="AY64" s="25">
        <v>32</v>
      </c>
      <c r="AZ64" s="25">
        <v>33</v>
      </c>
      <c r="BA64" s="25">
        <v>34</v>
      </c>
      <c r="BB64" s="25">
        <v>35</v>
      </c>
      <c r="BC64" s="25">
        <v>36</v>
      </c>
    </row>
    <row r="65" spans="1:55" ht="39.9" customHeight="1">
      <c r="A65" s="101" t="s">
        <v>42</v>
      </c>
      <c r="B65" s="192"/>
      <c r="C65" s="116" t="s">
        <v>102</v>
      </c>
      <c r="D65" s="117"/>
      <c r="E65" s="117"/>
      <c r="F65" s="117"/>
      <c r="G65" s="117"/>
      <c r="H65" s="118"/>
      <c r="I65" s="91" t="str">
        <f t="shared" si="29"/>
        <v>2 CARROCERIA Y CHASIS</v>
      </c>
      <c r="J65" s="91" t="s">
        <v>97</v>
      </c>
      <c r="K65" s="91" t="str">
        <f t="shared" si="30"/>
        <v>f</v>
      </c>
      <c r="L65" s="91" t="str">
        <f t="shared" si="31"/>
        <v>Fisuras o impactos con radio mayor a 5 cm en el parabrisas delantero, dentro del campo de visión del conductor.</v>
      </c>
      <c r="M65" s="28" t="str">
        <f>+IF(N65="O","DG",IF(N65="P","","N/A"))</f>
        <v>N/A</v>
      </c>
      <c r="N65" s="34" t="str">
        <f t="shared" si="27"/>
        <v>¡</v>
      </c>
      <c r="O65" s="29">
        <f t="shared" si="28"/>
        <v>0</v>
      </c>
      <c r="P65" s="116"/>
      <c r="Q65" s="117"/>
      <c r="R65" s="117"/>
      <c r="S65" s="118"/>
      <c r="U65" s="25">
        <v>2</v>
      </c>
      <c r="W65" s="25">
        <v>4</v>
      </c>
      <c r="AA65" s="25">
        <v>8</v>
      </c>
      <c r="AB65" s="25">
        <v>9</v>
      </c>
      <c r="AD65" s="25">
        <v>11</v>
      </c>
      <c r="AI65" s="25">
        <v>16</v>
      </c>
      <c r="AJ65" s="25">
        <v>17</v>
      </c>
      <c r="AL65" s="25">
        <v>19</v>
      </c>
      <c r="AP65" s="25">
        <v>23</v>
      </c>
      <c r="AQ65" s="25">
        <v>24</v>
      </c>
      <c r="AS65" s="25">
        <v>26</v>
      </c>
      <c r="AT65" s="25">
        <v>27</v>
      </c>
      <c r="AY65" s="25">
        <v>32</v>
      </c>
      <c r="AZ65" s="25">
        <v>33</v>
      </c>
      <c r="BA65" s="25">
        <v>34</v>
      </c>
      <c r="BB65" s="25">
        <v>35</v>
      </c>
      <c r="BC65" s="25">
        <v>36</v>
      </c>
    </row>
    <row r="66" spans="1:55" ht="32.25" customHeight="1">
      <c r="A66" s="101" t="s">
        <v>44</v>
      </c>
      <c r="B66" s="192"/>
      <c r="C66" s="116" t="s">
        <v>103</v>
      </c>
      <c r="D66" s="117"/>
      <c r="E66" s="117"/>
      <c r="F66" s="117"/>
      <c r="G66" s="117"/>
      <c r="H66" s="118"/>
      <c r="I66" s="91" t="str">
        <f t="shared" si="29"/>
        <v>2 CARROCERIA Y CHASIS</v>
      </c>
      <c r="J66" s="91" t="s">
        <v>97</v>
      </c>
      <c r="K66" s="91" t="str">
        <f t="shared" si="30"/>
        <v>g</v>
      </c>
      <c r="L66" s="91" t="str">
        <f t="shared" si="31"/>
        <v>Fisura o impactos con radio mayor a 5 cm en las ventanillas o parabrisas trasero.</v>
      </c>
      <c r="M66" s="28" t="str">
        <f>+IF(N66="O","DL",IF(N66="P","","N/A"))</f>
        <v>N/A</v>
      </c>
      <c r="N66" s="34" t="str">
        <f t="shared" si="27"/>
        <v>¡</v>
      </c>
      <c r="O66" s="29">
        <f t="shared" si="28"/>
        <v>0</v>
      </c>
      <c r="P66" s="116"/>
      <c r="Q66" s="117"/>
      <c r="R66" s="117"/>
      <c r="S66" s="118"/>
      <c r="U66" s="25">
        <v>2</v>
      </c>
      <c r="W66" s="25">
        <v>4</v>
      </c>
      <c r="AA66" s="25">
        <v>8</v>
      </c>
      <c r="AB66" s="25">
        <v>9</v>
      </c>
      <c r="AD66" s="25">
        <v>11</v>
      </c>
      <c r="AI66" s="25">
        <v>16</v>
      </c>
      <c r="AJ66" s="25">
        <v>17</v>
      </c>
      <c r="AL66" s="25">
        <v>19</v>
      </c>
      <c r="AP66" s="25">
        <v>23</v>
      </c>
      <c r="AS66" s="25">
        <v>26</v>
      </c>
      <c r="AT66" s="25">
        <v>27</v>
      </c>
      <c r="AY66" s="25">
        <v>32</v>
      </c>
      <c r="AZ66" s="25">
        <v>33</v>
      </c>
      <c r="BA66" s="25">
        <v>34</v>
      </c>
      <c r="BB66" s="25">
        <v>35</v>
      </c>
      <c r="BC66" s="25">
        <v>36</v>
      </c>
    </row>
    <row r="67" spans="1:55" ht="27" customHeight="1">
      <c r="A67" s="101">
        <v>2.4</v>
      </c>
      <c r="B67" s="121" t="s">
        <v>104</v>
      </c>
      <c r="C67" s="122"/>
      <c r="D67" s="122"/>
      <c r="E67" s="122"/>
      <c r="F67" s="122"/>
      <c r="G67" s="122"/>
      <c r="H67" s="122"/>
      <c r="I67" s="122"/>
      <c r="J67" s="122"/>
      <c r="K67" s="122"/>
      <c r="L67" s="122"/>
      <c r="M67" s="122"/>
      <c r="N67" s="122"/>
      <c r="O67" s="122"/>
      <c r="P67" s="122"/>
      <c r="Q67" s="122"/>
      <c r="R67" s="122"/>
      <c r="S67" s="123"/>
    </row>
    <row r="68" spans="1:55" ht="28.5" customHeight="1">
      <c r="A68" s="101"/>
      <c r="B68" s="191" t="s">
        <v>23</v>
      </c>
      <c r="C68" s="121" t="s">
        <v>24</v>
      </c>
      <c r="D68" s="122"/>
      <c r="E68" s="122"/>
      <c r="F68" s="122"/>
      <c r="G68" s="122"/>
      <c r="H68" s="123"/>
      <c r="I68" s="94" t="s">
        <v>25</v>
      </c>
      <c r="J68" s="94" t="s">
        <v>26</v>
      </c>
      <c r="K68" s="94" t="s">
        <v>27</v>
      </c>
      <c r="L68" s="94" t="s">
        <v>24</v>
      </c>
      <c r="M68" s="101" t="s">
        <v>28</v>
      </c>
      <c r="N68" s="101" t="s">
        <v>29</v>
      </c>
      <c r="O68" s="92" t="s">
        <v>30</v>
      </c>
      <c r="P68" s="121" t="s">
        <v>30</v>
      </c>
      <c r="Q68" s="122"/>
      <c r="R68" s="122"/>
      <c r="S68" s="123"/>
    </row>
    <row r="69" spans="1:55" ht="39.9" customHeight="1">
      <c r="A69" s="101" t="s">
        <v>31</v>
      </c>
      <c r="B69" s="192"/>
      <c r="C69" s="116" t="s">
        <v>105</v>
      </c>
      <c r="D69" s="117"/>
      <c r="E69" s="117"/>
      <c r="F69" s="117"/>
      <c r="G69" s="117"/>
      <c r="H69" s="118"/>
      <c r="I69" s="91" t="str">
        <f>+$I$60</f>
        <v>2 CARROCERIA Y CHASIS</v>
      </c>
      <c r="J69" s="91" t="s">
        <v>106</v>
      </c>
      <c r="K69" s="91" t="str">
        <f>+A69</f>
        <v>a</v>
      </c>
      <c r="L69" s="91" t="str">
        <f>+C69</f>
        <v xml:space="preserve">Inexistencia de los limpiaparabrisas (escobillas) </v>
      </c>
      <c r="M69" s="28" t="str">
        <f>+IF(N69="O","DG",IF(N69="P","","N/A"))</f>
        <v>N/A</v>
      </c>
      <c r="N69" s="34" t="str">
        <f>+IF(OR($T$5=T69,$T$5=U69,$T$5=V69,$T$5=W69,$T$5=X69,$T$5=Y69,$T$5=Z69,$T$5=AA69,$T$5=AB69,$T$5=AC69,$T$5=AD69,$T$5=AE69,$T$5=AF69,$T$5=AG69,$T$5=AH69,$T$5=AI69,$T$5=AJ69,$T$5=AK69,$T$5=AL69,$T$5=AM69,$T$5=AN69,$T$5=AO69,$T$5=AP69,$T$5=AQ69,$T$5=AR69,$T$5=AS69,$T$5=AT69,$T$5=AU69,$T$5=AV69,$T$5=AW69,$T$5=AX69,$T$5=AY69,$T$5=AZ69,$T$5=BA69,$T$5=BB69,$T$5=BC69,$T$5=BD69),"P","¡")</f>
        <v>¡</v>
      </c>
      <c r="O69" s="29">
        <f t="shared" ref="O69:O71" si="32">P69</f>
        <v>0</v>
      </c>
      <c r="P69" s="116"/>
      <c r="Q69" s="117"/>
      <c r="R69" s="117"/>
      <c r="S69" s="118"/>
      <c r="U69" s="25">
        <v>2</v>
      </c>
      <c r="W69" s="25">
        <v>4</v>
      </c>
      <c r="AA69" s="25">
        <v>8</v>
      </c>
      <c r="AB69" s="25">
        <v>9</v>
      </c>
      <c r="AD69" s="25">
        <v>11</v>
      </c>
      <c r="AI69" s="25">
        <v>16</v>
      </c>
      <c r="AJ69" s="25">
        <v>17</v>
      </c>
      <c r="AL69" s="25">
        <v>19</v>
      </c>
      <c r="AP69" s="25">
        <v>23</v>
      </c>
      <c r="AQ69" s="25">
        <v>24</v>
      </c>
      <c r="AS69" s="25">
        <v>26</v>
      </c>
      <c r="AT69" s="25">
        <v>27</v>
      </c>
      <c r="AY69" s="25">
        <v>32</v>
      </c>
      <c r="AZ69" s="25">
        <v>33</v>
      </c>
      <c r="BA69" s="25">
        <v>34</v>
      </c>
      <c r="BB69" s="25">
        <v>35</v>
      </c>
      <c r="BC69" s="25">
        <v>36</v>
      </c>
    </row>
    <row r="70" spans="1:55" ht="35.25" customHeight="1">
      <c r="A70" s="101" t="s">
        <v>34</v>
      </c>
      <c r="B70" s="192"/>
      <c r="C70" s="116" t="s">
        <v>107</v>
      </c>
      <c r="D70" s="117"/>
      <c r="E70" s="117"/>
      <c r="F70" s="117"/>
      <c r="G70" s="117"/>
      <c r="H70" s="118"/>
      <c r="I70" s="91" t="str">
        <f t="shared" ref="I70:I71" si="33">+$I$60</f>
        <v>2 CARROCERIA Y CHASIS</v>
      </c>
      <c r="J70" s="91" t="s">
        <v>106</v>
      </c>
      <c r="K70" s="91" t="str">
        <f t="shared" ref="K70:K71" si="34">+A70</f>
        <v>b</v>
      </c>
      <c r="L70" s="91" t="str">
        <f t="shared" ref="L70:L71" si="35">+C70</f>
        <v xml:space="preserve">Mal funcionamiento del limpiaparabrisas (escobillas) </v>
      </c>
      <c r="M70" s="28" t="str">
        <f>+IF(N70="O","DG",IF(N70="P","","N/A"))</f>
        <v>N/A</v>
      </c>
      <c r="N70" s="34" t="str">
        <f>+IF(OR($T$5=T70,$T$5=U70,$T$5=V70,$T$5=W70,$T$5=X70,$T$5=Y70,$T$5=Z70,$T$5=AA70,$T$5=AB70,$T$5=AC70,$T$5=AD70,$T$5=AE70,$T$5=AF70,$T$5=AG70,$T$5=AH70,$T$5=AI70,$T$5=AJ70,$T$5=AK70,$T$5=AL70,$T$5=AM70,$T$5=AN70,$T$5=AO70,$T$5=AP70,$T$5=AQ70,$T$5=AR70,$T$5=AS70,$T$5=AT70,$T$5=AU70,$T$5=AV70,$T$5=AW70,$T$5=AX70,$T$5=AY70,$T$5=AZ70,$T$5=BA70,$T$5=BB70,$T$5=BC70,$T$5=BD70),"P","¡")</f>
        <v>¡</v>
      </c>
      <c r="O70" s="29">
        <f t="shared" si="32"/>
        <v>0</v>
      </c>
      <c r="P70" s="116"/>
      <c r="Q70" s="117"/>
      <c r="R70" s="117"/>
      <c r="S70" s="118"/>
      <c r="U70" s="25">
        <v>2</v>
      </c>
      <c r="W70" s="25">
        <v>4</v>
      </c>
      <c r="AA70" s="25">
        <v>8</v>
      </c>
      <c r="AB70" s="25">
        <v>9</v>
      </c>
      <c r="AD70" s="25">
        <v>11</v>
      </c>
      <c r="AI70" s="25">
        <v>16</v>
      </c>
      <c r="AJ70" s="25">
        <v>17</v>
      </c>
      <c r="AL70" s="25">
        <v>19</v>
      </c>
      <c r="AP70" s="25">
        <v>23</v>
      </c>
      <c r="AQ70" s="25">
        <v>24</v>
      </c>
      <c r="AS70" s="25">
        <v>26</v>
      </c>
      <c r="AT70" s="25">
        <v>27</v>
      </c>
      <c r="AY70" s="25">
        <v>32</v>
      </c>
      <c r="AZ70" s="25">
        <v>33</v>
      </c>
      <c r="BA70" s="25">
        <v>34</v>
      </c>
      <c r="BB70" s="25">
        <v>35</v>
      </c>
      <c r="BC70" s="25">
        <v>36</v>
      </c>
    </row>
    <row r="71" spans="1:55" ht="39.9" customHeight="1">
      <c r="A71" s="101" t="s">
        <v>36</v>
      </c>
      <c r="B71" s="192"/>
      <c r="C71" s="116" t="s">
        <v>108</v>
      </c>
      <c r="D71" s="117"/>
      <c r="E71" s="117"/>
      <c r="F71" s="117"/>
      <c r="G71" s="117"/>
      <c r="H71" s="118"/>
      <c r="I71" s="91" t="str">
        <f t="shared" si="33"/>
        <v>2 CARROCERIA Y CHASIS</v>
      </c>
      <c r="J71" s="91" t="s">
        <v>106</v>
      </c>
      <c r="K71" s="91" t="str">
        <f t="shared" si="34"/>
        <v>c</v>
      </c>
      <c r="L71" s="91" t="str">
        <f t="shared" si="35"/>
        <v xml:space="preserve">Mal estado de los limpiaparabrisas (escobillas) </v>
      </c>
      <c r="M71" s="28" t="str">
        <f>+IF(N71="O","DL",IF(N71="P","","N/A"))</f>
        <v>N/A</v>
      </c>
      <c r="N71" s="34" t="str">
        <f>+IF(OR($T$5=T71,$T$5=U71,$T$5=V71,$T$5=W71,$T$5=X71,$T$5=Y71,$T$5=Z71,$T$5=AA71,$T$5=AB71,$T$5=AC71,$T$5=AD71,$T$5=AE71,$T$5=AF71,$T$5=AG71,$T$5=AH71,$T$5=AI71,$T$5=AJ71,$T$5=AK71,$T$5=AL71,$T$5=AM71,$T$5=AN71,$T$5=AO71,$T$5=AP71,$T$5=AQ71,$T$5=AR71,$T$5=AS71,$T$5=AT71,$T$5=AU71,$T$5=AV71,$T$5=AW71,$T$5=AX71,$T$5=AY71,$T$5=AZ71,$T$5=BA71,$T$5=BB71,$T$5=BC71,$T$5=BD71),"P","¡")</f>
        <v>¡</v>
      </c>
      <c r="O71" s="29">
        <f t="shared" si="32"/>
        <v>0</v>
      </c>
      <c r="P71" s="116"/>
      <c r="Q71" s="117"/>
      <c r="R71" s="117"/>
      <c r="S71" s="118"/>
      <c r="U71" s="25">
        <v>2</v>
      </c>
      <c r="W71" s="25">
        <v>4</v>
      </c>
      <c r="AA71" s="25">
        <v>8</v>
      </c>
      <c r="AB71" s="25">
        <v>9</v>
      </c>
      <c r="AD71" s="25">
        <v>11</v>
      </c>
      <c r="AI71" s="25">
        <v>16</v>
      </c>
      <c r="AJ71" s="25">
        <v>17</v>
      </c>
      <c r="AL71" s="25">
        <v>19</v>
      </c>
      <c r="AP71" s="25">
        <v>23</v>
      </c>
      <c r="AQ71" s="25">
        <v>24</v>
      </c>
      <c r="AS71" s="25">
        <v>26</v>
      </c>
      <c r="AT71" s="25">
        <v>27</v>
      </c>
      <c r="AY71" s="25">
        <v>32</v>
      </c>
      <c r="AZ71" s="25">
        <v>33</v>
      </c>
      <c r="BA71" s="25">
        <v>34</v>
      </c>
      <c r="BB71" s="25">
        <v>35</v>
      </c>
      <c r="BC71" s="25">
        <v>36</v>
      </c>
    </row>
    <row r="72" spans="1:55" ht="29.25" customHeight="1">
      <c r="A72" s="101">
        <v>2.5</v>
      </c>
      <c r="B72" s="121" t="s">
        <v>109</v>
      </c>
      <c r="C72" s="122"/>
      <c r="D72" s="122"/>
      <c r="E72" s="122"/>
      <c r="F72" s="122"/>
      <c r="G72" s="122"/>
      <c r="H72" s="122"/>
      <c r="I72" s="122"/>
      <c r="J72" s="122"/>
      <c r="K72" s="122"/>
      <c r="L72" s="122"/>
      <c r="M72" s="122"/>
      <c r="N72" s="122"/>
      <c r="O72" s="122"/>
      <c r="P72" s="122"/>
      <c r="Q72" s="122"/>
      <c r="R72" s="122"/>
      <c r="S72" s="123"/>
    </row>
    <row r="73" spans="1:55" ht="39.9" customHeight="1">
      <c r="A73" s="101"/>
      <c r="B73" s="191" t="s">
        <v>23</v>
      </c>
      <c r="C73" s="121" t="s">
        <v>24</v>
      </c>
      <c r="D73" s="122"/>
      <c r="E73" s="122"/>
      <c r="F73" s="122"/>
      <c r="G73" s="122"/>
      <c r="H73" s="123"/>
      <c r="I73" s="94" t="s">
        <v>25</v>
      </c>
      <c r="J73" s="94" t="s">
        <v>26</v>
      </c>
      <c r="K73" s="94" t="s">
        <v>27</v>
      </c>
      <c r="L73" s="94" t="s">
        <v>24</v>
      </c>
      <c r="M73" s="101" t="s">
        <v>28</v>
      </c>
      <c r="N73" s="101" t="s">
        <v>29</v>
      </c>
      <c r="O73" s="92" t="s">
        <v>30</v>
      </c>
      <c r="P73" s="121" t="s">
        <v>30</v>
      </c>
      <c r="Q73" s="122"/>
      <c r="R73" s="122"/>
      <c r="S73" s="123"/>
    </row>
    <row r="74" spans="1:55" ht="39.9" customHeight="1">
      <c r="A74" s="101" t="s">
        <v>31</v>
      </c>
      <c r="B74" s="192"/>
      <c r="C74" s="116" t="s">
        <v>110</v>
      </c>
      <c r="D74" s="117"/>
      <c r="E74" s="117"/>
      <c r="F74" s="117"/>
      <c r="G74" s="117"/>
      <c r="H74" s="118"/>
      <c r="I74" s="91" t="str">
        <f>+$I$69</f>
        <v>2 CARROCERIA Y CHASIS</v>
      </c>
      <c r="J74" s="91" t="s">
        <v>111</v>
      </c>
      <c r="K74" s="91" t="str">
        <f>+A74</f>
        <v>a</v>
      </c>
      <c r="L74" s="91" t="str">
        <f>+C74</f>
        <v>Inexistencia de retrovisores (izquierdo o derecho), cuando es obligatorio.</v>
      </c>
      <c r="M74" s="28" t="str">
        <f>+IF(N74="O","DG",IF(N74="P","","N/A"))</f>
        <v/>
      </c>
      <c r="N74" s="34" t="str">
        <f t="shared" ref="N74:N79" si="36">+IF(OR($T$5=T74,$T$5=U74,$T$5=V74,$T$5=W74,$T$5=X74,$T$5=Y74,$T$5=Z74,$T$5=AA74,$T$5=AB74,$T$5=AC74,$T$5=AD74,$T$5=AE74,$T$5=AF74,$T$5=AG74,$T$5=AH74,$T$5=AI74,$T$5=AJ74,$T$5=AK74,$T$5=AL74,$T$5=AM74,$T$5=AN74,$T$5=AO74,$T$5=AP74,$T$5=AQ74,$T$5=AR74,$T$5=AS74,$T$5=AT74,$T$5=AU74,$T$5=AV74,$T$5=AW74,$T$5=AX74,$T$5=AY74,$T$5=AZ74,$T$5=BA74,$T$5=BB74,$T$5=BC74,$T$5=BD74),"P","¡")</f>
        <v>P</v>
      </c>
      <c r="O74" s="29">
        <f t="shared" ref="O74:O79" si="37">P74</f>
        <v>0</v>
      </c>
      <c r="P74" s="116"/>
      <c r="Q74" s="117"/>
      <c r="R74" s="117"/>
      <c r="S74" s="118"/>
      <c r="U74" s="25">
        <v>2</v>
      </c>
      <c r="W74" s="25">
        <v>4</v>
      </c>
      <c r="X74" s="25">
        <v>5</v>
      </c>
      <c r="AA74" s="25">
        <v>8</v>
      </c>
      <c r="AB74" s="25">
        <v>9</v>
      </c>
      <c r="AD74" s="25">
        <v>11</v>
      </c>
      <c r="AE74" s="25">
        <v>12</v>
      </c>
      <c r="AI74" s="25">
        <v>16</v>
      </c>
      <c r="AJ74" s="25">
        <v>17</v>
      </c>
      <c r="AL74" s="25">
        <v>19</v>
      </c>
      <c r="AP74" s="25">
        <v>23</v>
      </c>
      <c r="AQ74" s="25">
        <v>24</v>
      </c>
      <c r="AR74" s="25">
        <v>25</v>
      </c>
      <c r="AS74" s="25">
        <v>26</v>
      </c>
      <c r="AT74" s="25">
        <v>27</v>
      </c>
      <c r="AY74" s="25">
        <v>32</v>
      </c>
      <c r="AZ74" s="25">
        <v>33</v>
      </c>
      <c r="BA74" s="25">
        <v>34</v>
      </c>
      <c r="BB74" s="25">
        <v>35</v>
      </c>
      <c r="BC74" s="25">
        <v>36</v>
      </c>
    </row>
    <row r="75" spans="1:55" ht="39.9" customHeight="1">
      <c r="A75" s="101" t="s">
        <v>34</v>
      </c>
      <c r="B75" s="192"/>
      <c r="C75" s="116" t="s">
        <v>112</v>
      </c>
      <c r="D75" s="117"/>
      <c r="E75" s="117"/>
      <c r="F75" s="117"/>
      <c r="G75" s="117"/>
      <c r="H75" s="118"/>
      <c r="I75" s="91" t="str">
        <f t="shared" ref="I75:I79" si="38">+$I$69</f>
        <v>2 CARROCERIA Y CHASIS</v>
      </c>
      <c r="J75" s="91" t="s">
        <v>111</v>
      </c>
      <c r="K75" s="91" t="str">
        <f t="shared" ref="K75:K79" si="39">+A75</f>
        <v>b</v>
      </c>
      <c r="L75" s="91" t="str">
        <f t="shared" ref="L75:L79" si="40">+C75</f>
        <v>Inexistencia de retrovisor derecho en vehículos, cuando no es obligatorio.</v>
      </c>
      <c r="M75" s="28" t="str">
        <f>+IF(N75="O","DL",IF(N75="P","","N/A"))</f>
        <v/>
      </c>
      <c r="N75" s="34" t="str">
        <f t="shared" si="36"/>
        <v>P</v>
      </c>
      <c r="O75" s="29">
        <f t="shared" si="37"/>
        <v>0</v>
      </c>
      <c r="P75" s="116"/>
      <c r="Q75" s="117"/>
      <c r="R75" s="117"/>
      <c r="S75" s="118"/>
      <c r="U75" s="25">
        <v>2</v>
      </c>
      <c r="W75" s="25">
        <v>4</v>
      </c>
      <c r="X75" s="25">
        <v>5</v>
      </c>
      <c r="AA75" s="25">
        <v>8</v>
      </c>
      <c r="AB75" s="25">
        <v>9</v>
      </c>
      <c r="AD75" s="25">
        <v>11</v>
      </c>
      <c r="AE75" s="25">
        <v>12</v>
      </c>
      <c r="AI75" s="25">
        <v>16</v>
      </c>
      <c r="AJ75" s="25">
        <v>17</v>
      </c>
      <c r="AL75" s="25">
        <v>19</v>
      </c>
      <c r="AP75" s="25">
        <v>23</v>
      </c>
      <c r="AQ75" s="25">
        <v>24</v>
      </c>
      <c r="AR75" s="25">
        <v>25</v>
      </c>
      <c r="AS75" s="25">
        <v>26</v>
      </c>
      <c r="AT75" s="25">
        <v>27</v>
      </c>
      <c r="AY75" s="25">
        <v>32</v>
      </c>
      <c r="AZ75" s="25">
        <v>33</v>
      </c>
      <c r="BA75" s="25">
        <v>34</v>
      </c>
      <c r="BB75" s="25">
        <v>35</v>
      </c>
      <c r="BC75" s="25">
        <v>36</v>
      </c>
    </row>
    <row r="76" spans="1:55" ht="39.9" customHeight="1">
      <c r="A76" s="101" t="s">
        <v>36</v>
      </c>
      <c r="B76" s="192"/>
      <c r="C76" s="116" t="s">
        <v>113</v>
      </c>
      <c r="D76" s="117"/>
      <c r="E76" s="117"/>
      <c r="F76" s="117"/>
      <c r="G76" s="117"/>
      <c r="H76" s="118"/>
      <c r="I76" s="91" t="str">
        <f t="shared" si="38"/>
        <v>2 CARROCERIA Y CHASIS</v>
      </c>
      <c r="J76" s="91" t="s">
        <v>111</v>
      </c>
      <c r="K76" s="91" t="str">
        <f t="shared" si="39"/>
        <v>c</v>
      </c>
      <c r="L76" s="91" t="str">
        <f t="shared" si="40"/>
        <v>Deterioro de las superficies que no afecten la retro visión.</v>
      </c>
      <c r="M76" s="28" t="str">
        <f>+IF(N76="O","DL",IF(N76="P","","N/A"))</f>
        <v/>
      </c>
      <c r="N76" s="34" t="str">
        <f t="shared" si="36"/>
        <v>P</v>
      </c>
      <c r="O76" s="29">
        <f t="shared" si="37"/>
        <v>0</v>
      </c>
      <c r="P76" s="116"/>
      <c r="Q76" s="117"/>
      <c r="R76" s="117"/>
      <c r="S76" s="118"/>
      <c r="U76" s="25">
        <v>2</v>
      </c>
      <c r="W76" s="25">
        <v>4</v>
      </c>
      <c r="X76" s="25">
        <v>5</v>
      </c>
      <c r="AA76" s="25">
        <v>8</v>
      </c>
      <c r="AB76" s="25">
        <v>9</v>
      </c>
      <c r="AD76" s="25">
        <v>11</v>
      </c>
      <c r="AE76" s="25">
        <v>12</v>
      </c>
      <c r="AI76" s="25">
        <v>16</v>
      </c>
      <c r="AJ76" s="25">
        <v>17</v>
      </c>
      <c r="AL76" s="25">
        <v>19</v>
      </c>
      <c r="AP76" s="25">
        <v>23</v>
      </c>
      <c r="AQ76" s="25">
        <v>24</v>
      </c>
      <c r="AR76" s="25">
        <v>25</v>
      </c>
      <c r="AS76" s="25">
        <v>26</v>
      </c>
      <c r="AT76" s="25">
        <v>27</v>
      </c>
      <c r="AY76" s="25">
        <v>32</v>
      </c>
      <c r="AZ76" s="25">
        <v>33</v>
      </c>
      <c r="BA76" s="25">
        <v>34</v>
      </c>
      <c r="BB76" s="25">
        <v>35</v>
      </c>
      <c r="BC76" s="25">
        <v>36</v>
      </c>
    </row>
    <row r="77" spans="1:55" ht="39.9" customHeight="1">
      <c r="A77" s="101" t="s">
        <v>38</v>
      </c>
      <c r="B77" s="192"/>
      <c r="C77" s="116" t="s">
        <v>114</v>
      </c>
      <c r="D77" s="117"/>
      <c r="E77" s="117"/>
      <c r="F77" s="117"/>
      <c r="G77" s="117"/>
      <c r="H77" s="118"/>
      <c r="I77" s="91" t="str">
        <f t="shared" si="38"/>
        <v>2 CARROCERIA Y CHASIS</v>
      </c>
      <c r="J77" s="91" t="s">
        <v>111</v>
      </c>
      <c r="K77" s="91" t="str">
        <f t="shared" si="39"/>
        <v>d</v>
      </c>
      <c r="L77" s="91" t="str">
        <f t="shared" si="40"/>
        <v>Deterioro excesivo de la superficie que impidan la retro visión.</v>
      </c>
      <c r="M77" s="28" t="str">
        <f>+IF(N77="O","DG",IF(N77="P","","N/A"))</f>
        <v/>
      </c>
      <c r="N77" s="34" t="str">
        <f t="shared" si="36"/>
        <v>P</v>
      </c>
      <c r="O77" s="29">
        <f t="shared" si="37"/>
        <v>0</v>
      </c>
      <c r="P77" s="116"/>
      <c r="Q77" s="117"/>
      <c r="R77" s="117"/>
      <c r="S77" s="118"/>
      <c r="U77" s="25">
        <v>2</v>
      </c>
      <c r="W77" s="25">
        <v>4</v>
      </c>
      <c r="X77" s="25">
        <v>5</v>
      </c>
      <c r="AA77" s="25">
        <v>8</v>
      </c>
      <c r="AB77" s="25">
        <v>9</v>
      </c>
      <c r="AD77" s="25">
        <v>11</v>
      </c>
      <c r="AE77" s="25">
        <v>12</v>
      </c>
      <c r="AI77" s="25">
        <v>16</v>
      </c>
      <c r="AJ77" s="25">
        <v>17</v>
      </c>
      <c r="AL77" s="25">
        <v>19</v>
      </c>
      <c r="AP77" s="25">
        <v>23</v>
      </c>
      <c r="AQ77" s="25">
        <v>24</v>
      </c>
      <c r="AR77" s="25">
        <v>25</v>
      </c>
      <c r="AS77" s="25">
        <v>26</v>
      </c>
      <c r="AT77" s="25">
        <v>27</v>
      </c>
      <c r="AY77" s="25">
        <v>32</v>
      </c>
      <c r="AZ77" s="25">
        <v>33</v>
      </c>
      <c r="BA77" s="25">
        <v>34</v>
      </c>
      <c r="BB77" s="25">
        <v>35</v>
      </c>
      <c r="BC77" s="25">
        <v>36</v>
      </c>
    </row>
    <row r="78" spans="1:55" ht="39.9" customHeight="1">
      <c r="A78" s="101" t="s">
        <v>40</v>
      </c>
      <c r="B78" s="192"/>
      <c r="C78" s="116" t="s">
        <v>115</v>
      </c>
      <c r="D78" s="117"/>
      <c r="E78" s="117"/>
      <c r="F78" s="117"/>
      <c r="G78" s="117"/>
      <c r="H78" s="118"/>
      <c r="I78" s="91" t="str">
        <f t="shared" si="38"/>
        <v>2 CARROCERIA Y CHASIS</v>
      </c>
      <c r="J78" s="91" t="s">
        <v>111</v>
      </c>
      <c r="K78" s="91" t="str">
        <f t="shared" si="39"/>
        <v>e</v>
      </c>
      <c r="L78" s="91" t="str">
        <f t="shared" si="40"/>
        <v>Fijación defectuosa.</v>
      </c>
      <c r="M78" s="28" t="str">
        <f>+IF(N78="O","DL",IF(N78="P","","N/A"))</f>
        <v/>
      </c>
      <c r="N78" s="34" t="str">
        <f t="shared" si="36"/>
        <v>P</v>
      </c>
      <c r="O78" s="29">
        <f t="shared" si="37"/>
        <v>0</v>
      </c>
      <c r="P78" s="116"/>
      <c r="Q78" s="117"/>
      <c r="R78" s="117"/>
      <c r="S78" s="118"/>
      <c r="U78" s="25">
        <v>2</v>
      </c>
      <c r="W78" s="25">
        <v>4</v>
      </c>
      <c r="X78" s="25">
        <v>5</v>
      </c>
      <c r="AA78" s="25">
        <v>8</v>
      </c>
      <c r="AB78" s="25">
        <v>9</v>
      </c>
      <c r="AD78" s="25">
        <v>11</v>
      </c>
      <c r="AE78" s="25">
        <v>12</v>
      </c>
      <c r="AI78" s="25">
        <v>16</v>
      </c>
      <c r="AJ78" s="25">
        <v>17</v>
      </c>
      <c r="AL78" s="25">
        <v>19</v>
      </c>
      <c r="AP78" s="25">
        <v>23</v>
      </c>
      <c r="AQ78" s="25">
        <v>24</v>
      </c>
      <c r="AR78" s="25">
        <v>25</v>
      </c>
      <c r="AS78" s="25">
        <v>26</v>
      </c>
      <c r="AT78" s="25">
        <v>27</v>
      </c>
      <c r="AY78" s="25">
        <v>32</v>
      </c>
      <c r="AZ78" s="25">
        <v>33</v>
      </c>
      <c r="BA78" s="25">
        <v>34</v>
      </c>
      <c r="BB78" s="25">
        <v>35</v>
      </c>
      <c r="BC78" s="25">
        <v>36</v>
      </c>
    </row>
    <row r="79" spans="1:55" ht="39.9" customHeight="1">
      <c r="A79" s="101" t="s">
        <v>42</v>
      </c>
      <c r="B79" s="192"/>
      <c r="C79" s="116" t="s">
        <v>116</v>
      </c>
      <c r="D79" s="117"/>
      <c r="E79" s="117"/>
      <c r="F79" s="117"/>
      <c r="G79" s="117"/>
      <c r="H79" s="118"/>
      <c r="I79" s="91" t="str">
        <f t="shared" si="38"/>
        <v>2 CARROCERIA Y CHASIS</v>
      </c>
      <c r="J79" s="91" t="s">
        <v>111</v>
      </c>
      <c r="K79" s="91" t="str">
        <f t="shared" si="39"/>
        <v>f</v>
      </c>
      <c r="L79" s="91" t="str">
        <f t="shared" si="40"/>
        <v>Fijación defectuosa con riesgo de desprendimiento.</v>
      </c>
      <c r="M79" s="28" t="str">
        <f>+IF(N79="O","DG",IF(N79="P","","N/A"))</f>
        <v/>
      </c>
      <c r="N79" s="34" t="str">
        <f t="shared" si="36"/>
        <v>P</v>
      </c>
      <c r="O79" s="29">
        <f t="shared" si="37"/>
        <v>0</v>
      </c>
      <c r="P79" s="116"/>
      <c r="Q79" s="117"/>
      <c r="R79" s="117"/>
      <c r="S79" s="118"/>
      <c r="U79" s="25">
        <v>2</v>
      </c>
      <c r="W79" s="25">
        <v>4</v>
      </c>
      <c r="X79" s="25">
        <v>5</v>
      </c>
      <c r="AA79" s="25">
        <v>8</v>
      </c>
      <c r="AB79" s="25">
        <v>9</v>
      </c>
      <c r="AD79" s="25">
        <v>11</v>
      </c>
      <c r="AE79" s="25">
        <v>12</v>
      </c>
      <c r="AI79" s="25">
        <v>16</v>
      </c>
      <c r="AJ79" s="25">
        <v>17</v>
      </c>
      <c r="AL79" s="25">
        <v>19</v>
      </c>
      <c r="AP79" s="25">
        <v>23</v>
      </c>
      <c r="AQ79" s="25">
        <v>24</v>
      </c>
      <c r="AR79" s="25">
        <v>25</v>
      </c>
      <c r="AS79" s="25">
        <v>26</v>
      </c>
      <c r="AT79" s="25">
        <v>27</v>
      </c>
      <c r="AY79" s="25">
        <v>32</v>
      </c>
      <c r="AZ79" s="25">
        <v>33</v>
      </c>
      <c r="BA79" s="25">
        <v>34</v>
      </c>
      <c r="BB79" s="25">
        <v>35</v>
      </c>
      <c r="BC79" s="25">
        <v>36</v>
      </c>
    </row>
    <row r="80" spans="1:55" ht="28.5" customHeight="1">
      <c r="A80" s="101">
        <v>3</v>
      </c>
      <c r="B80" s="121" t="s">
        <v>117</v>
      </c>
      <c r="C80" s="122"/>
      <c r="D80" s="122"/>
      <c r="E80" s="122"/>
      <c r="F80" s="122"/>
      <c r="G80" s="122"/>
      <c r="H80" s="122"/>
      <c r="I80" s="122"/>
      <c r="J80" s="122"/>
      <c r="K80" s="122"/>
      <c r="L80" s="122"/>
      <c r="M80" s="122"/>
      <c r="N80" s="122"/>
      <c r="O80" s="122"/>
      <c r="P80" s="122"/>
      <c r="Q80" s="122"/>
      <c r="R80" s="122"/>
      <c r="S80" s="123"/>
    </row>
    <row r="81" spans="1:55" ht="27.75" customHeight="1">
      <c r="A81" s="101" t="s">
        <v>118</v>
      </c>
      <c r="B81" s="121" t="s">
        <v>119</v>
      </c>
      <c r="C81" s="122"/>
      <c r="D81" s="122"/>
      <c r="E81" s="122"/>
      <c r="F81" s="122"/>
      <c r="G81" s="122"/>
      <c r="H81" s="122"/>
      <c r="I81" s="122"/>
      <c r="J81" s="122"/>
      <c r="K81" s="122"/>
      <c r="L81" s="122"/>
      <c r="M81" s="122"/>
      <c r="N81" s="122"/>
      <c r="O81" s="122"/>
      <c r="P81" s="122"/>
      <c r="Q81" s="122"/>
      <c r="R81" s="122"/>
      <c r="S81" s="123"/>
    </row>
    <row r="82" spans="1:55" ht="39.9" customHeight="1">
      <c r="A82" s="101"/>
      <c r="B82" s="191" t="s">
        <v>23</v>
      </c>
      <c r="C82" s="121" t="s">
        <v>24</v>
      </c>
      <c r="D82" s="122"/>
      <c r="E82" s="122"/>
      <c r="F82" s="122"/>
      <c r="G82" s="122"/>
      <c r="H82" s="123"/>
      <c r="I82" s="94" t="s">
        <v>25</v>
      </c>
      <c r="J82" s="94" t="s">
        <v>26</v>
      </c>
      <c r="K82" s="94" t="s">
        <v>27</v>
      </c>
      <c r="L82" s="94" t="s">
        <v>24</v>
      </c>
      <c r="M82" s="101" t="s">
        <v>28</v>
      </c>
      <c r="N82" s="101" t="s">
        <v>29</v>
      </c>
      <c r="O82" s="92" t="s">
        <v>30</v>
      </c>
      <c r="P82" s="121" t="s">
        <v>30</v>
      </c>
      <c r="Q82" s="122"/>
      <c r="R82" s="122"/>
      <c r="S82" s="123"/>
    </row>
    <row r="83" spans="1:55" ht="39.9" customHeight="1">
      <c r="A83" s="101" t="s">
        <v>31</v>
      </c>
      <c r="B83" s="192"/>
      <c r="C83" s="116" t="s">
        <v>120</v>
      </c>
      <c r="D83" s="117"/>
      <c r="E83" s="117"/>
      <c r="F83" s="117"/>
      <c r="G83" s="117"/>
      <c r="H83" s="118"/>
      <c r="I83" s="91" t="s">
        <v>121</v>
      </c>
      <c r="J83" s="91" t="s">
        <v>122</v>
      </c>
      <c r="K83" s="91" t="str">
        <f>+A83</f>
        <v>a</v>
      </c>
      <c r="L83" s="91" t="str">
        <f>+C83</f>
        <v>Asiento con deterioro</v>
      </c>
      <c r="M83" s="28" t="str">
        <f>+IF(N83="O","DL",IF(N83="P","","N/A"))</f>
        <v/>
      </c>
      <c r="N83" s="34" t="str">
        <f t="shared" ref="N83:N88" si="41">+IF(OR($T$5=T83,$T$5=U83,$T$5=V83,$T$5=W83,$T$5=X83,$T$5=Y83,$T$5=Z83,$T$5=AA83,$T$5=AB83,$T$5=AC83,$T$5=AD83,$T$5=AE83,$T$5=AF83,$T$5=AG83,$T$5=AH83,$T$5=AI83,$T$5=AJ83,$T$5=AK83,$T$5=AL83,$T$5=AM83,$T$5=AN83,$T$5=AO83,$T$5=AP83,$T$5=AQ83,$T$5=AR83,$T$5=AS83,$T$5=AT83,$T$5=AU83,$T$5=AV83,$T$5=AW83,$T$5=AX83,$T$5=AY83,$T$5=AZ83,$T$5=BA83,$T$5=BB83,$T$5=BC83,$T$5=BD83),"P","¡")</f>
        <v>P</v>
      </c>
      <c r="O83" s="29">
        <f t="shared" ref="O83:O88" si="42">P83</f>
        <v>0</v>
      </c>
      <c r="P83" s="116"/>
      <c r="Q83" s="117"/>
      <c r="R83" s="117"/>
      <c r="S83" s="118"/>
      <c r="U83" s="25">
        <v>2</v>
      </c>
      <c r="W83" s="25">
        <v>4</v>
      </c>
      <c r="X83" s="25">
        <v>5</v>
      </c>
      <c r="AA83" s="25">
        <v>8</v>
      </c>
      <c r="AB83" s="25">
        <v>9</v>
      </c>
      <c r="AD83" s="25">
        <v>11</v>
      </c>
      <c r="AE83" s="25">
        <v>12</v>
      </c>
      <c r="AI83" s="25">
        <v>16</v>
      </c>
      <c r="AJ83" s="25">
        <v>17</v>
      </c>
      <c r="AL83" s="25">
        <v>19</v>
      </c>
      <c r="AP83" s="25">
        <v>23</v>
      </c>
      <c r="AR83" s="25">
        <v>25</v>
      </c>
      <c r="AS83" s="25">
        <v>26</v>
      </c>
      <c r="AT83" s="25">
        <v>27</v>
      </c>
      <c r="AY83" s="25">
        <v>32</v>
      </c>
      <c r="AZ83" s="25">
        <v>33</v>
      </c>
      <c r="BA83" s="25">
        <v>34</v>
      </c>
      <c r="BB83" s="25">
        <v>35</v>
      </c>
      <c r="BC83" s="25">
        <v>36</v>
      </c>
    </row>
    <row r="84" spans="1:55" ht="39.9" customHeight="1">
      <c r="A84" s="101" t="s">
        <v>34</v>
      </c>
      <c r="B84" s="192"/>
      <c r="C84" s="116" t="s">
        <v>123</v>
      </c>
      <c r="D84" s="117"/>
      <c r="E84" s="117"/>
      <c r="F84" s="117"/>
      <c r="G84" s="117"/>
      <c r="H84" s="118"/>
      <c r="I84" s="91" t="s">
        <v>121</v>
      </c>
      <c r="J84" s="91" t="s">
        <v>122</v>
      </c>
      <c r="K84" s="91" t="str">
        <f>+A84</f>
        <v>b</v>
      </c>
      <c r="L84" s="91" t="str">
        <f>+C84</f>
        <v>Asiento muy deteriorado.</v>
      </c>
      <c r="M84" s="28" t="str">
        <f>+IF(N84="O","DG",IF(N84="P","","N/A"))</f>
        <v/>
      </c>
      <c r="N84" s="34" t="str">
        <f t="shared" si="41"/>
        <v>P</v>
      </c>
      <c r="O84" s="29">
        <f t="shared" ref="O84" si="43">P84</f>
        <v>0</v>
      </c>
      <c r="P84" s="89"/>
      <c r="Q84" s="90"/>
      <c r="R84" s="90"/>
      <c r="S84" s="91"/>
      <c r="U84" s="25">
        <v>2</v>
      </c>
      <c r="W84" s="25">
        <v>4</v>
      </c>
      <c r="X84" s="25">
        <v>5</v>
      </c>
      <c r="AA84" s="25">
        <v>8</v>
      </c>
      <c r="AB84" s="25">
        <v>9</v>
      </c>
      <c r="AD84" s="25">
        <v>11</v>
      </c>
      <c r="AE84" s="25">
        <v>12</v>
      </c>
      <c r="AI84" s="25">
        <v>16</v>
      </c>
      <c r="AJ84" s="25">
        <v>17</v>
      </c>
      <c r="AL84" s="25">
        <v>19</v>
      </c>
      <c r="AP84" s="25">
        <v>23</v>
      </c>
      <c r="AR84" s="25">
        <v>25</v>
      </c>
      <c r="AS84" s="25">
        <v>26</v>
      </c>
      <c r="AT84" s="25">
        <v>27</v>
      </c>
      <c r="AY84" s="25">
        <v>32</v>
      </c>
      <c r="AZ84" s="25">
        <v>33</v>
      </c>
      <c r="BA84" s="25">
        <v>34</v>
      </c>
      <c r="BB84" s="25">
        <v>35</v>
      </c>
      <c r="BC84" s="25">
        <v>36</v>
      </c>
    </row>
    <row r="85" spans="1:55" ht="39.9" customHeight="1">
      <c r="A85" s="101" t="s">
        <v>36</v>
      </c>
      <c r="B85" s="192"/>
      <c r="C85" s="116" t="s">
        <v>115</v>
      </c>
      <c r="D85" s="117"/>
      <c r="E85" s="117"/>
      <c r="F85" s="117"/>
      <c r="G85" s="117"/>
      <c r="H85" s="118"/>
      <c r="I85" s="91" t="s">
        <v>121</v>
      </c>
      <c r="J85" s="91" t="s">
        <v>122</v>
      </c>
      <c r="K85" s="91" t="str">
        <f>+A84</f>
        <v>b</v>
      </c>
      <c r="L85" s="91" t="str">
        <f t="shared" ref="L85:L88" si="44">+C85</f>
        <v>Fijación defectuosa.</v>
      </c>
      <c r="M85" s="28" t="str">
        <f>+IF(N85="O","DL",IF(N85="P","","N/A"))</f>
        <v/>
      </c>
      <c r="N85" s="34" t="str">
        <f t="shared" si="41"/>
        <v>P</v>
      </c>
      <c r="O85" s="29">
        <f t="shared" si="42"/>
        <v>0</v>
      </c>
      <c r="P85" s="116"/>
      <c r="Q85" s="117"/>
      <c r="R85" s="117"/>
      <c r="S85" s="118"/>
      <c r="U85" s="25">
        <v>2</v>
      </c>
      <c r="W85" s="25">
        <v>4</v>
      </c>
      <c r="X85" s="25">
        <v>5</v>
      </c>
      <c r="AA85" s="25">
        <v>8</v>
      </c>
      <c r="AB85" s="25">
        <v>9</v>
      </c>
      <c r="AD85" s="25">
        <v>11</v>
      </c>
      <c r="AE85" s="25">
        <v>12</v>
      </c>
      <c r="AI85" s="25">
        <v>16</v>
      </c>
      <c r="AJ85" s="25">
        <v>17</v>
      </c>
      <c r="AL85" s="25">
        <v>19</v>
      </c>
      <c r="AP85" s="25">
        <v>23</v>
      </c>
      <c r="AR85" s="25">
        <v>25</v>
      </c>
      <c r="AS85" s="25">
        <v>26</v>
      </c>
      <c r="AT85" s="25">
        <v>27</v>
      </c>
      <c r="AY85" s="25">
        <v>32</v>
      </c>
      <c r="AZ85" s="25">
        <v>33</v>
      </c>
      <c r="BA85" s="25">
        <v>34</v>
      </c>
      <c r="BB85" s="25">
        <v>35</v>
      </c>
      <c r="BC85" s="25">
        <v>36</v>
      </c>
    </row>
    <row r="86" spans="1:55" ht="39.9" customHeight="1">
      <c r="A86" s="101" t="s">
        <v>38</v>
      </c>
      <c r="B86" s="192"/>
      <c r="C86" s="116" t="s">
        <v>116</v>
      </c>
      <c r="D86" s="117"/>
      <c r="E86" s="117"/>
      <c r="F86" s="117"/>
      <c r="G86" s="117"/>
      <c r="H86" s="118"/>
      <c r="I86" s="91" t="s">
        <v>121</v>
      </c>
      <c r="J86" s="91" t="s">
        <v>122</v>
      </c>
      <c r="K86" s="91" t="str">
        <f>+A85</f>
        <v>c</v>
      </c>
      <c r="L86" s="91" t="str">
        <f t="shared" si="44"/>
        <v>Fijación defectuosa con riesgo de desprendimiento.</v>
      </c>
      <c r="M86" s="28" t="str">
        <f>+IF(N86="O","DG",IF(N86="P","","N/A"))</f>
        <v/>
      </c>
      <c r="N86" s="34" t="str">
        <f t="shared" si="41"/>
        <v>P</v>
      </c>
      <c r="O86" s="29">
        <f t="shared" si="42"/>
        <v>0</v>
      </c>
      <c r="P86" s="116"/>
      <c r="Q86" s="117"/>
      <c r="R86" s="117"/>
      <c r="S86" s="118"/>
      <c r="U86" s="25">
        <v>2</v>
      </c>
      <c r="W86" s="25">
        <v>4</v>
      </c>
      <c r="X86" s="25">
        <v>5</v>
      </c>
      <c r="AA86" s="25">
        <v>8</v>
      </c>
      <c r="AB86" s="25">
        <v>9</v>
      </c>
      <c r="AD86" s="25">
        <v>11</v>
      </c>
      <c r="AE86" s="25">
        <v>12</v>
      </c>
      <c r="AI86" s="25">
        <v>16</v>
      </c>
      <c r="AJ86" s="25">
        <v>17</v>
      </c>
      <c r="AL86" s="25">
        <v>19</v>
      </c>
      <c r="AP86" s="25">
        <v>23</v>
      </c>
      <c r="AR86" s="25">
        <v>25</v>
      </c>
      <c r="AS86" s="25">
        <v>26</v>
      </c>
      <c r="AT86" s="25">
        <v>27</v>
      </c>
      <c r="AY86" s="25">
        <v>32</v>
      </c>
      <c r="AZ86" s="25">
        <v>33</v>
      </c>
      <c r="BA86" s="25">
        <v>34</v>
      </c>
      <c r="BB86" s="25">
        <v>35</v>
      </c>
      <c r="BC86" s="25">
        <v>36</v>
      </c>
    </row>
    <row r="87" spans="1:55" ht="39.9" customHeight="1">
      <c r="A87" s="101" t="s">
        <v>40</v>
      </c>
      <c r="B87" s="192"/>
      <c r="C87" s="116" t="s">
        <v>124</v>
      </c>
      <c r="D87" s="117"/>
      <c r="E87" s="117"/>
      <c r="F87" s="117"/>
      <c r="G87" s="117"/>
      <c r="H87" s="118"/>
      <c r="I87" s="91" t="s">
        <v>121</v>
      </c>
      <c r="J87" s="91" t="s">
        <v>122</v>
      </c>
      <c r="K87" s="91" t="str">
        <f>+A86</f>
        <v>d</v>
      </c>
      <c r="L87" s="91" t="str">
        <f t="shared" si="44"/>
        <v>Capacidad de ocupantes distinta a la espesificada por el fabricante</v>
      </c>
      <c r="M87" s="28" t="str">
        <f>+IF(N87="O","DL",IF(N87="P","","N/A"))</f>
        <v/>
      </c>
      <c r="N87" s="34" t="str">
        <f t="shared" si="41"/>
        <v>P</v>
      </c>
      <c r="O87" s="29">
        <f t="shared" si="42"/>
        <v>0</v>
      </c>
      <c r="P87" s="116"/>
      <c r="Q87" s="117"/>
      <c r="R87" s="117"/>
      <c r="S87" s="118"/>
      <c r="U87" s="25">
        <v>2</v>
      </c>
      <c r="W87" s="25">
        <v>4</v>
      </c>
      <c r="X87" s="25">
        <v>5</v>
      </c>
      <c r="AA87" s="25">
        <v>8</v>
      </c>
      <c r="AB87" s="25">
        <v>9</v>
      </c>
      <c r="AD87" s="25">
        <v>11</v>
      </c>
      <c r="AE87" s="25">
        <v>12</v>
      </c>
      <c r="AI87" s="25">
        <v>16</v>
      </c>
      <c r="AJ87" s="25">
        <v>17</v>
      </c>
      <c r="AL87" s="25">
        <v>19</v>
      </c>
      <c r="AP87" s="25">
        <v>23</v>
      </c>
      <c r="AR87" s="25">
        <v>25</v>
      </c>
      <c r="AS87" s="25">
        <v>26</v>
      </c>
      <c r="AT87" s="25">
        <v>27</v>
      </c>
      <c r="AY87" s="25">
        <v>32</v>
      </c>
      <c r="AZ87" s="25">
        <v>33</v>
      </c>
      <c r="BA87" s="25">
        <v>34</v>
      </c>
      <c r="BB87" s="25">
        <v>35</v>
      </c>
      <c r="BC87" s="25">
        <v>36</v>
      </c>
    </row>
    <row r="88" spans="1:55" ht="39.9" customHeight="1">
      <c r="A88" s="101" t="s">
        <v>42</v>
      </c>
      <c r="B88" s="192"/>
      <c r="C88" s="116" t="s">
        <v>125</v>
      </c>
      <c r="D88" s="117"/>
      <c r="E88" s="117"/>
      <c r="F88" s="117"/>
      <c r="G88" s="117"/>
      <c r="H88" s="118"/>
      <c r="I88" s="91" t="s">
        <v>121</v>
      </c>
      <c r="J88" s="91" t="s">
        <v>122</v>
      </c>
      <c r="K88" s="91" t="str">
        <f>+A87</f>
        <v>e</v>
      </c>
      <c r="L88" s="91" t="str">
        <f t="shared" si="44"/>
        <v>Mecanismos de ajuste que no permiten la fijación (según aplique).</v>
      </c>
      <c r="M88" s="28" t="str">
        <f>+IF(N88="O","DL",IF(N88="P","","N/A"))</f>
        <v/>
      </c>
      <c r="N88" s="34" t="str">
        <f t="shared" si="41"/>
        <v>P</v>
      </c>
      <c r="O88" s="29">
        <f t="shared" si="42"/>
        <v>0</v>
      </c>
      <c r="P88" s="116"/>
      <c r="Q88" s="117"/>
      <c r="R88" s="117"/>
      <c r="S88" s="118"/>
      <c r="U88" s="25">
        <v>2</v>
      </c>
      <c r="W88" s="25">
        <v>4</v>
      </c>
      <c r="X88" s="25">
        <v>5</v>
      </c>
      <c r="AA88" s="25">
        <v>8</v>
      </c>
      <c r="AB88" s="25">
        <v>9</v>
      </c>
      <c r="AD88" s="25">
        <v>11</v>
      </c>
      <c r="AE88" s="25">
        <v>12</v>
      </c>
      <c r="AI88" s="25">
        <v>16</v>
      </c>
      <c r="AJ88" s="25">
        <v>17</v>
      </c>
      <c r="AL88" s="25">
        <v>19</v>
      </c>
      <c r="AP88" s="25">
        <v>23</v>
      </c>
      <c r="AR88" s="25">
        <v>25</v>
      </c>
      <c r="AS88" s="25">
        <v>26</v>
      </c>
      <c r="AT88" s="25">
        <v>27</v>
      </c>
      <c r="AY88" s="25">
        <v>32</v>
      </c>
      <c r="AZ88" s="25">
        <v>33</v>
      </c>
      <c r="BA88" s="25">
        <v>34</v>
      </c>
      <c r="BB88" s="25">
        <v>35</v>
      </c>
      <c r="BC88" s="25">
        <v>36</v>
      </c>
    </row>
    <row r="89" spans="1:55" ht="29.25" customHeight="1">
      <c r="A89" s="101" t="s">
        <v>126</v>
      </c>
      <c r="B89" s="121" t="s">
        <v>127</v>
      </c>
      <c r="C89" s="122"/>
      <c r="D89" s="122"/>
      <c r="E89" s="122"/>
      <c r="F89" s="122"/>
      <c r="G89" s="122"/>
      <c r="H89" s="122"/>
      <c r="I89" s="122"/>
      <c r="J89" s="122"/>
      <c r="K89" s="122"/>
      <c r="L89" s="122"/>
      <c r="M89" s="122"/>
      <c r="N89" s="122"/>
      <c r="O89" s="122"/>
      <c r="P89" s="122"/>
      <c r="Q89" s="122"/>
      <c r="R89" s="122"/>
      <c r="S89" s="123"/>
    </row>
    <row r="90" spans="1:55" ht="30" customHeight="1">
      <c r="A90" s="101"/>
      <c r="B90" s="130" t="s">
        <v>23</v>
      </c>
      <c r="C90" s="121" t="s">
        <v>24</v>
      </c>
      <c r="D90" s="122"/>
      <c r="E90" s="122"/>
      <c r="F90" s="122"/>
      <c r="G90" s="122"/>
      <c r="H90" s="123"/>
      <c r="I90" s="94" t="s">
        <v>25</v>
      </c>
      <c r="J90" s="94" t="s">
        <v>26</v>
      </c>
      <c r="K90" s="94" t="s">
        <v>27</v>
      </c>
      <c r="L90" s="94" t="s">
        <v>24</v>
      </c>
      <c r="M90" s="101" t="s">
        <v>28</v>
      </c>
      <c r="N90" s="101" t="s">
        <v>29</v>
      </c>
      <c r="O90" s="92" t="s">
        <v>30</v>
      </c>
      <c r="P90" s="121" t="s">
        <v>30</v>
      </c>
      <c r="Q90" s="122"/>
      <c r="R90" s="122"/>
      <c r="S90" s="123"/>
      <c r="U90" s="25">
        <v>2</v>
      </c>
      <c r="W90" s="25">
        <v>4</v>
      </c>
      <c r="X90" s="25">
        <v>5</v>
      </c>
      <c r="AA90" s="25">
        <v>8</v>
      </c>
      <c r="AB90" s="25">
        <v>9</v>
      </c>
      <c r="AD90" s="25">
        <v>11</v>
      </c>
      <c r="AE90" s="25">
        <v>12</v>
      </c>
      <c r="AI90" s="25">
        <v>16</v>
      </c>
      <c r="AJ90" s="25">
        <v>17</v>
      </c>
      <c r="AL90" s="25">
        <v>19</v>
      </c>
      <c r="AP90" s="25">
        <v>23</v>
      </c>
      <c r="AR90" s="25">
        <v>25</v>
      </c>
      <c r="AS90" s="25">
        <v>26</v>
      </c>
      <c r="AT90" s="25">
        <v>27</v>
      </c>
      <c r="AY90" s="25">
        <v>32</v>
      </c>
      <c r="AZ90" s="25">
        <v>33</v>
      </c>
      <c r="BA90" s="25">
        <v>34</v>
      </c>
      <c r="BB90" s="25">
        <v>35</v>
      </c>
      <c r="BC90" s="25">
        <v>36</v>
      </c>
    </row>
    <row r="91" spans="1:55" ht="31.5" customHeight="1">
      <c r="A91" s="101" t="s">
        <v>31</v>
      </c>
      <c r="B91" s="131"/>
      <c r="C91" s="116" t="s">
        <v>128</v>
      </c>
      <c r="D91" s="117"/>
      <c r="E91" s="117"/>
      <c r="F91" s="117"/>
      <c r="G91" s="117"/>
      <c r="H91" s="118"/>
      <c r="I91" s="91" t="str">
        <f>+$I$83</f>
        <v>3 ACONDICIONAMIENTO INTERIOR</v>
      </c>
      <c r="J91" s="91" t="s">
        <v>129</v>
      </c>
      <c r="K91" s="91" t="str">
        <f>+A91</f>
        <v>a</v>
      </c>
      <c r="L91" s="91" t="str">
        <f>+C91</f>
        <v>Inexistencia de algún cinturón</v>
      </c>
      <c r="M91" s="28" t="str">
        <f>+IF(N91="O","DG",IF(N91="P","","N/A"))</f>
        <v/>
      </c>
      <c r="N91" s="34" t="str">
        <f>+IF(OR($T$5=T91,$T$5=U91,$T$5=V91,$T$5=W91,$T$5=X91,$T$5=Y91,$T$5=Z91,$T$5=AA91,$T$5=AB91,$T$5=AC91,$T$5=AD91,$T$5=AE91,$T$5=AF91,$T$5=AG91,$T$5=AH91,$T$5=AI91,$T$5=AJ91,$T$5=AK91,$T$5=AL91,$T$5=AM91,$T$5=AN91,$T$5=AO91,$T$5=AP91,$T$5=AQ91,$T$5=AR91,$T$5=AS91,$T$5=AT91,$T$5=AU91,$T$5=AV91,$T$5=AW91,$T$5=AX91,$T$5=AY91,$T$5=AZ91,$T$5=BA91,$T$5=BB91,$T$5=BC91,$T$5=BD91),"P","¡")</f>
        <v>P</v>
      </c>
      <c r="O91" s="29">
        <f t="shared" ref="O91:O94" si="45">P91</f>
        <v>0</v>
      </c>
      <c r="P91" s="116"/>
      <c r="Q91" s="117"/>
      <c r="R91" s="117"/>
      <c r="S91" s="118"/>
      <c r="U91" s="25">
        <v>2</v>
      </c>
      <c r="W91" s="25">
        <v>4</v>
      </c>
      <c r="X91" s="25">
        <v>5</v>
      </c>
      <c r="AA91" s="25">
        <v>8</v>
      </c>
      <c r="AB91" s="25">
        <v>9</v>
      </c>
      <c r="AD91" s="25">
        <v>11</v>
      </c>
      <c r="AE91" s="25">
        <v>12</v>
      </c>
      <c r="AI91" s="25">
        <v>16</v>
      </c>
      <c r="AJ91" s="25">
        <v>17</v>
      </c>
      <c r="AL91" s="25">
        <v>19</v>
      </c>
      <c r="AP91" s="25">
        <v>23</v>
      </c>
      <c r="AR91" s="25">
        <v>25</v>
      </c>
      <c r="AS91" s="25">
        <v>26</v>
      </c>
      <c r="AT91" s="25">
        <v>27</v>
      </c>
      <c r="AY91" s="25">
        <v>32</v>
      </c>
      <c r="AZ91" s="25">
        <v>33</v>
      </c>
      <c r="BA91" s="25">
        <v>34</v>
      </c>
      <c r="BB91" s="25">
        <v>35</v>
      </c>
      <c r="BC91" s="25">
        <v>36</v>
      </c>
    </row>
    <row r="92" spans="1:55" ht="35.25" customHeight="1">
      <c r="A92" s="101" t="s">
        <v>34</v>
      </c>
      <c r="B92" s="131"/>
      <c r="C92" s="116" t="s">
        <v>130</v>
      </c>
      <c r="D92" s="117"/>
      <c r="E92" s="117"/>
      <c r="F92" s="117"/>
      <c r="G92" s="117"/>
      <c r="H92" s="118"/>
      <c r="I92" s="91" t="str">
        <f t="shared" ref="I92:I95" si="46">+$I$83</f>
        <v>3 ACONDICIONAMIENTO INTERIOR</v>
      </c>
      <c r="J92" s="91" t="s">
        <v>129</v>
      </c>
      <c r="K92" s="91" t="str">
        <f t="shared" ref="K92:K94" si="47">+A92</f>
        <v>b</v>
      </c>
      <c r="L92" s="91" t="str">
        <f t="shared" ref="L92:L94" si="48">+C92</f>
        <v>Defectos de estado en las bandas de cinturones</v>
      </c>
      <c r="M92" s="28" t="str">
        <f>+IF(N92="O","DL",IF(N92="P","","N/A"))</f>
        <v/>
      </c>
      <c r="N92" s="34" t="str">
        <f>+IF(OR($T$5=T92,$T$5=U92,$T$5=V92,$T$5=W92,$T$5=X92,$T$5=Y92,$T$5=Z92,$T$5=AA92,$T$5=AB92,$T$5=AC92,$T$5=AD92,$T$5=AE92,$T$5=AF92,$T$5=AG92,$T$5=AH92,$T$5=AI92,$T$5=AJ92,$T$5=AK92,$T$5=AL92,$T$5=AM92,$T$5=AN92,$T$5=AO92,$T$5=AP92,$T$5=AQ92,$T$5=AR92,$T$5=AS92,$T$5=AT92,$T$5=AU92,$T$5=AV92,$T$5=AW92,$T$5=AX92,$T$5=AY92,$T$5=AZ92,$T$5=BA92,$T$5=BB92,$T$5=BC92,$T$5=BD92),"P","¡")</f>
        <v>P</v>
      </c>
      <c r="O92" s="29">
        <f t="shared" si="45"/>
        <v>0</v>
      </c>
      <c r="P92" s="116"/>
      <c r="Q92" s="117"/>
      <c r="R92" s="117"/>
      <c r="S92" s="118"/>
      <c r="U92" s="25">
        <v>2</v>
      </c>
      <c r="W92" s="25">
        <v>4</v>
      </c>
      <c r="X92" s="25">
        <v>5</v>
      </c>
      <c r="AA92" s="25">
        <v>8</v>
      </c>
      <c r="AB92" s="25">
        <v>9</v>
      </c>
      <c r="AD92" s="25">
        <v>11</v>
      </c>
      <c r="AE92" s="25">
        <v>12</v>
      </c>
      <c r="AI92" s="25">
        <v>16</v>
      </c>
      <c r="AJ92" s="25">
        <v>17</v>
      </c>
      <c r="AL92" s="25">
        <v>19</v>
      </c>
      <c r="AP92" s="25">
        <v>23</v>
      </c>
      <c r="AR92" s="25">
        <v>25</v>
      </c>
      <c r="AS92" s="25">
        <v>26</v>
      </c>
      <c r="AT92" s="25">
        <v>27</v>
      </c>
      <c r="AY92" s="25">
        <v>32</v>
      </c>
      <c r="AZ92" s="25">
        <v>33</v>
      </c>
      <c r="BA92" s="25">
        <v>34</v>
      </c>
      <c r="BB92" s="25">
        <v>35</v>
      </c>
      <c r="BC92" s="25">
        <v>36</v>
      </c>
    </row>
    <row r="93" spans="1:55" ht="32.25" customHeight="1">
      <c r="A93" s="101" t="s">
        <v>36</v>
      </c>
      <c r="B93" s="131"/>
      <c r="C93" s="116" t="s">
        <v>131</v>
      </c>
      <c r="D93" s="117"/>
      <c r="E93" s="117"/>
      <c r="F93" s="117"/>
      <c r="G93" s="117"/>
      <c r="H93" s="118"/>
      <c r="I93" s="91" t="str">
        <f t="shared" si="46"/>
        <v>3 ACONDICIONAMIENTO INTERIOR</v>
      </c>
      <c r="J93" s="91" t="s">
        <v>129</v>
      </c>
      <c r="K93" s="91" t="str">
        <f t="shared" si="47"/>
        <v>c</v>
      </c>
      <c r="L93" s="91" t="str">
        <f t="shared" si="48"/>
        <v>Defectos de estado de los anclajes y trancas</v>
      </c>
      <c r="M93" s="28" t="str">
        <f>+IF(N93="O","DL",IF(N93="P","","N/A"))</f>
        <v/>
      </c>
      <c r="N93" s="34" t="str">
        <f>+IF(OR($T$5=T93,$T$5=U93,$T$5=V93,$T$5=W93,$T$5=X93,$T$5=Y93,$T$5=Z93,$T$5=AA93,$T$5=AB93,$T$5=AC93,$T$5=AD93,$T$5=AE93,$T$5=AF93,$T$5=AG93,$T$5=AH93,$T$5=AI93,$T$5=AJ93,$T$5=AK93,$T$5=AL93,$T$5=AM93,$T$5=AN93,$T$5=AO93,$T$5=AP93,$T$5=AQ93,$T$5=AR93,$T$5=AS93,$T$5=AT93,$T$5=AU93,$T$5=AV93,$T$5=AW93,$T$5=AX93,$T$5=AY93,$T$5=AZ93,$T$5=BA93,$T$5=BB93,$T$5=BC93,$T$5=BD93),"P","¡")</f>
        <v>P</v>
      </c>
      <c r="O93" s="29">
        <f t="shared" si="45"/>
        <v>0</v>
      </c>
      <c r="P93" s="116"/>
      <c r="Q93" s="117"/>
      <c r="R93" s="117"/>
      <c r="S93" s="118"/>
      <c r="U93" s="25">
        <v>2</v>
      </c>
      <c r="W93" s="25">
        <v>4</v>
      </c>
      <c r="X93" s="25">
        <v>5</v>
      </c>
      <c r="AA93" s="25">
        <v>8</v>
      </c>
      <c r="AB93" s="25">
        <v>9</v>
      </c>
      <c r="AD93" s="25">
        <v>11</v>
      </c>
      <c r="AE93" s="25">
        <v>12</v>
      </c>
      <c r="AI93" s="25">
        <v>16</v>
      </c>
      <c r="AJ93" s="25">
        <v>17</v>
      </c>
      <c r="AL93" s="25">
        <v>19</v>
      </c>
      <c r="AP93" s="25">
        <v>23</v>
      </c>
      <c r="AR93" s="25">
        <v>25</v>
      </c>
      <c r="AS93" s="25">
        <v>26</v>
      </c>
      <c r="AT93" s="25">
        <v>27</v>
      </c>
      <c r="AY93" s="25">
        <v>32</v>
      </c>
      <c r="AZ93" s="25">
        <v>33</v>
      </c>
      <c r="BA93" s="25">
        <v>34</v>
      </c>
      <c r="BB93" s="25">
        <v>35</v>
      </c>
      <c r="BC93" s="25">
        <v>36</v>
      </c>
    </row>
    <row r="94" spans="1:55" ht="34.5" customHeight="1">
      <c r="A94" s="101" t="s">
        <v>38</v>
      </c>
      <c r="B94" s="131"/>
      <c r="C94" s="116" t="s">
        <v>132</v>
      </c>
      <c r="D94" s="117"/>
      <c r="E94" s="117"/>
      <c r="F94" s="117"/>
      <c r="G94" s="117"/>
      <c r="H94" s="118"/>
      <c r="I94" s="91" t="str">
        <f t="shared" si="46"/>
        <v>3 ACONDICIONAMIENTO INTERIOR</v>
      </c>
      <c r="J94" s="91" t="s">
        <v>129</v>
      </c>
      <c r="K94" s="91" t="str">
        <f t="shared" si="47"/>
        <v>d</v>
      </c>
      <c r="L94" s="91" t="str">
        <f t="shared" si="48"/>
        <v>Defectos de estado en las bandas con peligro de rotura</v>
      </c>
      <c r="M94" s="28" t="str">
        <f>+IF(N94="O","DG",IF(N94="P","","N/A"))</f>
        <v/>
      </c>
      <c r="N94" s="34" t="str">
        <f>+IF(OR($T$5=T94,$T$5=U94,$T$5=V94,$T$5=W94,$T$5=X94,$T$5=Y94,$T$5=Z94,$T$5=AA94,$T$5=AB94,$T$5=AC94,$T$5=AD94,$T$5=AE94,$T$5=AF94,$T$5=AG94,$T$5=AH94,$T$5=AI94,$T$5=AJ94,$T$5=AK94,$T$5=AL94,$T$5=AM94,$T$5=AN94,$T$5=AO94,$T$5=AP94,$T$5=AQ94,$T$5=AR94,$T$5=AS94,$T$5=AT94,$T$5=AU94,$T$5=AV94,$T$5=AW94,$T$5=AX94,$T$5=AY94,$T$5=AZ94,$T$5=BA94,$T$5=BB94,$T$5=BC94,$T$5=BD94),"P","¡")</f>
        <v>P</v>
      </c>
      <c r="O94" s="29">
        <f t="shared" si="45"/>
        <v>0</v>
      </c>
      <c r="P94" s="116"/>
      <c r="Q94" s="117"/>
      <c r="R94" s="117"/>
      <c r="S94" s="118"/>
      <c r="U94" s="25">
        <v>2</v>
      </c>
      <c r="W94" s="25">
        <v>4</v>
      </c>
      <c r="X94" s="25">
        <v>5</v>
      </c>
      <c r="AA94" s="25">
        <v>8</v>
      </c>
      <c r="AB94" s="25">
        <v>9</v>
      </c>
      <c r="AD94" s="25">
        <v>11</v>
      </c>
      <c r="AE94" s="25">
        <v>12</v>
      </c>
      <c r="AI94" s="25">
        <v>16</v>
      </c>
      <c r="AJ94" s="25">
        <v>17</v>
      </c>
      <c r="AL94" s="25">
        <v>19</v>
      </c>
      <c r="AP94" s="25">
        <v>23</v>
      </c>
      <c r="AR94" s="25">
        <v>25</v>
      </c>
      <c r="AS94" s="25">
        <v>26</v>
      </c>
      <c r="AT94" s="25">
        <v>27</v>
      </c>
      <c r="AY94" s="25">
        <v>32</v>
      </c>
      <c r="AZ94" s="25">
        <v>33</v>
      </c>
      <c r="BA94" s="25">
        <v>34</v>
      </c>
      <c r="BB94" s="25">
        <v>35</v>
      </c>
      <c r="BC94" s="25">
        <v>36</v>
      </c>
    </row>
    <row r="95" spans="1:55" ht="32.25" customHeight="1">
      <c r="A95" s="101" t="s">
        <v>40</v>
      </c>
      <c r="B95" s="132"/>
      <c r="C95" s="116" t="s">
        <v>133</v>
      </c>
      <c r="D95" s="117"/>
      <c r="E95" s="117"/>
      <c r="F95" s="117"/>
      <c r="G95" s="117"/>
      <c r="H95" s="118"/>
      <c r="I95" s="91" t="str">
        <f t="shared" si="46"/>
        <v>3 ACONDICIONAMIENTO INTERIOR</v>
      </c>
      <c r="J95" s="91" t="s">
        <v>129</v>
      </c>
      <c r="K95" s="91" t="str">
        <f t="shared" ref="K95" si="49">+A95</f>
        <v>e</v>
      </c>
      <c r="L95" s="91" t="str">
        <f t="shared" ref="L95" si="50">+C95</f>
        <v>Defectos de estado en el sistema de tranca de los aclajes no funciona correctamente</v>
      </c>
      <c r="M95" s="28" t="str">
        <f>+IF(N95="O","DG",IF(N95="P","","N/A"))</f>
        <v/>
      </c>
      <c r="N95" s="34" t="str">
        <f>+IF(OR($T$5=T95,$T$5=U95,$T$5=V95,$T$5=W95,$T$5=X95,$T$5=Y95,$T$5=Z95,$T$5=AA95,$T$5=AB95,$T$5=AC95,$T$5=AD95,$T$5=AE95,$T$5=AF95,$T$5=AG95,$T$5=AH95,$T$5=AI95,$T$5=AJ95,$T$5=AK95,$T$5=AL95,$T$5=AM95,$T$5=AN95,$T$5=AO95,$T$5=AP95,$T$5=AQ95,$T$5=AR95,$T$5=AS95,$T$5=AT95,$T$5=AU95,$T$5=AV95,$T$5=AW95,$T$5=AX95,$T$5=AY95,$T$5=AZ95,$T$5=BA95,$T$5=BB95,$T$5=BC95,$T$5=BD95),"P","¡")</f>
        <v>P</v>
      </c>
      <c r="O95" s="29">
        <f t="shared" ref="O95" si="51">P95</f>
        <v>0</v>
      </c>
      <c r="P95" s="116"/>
      <c r="Q95" s="117"/>
      <c r="R95" s="117"/>
      <c r="S95" s="118"/>
      <c r="U95" s="25">
        <v>2</v>
      </c>
      <c r="W95" s="25">
        <v>4</v>
      </c>
      <c r="X95" s="25">
        <v>5</v>
      </c>
      <c r="AA95" s="25">
        <v>8</v>
      </c>
      <c r="AB95" s="25">
        <v>9</v>
      </c>
      <c r="AD95" s="25">
        <v>11</v>
      </c>
      <c r="AE95" s="25">
        <v>12</v>
      </c>
      <c r="AI95" s="25">
        <v>16</v>
      </c>
      <c r="AJ95" s="25">
        <v>17</v>
      </c>
      <c r="AL95" s="25">
        <v>19</v>
      </c>
      <c r="AP95" s="25">
        <v>23</v>
      </c>
      <c r="AR95" s="25">
        <v>25</v>
      </c>
      <c r="AS95" s="25">
        <v>26</v>
      </c>
      <c r="AT95" s="25">
        <v>27</v>
      </c>
      <c r="AY95" s="25">
        <v>32</v>
      </c>
      <c r="AZ95" s="25">
        <v>33</v>
      </c>
      <c r="BA95" s="25">
        <v>34</v>
      </c>
      <c r="BB95" s="25">
        <v>35</v>
      </c>
      <c r="BC95" s="25">
        <v>36</v>
      </c>
    </row>
    <row r="96" spans="1:55" ht="29.25" customHeight="1">
      <c r="A96" s="101" t="s">
        <v>134</v>
      </c>
      <c r="B96" s="121" t="s">
        <v>135</v>
      </c>
      <c r="C96" s="122"/>
      <c r="D96" s="122"/>
      <c r="E96" s="122"/>
      <c r="F96" s="122"/>
      <c r="G96" s="122"/>
      <c r="H96" s="122"/>
      <c r="I96" s="122"/>
      <c r="J96" s="122"/>
      <c r="K96" s="122"/>
      <c r="L96" s="122"/>
      <c r="M96" s="122"/>
      <c r="N96" s="122"/>
      <c r="O96" s="122"/>
      <c r="P96" s="122"/>
      <c r="Q96" s="122"/>
      <c r="R96" s="122"/>
      <c r="S96" s="123"/>
    </row>
    <row r="97" spans="1:55" ht="30" customHeight="1">
      <c r="A97" s="101"/>
      <c r="B97" s="191" t="s">
        <v>23</v>
      </c>
      <c r="C97" s="121" t="s">
        <v>24</v>
      </c>
      <c r="D97" s="122"/>
      <c r="E97" s="122"/>
      <c r="F97" s="122"/>
      <c r="G97" s="122"/>
      <c r="H97" s="123"/>
      <c r="I97" s="94" t="s">
        <v>25</v>
      </c>
      <c r="J97" s="94" t="s">
        <v>26</v>
      </c>
      <c r="K97" s="94" t="s">
        <v>27</v>
      </c>
      <c r="L97" s="94" t="s">
        <v>24</v>
      </c>
      <c r="M97" s="101" t="s">
        <v>28</v>
      </c>
      <c r="N97" s="101" t="s">
        <v>29</v>
      </c>
      <c r="O97" s="92" t="s">
        <v>30</v>
      </c>
      <c r="P97" s="121" t="s">
        <v>30</v>
      </c>
      <c r="Q97" s="122"/>
      <c r="R97" s="122"/>
      <c r="S97" s="123"/>
    </row>
    <row r="98" spans="1:55" ht="28.2" customHeight="1">
      <c r="A98" s="101" t="s">
        <v>31</v>
      </c>
      <c r="B98" s="192"/>
      <c r="C98" s="116" t="s">
        <v>136</v>
      </c>
      <c r="D98" s="117"/>
      <c r="E98" s="117"/>
      <c r="F98" s="117"/>
      <c r="G98" s="117"/>
      <c r="H98" s="118"/>
      <c r="I98" s="91" t="str">
        <f>+$I$91</f>
        <v>3 ACONDICIONAMIENTO INTERIOR</v>
      </c>
      <c r="J98" s="91" t="s">
        <v>137</v>
      </c>
      <c r="K98" s="91" t="str">
        <f>+A98</f>
        <v>a</v>
      </c>
      <c r="L98" s="91" t="str">
        <f>+C98</f>
        <v>Inexistencia del velocímetro</v>
      </c>
      <c r="M98" s="28" t="str">
        <f>+IF(N98="O","DG",IF(N98="P","","N/A"))</f>
        <v/>
      </c>
      <c r="N98" s="34" t="str">
        <f>+IF(OR($T$5=T98,$T$5=U98,$T$5=V98,$T$5=W98,$T$5=X98,$T$5=Y98,$T$5=Z98,$T$5=AA98,$T$5=AB98,$T$5=AC98,$T$5=AD98,$T$5=AE98,$T$5=AF98,$T$5=AG98,$T$5=AH98,$T$5=AI98,$T$5=AJ98,$T$5=AK98,$T$5=AL98,$T$5=AM98,$T$5=AN98,$T$5=AO98,$T$5=AP98,$T$5=AQ98,$T$5=AR98,$T$5=AS98,$T$5=AT98,$T$5=AU98,$T$5=AV98,$T$5=AW98,$T$5=AX98,$T$5=AY98,$T$5=AZ98,$T$5=BA98,$T$5=BB98,$T$5=BC98,$T$5=BD98),"P","¡")</f>
        <v>P</v>
      </c>
      <c r="O98" s="29">
        <f t="shared" ref="O98:O102" si="52">P98</f>
        <v>0</v>
      </c>
      <c r="P98" s="116"/>
      <c r="Q98" s="117"/>
      <c r="R98" s="117"/>
      <c r="S98" s="118"/>
      <c r="T98" s="25">
        <v>1</v>
      </c>
      <c r="U98" s="25">
        <v>2</v>
      </c>
      <c r="V98" s="25">
        <v>3</v>
      </c>
      <c r="W98" s="25">
        <v>4</v>
      </c>
      <c r="X98" s="25">
        <v>5</v>
      </c>
      <c r="AA98" s="25">
        <v>8</v>
      </c>
      <c r="AB98" s="25">
        <v>9</v>
      </c>
      <c r="AD98" s="25">
        <v>11</v>
      </c>
      <c r="AE98" s="25">
        <v>12</v>
      </c>
      <c r="AI98" s="25">
        <v>16</v>
      </c>
      <c r="AJ98" s="25">
        <v>17</v>
      </c>
      <c r="AL98" s="25">
        <v>19</v>
      </c>
      <c r="AM98" s="25">
        <v>20</v>
      </c>
      <c r="AO98" s="25">
        <v>22</v>
      </c>
      <c r="AP98" s="25">
        <v>23</v>
      </c>
      <c r="AQ98" s="25">
        <v>24</v>
      </c>
      <c r="AR98" s="25">
        <v>25</v>
      </c>
      <c r="AS98" s="25">
        <v>26</v>
      </c>
      <c r="AT98" s="25">
        <v>27</v>
      </c>
      <c r="AY98" s="25">
        <v>32</v>
      </c>
      <c r="AZ98" s="25">
        <v>33</v>
      </c>
      <c r="BA98" s="25">
        <v>34</v>
      </c>
      <c r="BB98" s="25">
        <v>35</v>
      </c>
      <c r="BC98" s="25">
        <v>36</v>
      </c>
    </row>
    <row r="99" spans="1:55" ht="28.2" customHeight="1">
      <c r="A99" s="101" t="s">
        <v>34</v>
      </c>
      <c r="B99" s="192"/>
      <c r="C99" s="116" t="s">
        <v>138</v>
      </c>
      <c r="D99" s="117"/>
      <c r="E99" s="117"/>
      <c r="F99" s="117"/>
      <c r="G99" s="117"/>
      <c r="H99" s="118"/>
      <c r="I99" s="91" t="str">
        <f t="shared" ref="I99:I102" si="53">+$I$91</f>
        <v>3 ACONDICIONAMIENTO INTERIOR</v>
      </c>
      <c r="J99" s="91" t="s">
        <v>137</v>
      </c>
      <c r="K99" s="91" t="str">
        <f t="shared" ref="K99:K102" si="54">+A99</f>
        <v>b</v>
      </c>
      <c r="L99" s="91" t="str">
        <f t="shared" ref="L99:L102" si="55">+C99</f>
        <v>Defectos de estado de los componentes que no afecten su funcionamiento</v>
      </c>
      <c r="M99" s="28" t="str">
        <f t="shared" ref="M99:M102" si="56">+IF(N99="O","DL",IF(N99="P","","N/A"))</f>
        <v/>
      </c>
      <c r="N99" s="34" t="str">
        <f>+IF(OR($T$5=T99,$T$5=U99,$T$5=V99,$T$5=W99,$T$5=X99,$T$5=Y99,$T$5=Z99,$T$5=AA99,$T$5=AB99,$T$5=AC99,$T$5=AD99,$T$5=AE99,$T$5=AF99,$T$5=AG99,$T$5=AH99,$T$5=AI99,$T$5=AJ99,$T$5=AK99,$T$5=AL99,$T$5=AM99,$T$5=AN99,$T$5=AO99,$T$5=AP99,$T$5=AQ99,$T$5=AR99,$T$5=AS99,$T$5=AT99,$T$5=AU99,$T$5=AV99,$T$5=AW99,$T$5=AX99,$T$5=AY99,$T$5=AZ99,$T$5=BA99,$T$5=BB99,$T$5=BC99,$T$5=BD99),"P","¡")</f>
        <v>P</v>
      </c>
      <c r="O99" s="29">
        <f t="shared" si="52"/>
        <v>0</v>
      </c>
      <c r="P99" s="116"/>
      <c r="Q99" s="117"/>
      <c r="R99" s="117"/>
      <c r="S99" s="118"/>
      <c r="T99" s="25">
        <v>1</v>
      </c>
      <c r="U99" s="25">
        <v>2</v>
      </c>
      <c r="V99" s="25">
        <v>3</v>
      </c>
      <c r="W99" s="25">
        <v>4</v>
      </c>
      <c r="X99" s="25">
        <v>5</v>
      </c>
      <c r="AA99" s="25">
        <v>8</v>
      </c>
      <c r="AB99" s="25">
        <v>9</v>
      </c>
      <c r="AD99" s="25">
        <v>11</v>
      </c>
      <c r="AE99" s="25">
        <v>12</v>
      </c>
      <c r="AI99" s="25">
        <v>16</v>
      </c>
      <c r="AJ99" s="25">
        <v>17</v>
      </c>
      <c r="AL99" s="25">
        <v>19</v>
      </c>
      <c r="AM99" s="25">
        <v>20</v>
      </c>
      <c r="AO99" s="25">
        <v>22</v>
      </c>
      <c r="AP99" s="25">
        <v>23</v>
      </c>
      <c r="AQ99" s="25">
        <v>24</v>
      </c>
      <c r="AR99" s="25">
        <v>25</v>
      </c>
      <c r="AS99" s="25">
        <v>26</v>
      </c>
      <c r="AT99" s="25">
        <v>27</v>
      </c>
      <c r="AY99" s="25">
        <v>32</v>
      </c>
      <c r="AZ99" s="25">
        <v>33</v>
      </c>
      <c r="BA99" s="25">
        <v>34</v>
      </c>
      <c r="BB99" s="25">
        <v>35</v>
      </c>
      <c r="BC99" s="25">
        <v>36</v>
      </c>
    </row>
    <row r="100" spans="1:55" ht="28.2" customHeight="1">
      <c r="A100" s="101" t="s">
        <v>36</v>
      </c>
      <c r="B100" s="192"/>
      <c r="C100" s="116" t="s">
        <v>139</v>
      </c>
      <c r="D100" s="117"/>
      <c r="E100" s="117"/>
      <c r="F100" s="117"/>
      <c r="G100" s="117"/>
      <c r="H100" s="118"/>
      <c r="I100" s="91" t="str">
        <f t="shared" si="53"/>
        <v>3 ACONDICIONAMIENTO INTERIOR</v>
      </c>
      <c r="J100" s="91" t="s">
        <v>137</v>
      </c>
      <c r="K100" s="91" t="str">
        <f t="shared" si="54"/>
        <v>c</v>
      </c>
      <c r="L100" s="91" t="str">
        <f t="shared" si="55"/>
        <v>Defectos de estado de los componentes que afecten su funcionamiento</v>
      </c>
      <c r="M100" s="28" t="str">
        <f t="shared" si="56"/>
        <v/>
      </c>
      <c r="N100" s="34" t="str">
        <f>+IF(OR($T$5=T100,$T$5=U100,$T$5=V100,$T$5=W100,$T$5=X100,$T$5=Y100,$T$5=Z100,$T$5=AA100,$T$5=AB100,$T$5=AC100,$T$5=AD100,$T$5=AE100,$T$5=AF100,$T$5=AG100,$T$5=AH100,$T$5=AI100,$T$5=AJ100,$T$5=AK100,$T$5=AL100,$T$5=AM100,$T$5=AN100,$T$5=AO100,$T$5=AP100,$T$5=AQ100,$T$5=AR100,$T$5=AS100,$T$5=AT100,$T$5=AU100,$T$5=AV100,$T$5=AW100,$T$5=AX100,$T$5=AY100,$T$5=AZ100,$T$5=BA100,$T$5=BB100,$T$5=BC100,$T$5=BD100),"P","¡")</f>
        <v>P</v>
      </c>
      <c r="O100" s="29">
        <f t="shared" si="52"/>
        <v>0</v>
      </c>
      <c r="P100" s="116"/>
      <c r="Q100" s="117"/>
      <c r="R100" s="117"/>
      <c r="S100" s="118"/>
      <c r="T100" s="25">
        <v>1</v>
      </c>
      <c r="U100" s="25">
        <v>2</v>
      </c>
      <c r="V100" s="25">
        <v>3</v>
      </c>
      <c r="W100" s="25">
        <v>4</v>
      </c>
      <c r="X100" s="25">
        <v>5</v>
      </c>
      <c r="AA100" s="25">
        <v>8</v>
      </c>
      <c r="AB100" s="25">
        <v>9</v>
      </c>
      <c r="AD100" s="25">
        <v>11</v>
      </c>
      <c r="AE100" s="25">
        <v>12</v>
      </c>
      <c r="AI100" s="25">
        <v>16</v>
      </c>
      <c r="AJ100" s="25">
        <v>17</v>
      </c>
      <c r="AL100" s="25">
        <v>19</v>
      </c>
      <c r="AM100" s="25">
        <v>20</v>
      </c>
      <c r="AO100" s="25">
        <v>22</v>
      </c>
      <c r="AP100" s="25">
        <v>23</v>
      </c>
      <c r="AQ100" s="25">
        <v>24</v>
      </c>
      <c r="AR100" s="25">
        <v>25</v>
      </c>
      <c r="AS100" s="25">
        <v>26</v>
      </c>
      <c r="AT100" s="25">
        <v>27</v>
      </c>
      <c r="AY100" s="25">
        <v>32</v>
      </c>
      <c r="AZ100" s="25">
        <v>33</v>
      </c>
      <c r="BA100" s="25">
        <v>34</v>
      </c>
      <c r="BB100" s="25">
        <v>35</v>
      </c>
      <c r="BC100" s="25">
        <v>36</v>
      </c>
    </row>
    <row r="101" spans="1:55" ht="28.2" customHeight="1">
      <c r="A101" s="101" t="s">
        <v>38</v>
      </c>
      <c r="B101" s="192"/>
      <c r="C101" s="116" t="s">
        <v>140</v>
      </c>
      <c r="D101" s="117"/>
      <c r="E101" s="117"/>
      <c r="F101" s="117"/>
      <c r="G101" s="117"/>
      <c r="H101" s="118"/>
      <c r="I101" s="91" t="str">
        <f t="shared" si="53"/>
        <v>3 ACONDICIONAMIENTO INTERIOR</v>
      </c>
      <c r="J101" s="91" t="s">
        <v>137</v>
      </c>
      <c r="K101" s="91" t="str">
        <f t="shared" si="54"/>
        <v>d</v>
      </c>
      <c r="L101" s="91" t="str">
        <f t="shared" si="55"/>
        <v>Lectura de horómetro igual o no coincide con respecto a la registrada en la inspección anterior</v>
      </c>
      <c r="M101" s="28" t="str">
        <f t="shared" si="56"/>
        <v/>
      </c>
      <c r="N101" s="34" t="str">
        <f>+IF(OR($T$5=T101,$T$5=U101,$T$5=V101,$T$5=W101,$T$5=X101,$T$5=Y101,$T$5=Z101,$T$5=AA101,$T$5=AB101,$T$5=AC101,$T$5=AD101,$T$5=AE101,$T$5=AF101,$T$5=AG101,$T$5=AH101,$T$5=AI101,$T$5=AJ101,$T$5=AK101,$T$5=AL101,$T$5=AM101,$T$5=AN101,$T$5=AO101,$T$5=AP101,$T$5=AQ101,$T$5=AR101,$T$5=AS101,$T$5=AT101,$T$5=AU101,$T$5=AV101,$T$5=AW101,$T$5=AX101,$T$5=AY101,$T$5=AZ101,$T$5=BA101,$T$5=BB101,$T$5=BC101,$T$5=BD101),"P","¡")</f>
        <v>P</v>
      </c>
      <c r="O101" s="29">
        <f t="shared" si="52"/>
        <v>0</v>
      </c>
      <c r="P101" s="116"/>
      <c r="Q101" s="117"/>
      <c r="R101" s="117"/>
      <c r="S101" s="118"/>
      <c r="T101" s="25">
        <v>1</v>
      </c>
      <c r="U101" s="25">
        <v>2</v>
      </c>
      <c r="V101" s="25">
        <v>3</v>
      </c>
      <c r="W101" s="25">
        <v>4</v>
      </c>
      <c r="X101" s="25">
        <v>5</v>
      </c>
      <c r="AA101" s="25">
        <v>8</v>
      </c>
      <c r="AB101" s="25">
        <v>9</v>
      </c>
      <c r="AD101" s="25">
        <v>11</v>
      </c>
      <c r="AE101" s="25">
        <v>12</v>
      </c>
      <c r="AI101" s="25">
        <v>16</v>
      </c>
      <c r="AJ101" s="25">
        <v>17</v>
      </c>
      <c r="AL101" s="25">
        <v>19</v>
      </c>
      <c r="AM101" s="25">
        <v>20</v>
      </c>
      <c r="AO101" s="25">
        <v>22</v>
      </c>
      <c r="AP101" s="25">
        <v>23</v>
      </c>
      <c r="AQ101" s="25">
        <v>24</v>
      </c>
      <c r="AR101" s="25">
        <v>25</v>
      </c>
      <c r="AS101" s="25">
        <v>26</v>
      </c>
      <c r="AT101" s="25">
        <v>27</v>
      </c>
      <c r="AY101" s="25">
        <v>32</v>
      </c>
      <c r="AZ101" s="25">
        <v>33</v>
      </c>
      <c r="BA101" s="25">
        <v>34</v>
      </c>
      <c r="BB101" s="25">
        <v>35</v>
      </c>
      <c r="BC101" s="25">
        <v>36</v>
      </c>
    </row>
    <row r="102" spans="1:55" ht="28.2" customHeight="1">
      <c r="A102" s="101" t="s">
        <v>40</v>
      </c>
      <c r="B102" s="192"/>
      <c r="C102" s="116" t="s">
        <v>141</v>
      </c>
      <c r="D102" s="117"/>
      <c r="E102" s="117"/>
      <c r="F102" s="117"/>
      <c r="G102" s="117"/>
      <c r="H102" s="118"/>
      <c r="I102" s="91" t="str">
        <f t="shared" si="53"/>
        <v>3 ACONDICIONAMIENTO INTERIOR</v>
      </c>
      <c r="J102" s="91" t="s">
        <v>137</v>
      </c>
      <c r="K102" s="91" t="str">
        <f t="shared" si="54"/>
        <v>e</v>
      </c>
      <c r="L102" s="91" t="str">
        <f t="shared" si="55"/>
        <v>Ilegibilidad o inexistencia del horómetro</v>
      </c>
      <c r="M102" s="28" t="str">
        <f t="shared" si="56"/>
        <v/>
      </c>
      <c r="N102" s="34" t="str">
        <f>+IF(OR($T$5=T102,$T$5=U102,$T$5=V102,$T$5=W102,$T$5=X102,$T$5=Y102,$T$5=Z102,$T$5=AA102,$T$5=AB102,$T$5=AC102,$T$5=AD102,$T$5=AE102,$T$5=AF102,$T$5=AG102,$T$5=AH102,$T$5=AI102,$T$5=AJ102,$T$5=AK102,$T$5=AL102,$T$5=AM102,$T$5=AN102,$T$5=AO102,$T$5=AP102,$T$5=AQ102,$T$5=AR102,$T$5=AS102,$T$5=AT102,$T$5=AU102,$T$5=AV102,$T$5=AW102,$T$5=AX102,$T$5=AY102,$T$5=AZ102,$T$5=BA102,$T$5=BB102,$T$5=BC102,$T$5=BD102),"P","¡")</f>
        <v>P</v>
      </c>
      <c r="O102" s="29">
        <f t="shared" si="52"/>
        <v>0</v>
      </c>
      <c r="P102" s="116"/>
      <c r="Q102" s="117"/>
      <c r="R102" s="117"/>
      <c r="S102" s="118"/>
      <c r="T102" s="25">
        <v>1</v>
      </c>
      <c r="U102" s="25">
        <v>2</v>
      </c>
      <c r="V102" s="25">
        <v>3</v>
      </c>
      <c r="W102" s="25">
        <v>4</v>
      </c>
      <c r="X102" s="25">
        <v>5</v>
      </c>
      <c r="AA102" s="25">
        <v>8</v>
      </c>
      <c r="AB102" s="25">
        <v>9</v>
      </c>
      <c r="AD102" s="25">
        <v>11</v>
      </c>
      <c r="AE102" s="25">
        <v>12</v>
      </c>
      <c r="AI102" s="25">
        <v>16</v>
      </c>
      <c r="AJ102" s="25">
        <v>17</v>
      </c>
      <c r="AL102" s="25">
        <v>19</v>
      </c>
      <c r="AM102" s="25">
        <v>20</v>
      </c>
      <c r="AO102" s="25">
        <v>22</v>
      </c>
      <c r="AP102" s="25">
        <v>23</v>
      </c>
      <c r="AQ102" s="25">
        <v>24</v>
      </c>
      <c r="AR102" s="25">
        <v>25</v>
      </c>
      <c r="AS102" s="25">
        <v>26</v>
      </c>
      <c r="AT102" s="25">
        <v>27</v>
      </c>
      <c r="AY102" s="25">
        <v>32</v>
      </c>
      <c r="AZ102" s="25">
        <v>33</v>
      </c>
      <c r="BA102" s="25">
        <v>34</v>
      </c>
      <c r="BB102" s="25">
        <v>35</v>
      </c>
      <c r="BC102" s="25">
        <v>36</v>
      </c>
    </row>
    <row r="103" spans="1:55" ht="27.6" customHeight="1">
      <c r="A103" s="59"/>
      <c r="B103" s="60"/>
      <c r="C103" s="222" t="s">
        <v>0</v>
      </c>
      <c r="D103" s="223"/>
      <c r="E103" s="223"/>
      <c r="F103" s="223"/>
      <c r="G103" s="223"/>
      <c r="H103" s="223"/>
      <c r="I103" s="223"/>
      <c r="J103" s="223"/>
      <c r="K103" s="223"/>
      <c r="L103" s="223"/>
      <c r="M103" s="223"/>
      <c r="N103" s="223"/>
      <c r="O103" s="223"/>
      <c r="P103" s="223"/>
      <c r="Q103" s="223"/>
      <c r="R103" s="224"/>
      <c r="S103" s="112" t="s">
        <v>1</v>
      </c>
    </row>
    <row r="104" spans="1:55" ht="27.6" customHeight="1">
      <c r="A104" s="61"/>
      <c r="B104" s="62"/>
      <c r="C104" s="225" t="s">
        <v>2</v>
      </c>
      <c r="D104" s="226"/>
      <c r="E104" s="226"/>
      <c r="F104" s="226"/>
      <c r="G104" s="226"/>
      <c r="H104" s="226"/>
      <c r="I104" s="226"/>
      <c r="J104" s="226"/>
      <c r="K104" s="226"/>
      <c r="L104" s="226"/>
      <c r="M104" s="226"/>
      <c r="N104" s="226"/>
      <c r="O104" s="226"/>
      <c r="P104" s="226"/>
      <c r="Q104" s="226"/>
      <c r="R104" s="227"/>
      <c r="S104" s="112" t="s">
        <v>3</v>
      </c>
    </row>
    <row r="105" spans="1:55" ht="27.6" customHeight="1">
      <c r="A105" s="63"/>
      <c r="B105" s="64"/>
      <c r="C105" s="228"/>
      <c r="D105" s="229"/>
      <c r="E105" s="229"/>
      <c r="F105" s="229"/>
      <c r="G105" s="229"/>
      <c r="H105" s="229"/>
      <c r="I105" s="229"/>
      <c r="J105" s="229"/>
      <c r="K105" s="229"/>
      <c r="L105" s="229"/>
      <c r="M105" s="229"/>
      <c r="N105" s="229"/>
      <c r="O105" s="229"/>
      <c r="P105" s="229"/>
      <c r="Q105" s="229"/>
      <c r="R105" s="230"/>
      <c r="S105" s="24" t="s">
        <v>142</v>
      </c>
    </row>
    <row r="106" spans="1:55" ht="25.5" customHeight="1">
      <c r="A106" s="101">
        <v>3.4</v>
      </c>
      <c r="B106" s="121" t="s">
        <v>143</v>
      </c>
      <c r="C106" s="122"/>
      <c r="D106" s="122"/>
      <c r="E106" s="122"/>
      <c r="F106" s="122"/>
      <c r="G106" s="122"/>
      <c r="H106" s="122"/>
      <c r="I106" s="122"/>
      <c r="J106" s="122"/>
      <c r="K106" s="122"/>
      <c r="L106" s="122"/>
      <c r="M106" s="122"/>
      <c r="N106" s="122"/>
      <c r="O106" s="122"/>
      <c r="P106" s="122"/>
      <c r="Q106" s="122"/>
      <c r="R106" s="122"/>
      <c r="S106" s="123"/>
    </row>
    <row r="107" spans="1:55" ht="30" customHeight="1">
      <c r="A107" s="101"/>
      <c r="B107" s="30"/>
      <c r="C107" s="121" t="s">
        <v>24</v>
      </c>
      <c r="D107" s="122"/>
      <c r="E107" s="122"/>
      <c r="F107" s="122"/>
      <c r="G107" s="122"/>
      <c r="H107" s="123"/>
      <c r="I107" s="94" t="s">
        <v>25</v>
      </c>
      <c r="J107" s="94" t="s">
        <v>26</v>
      </c>
      <c r="K107" s="94" t="s">
        <v>27</v>
      </c>
      <c r="L107" s="94" t="s">
        <v>24</v>
      </c>
      <c r="M107" s="101" t="s">
        <v>28</v>
      </c>
      <c r="N107" s="101" t="s">
        <v>29</v>
      </c>
      <c r="O107" s="92" t="s">
        <v>30</v>
      </c>
      <c r="P107" s="121" t="s">
        <v>30</v>
      </c>
      <c r="Q107" s="122"/>
      <c r="R107" s="122"/>
      <c r="S107" s="123"/>
    </row>
    <row r="108" spans="1:55" ht="39.9" customHeight="1">
      <c r="A108" s="101" t="s">
        <v>31</v>
      </c>
      <c r="B108" s="191" t="s">
        <v>23</v>
      </c>
      <c r="C108" s="116" t="s">
        <v>144</v>
      </c>
      <c r="D108" s="117"/>
      <c r="E108" s="117"/>
      <c r="F108" s="117"/>
      <c r="G108" s="117"/>
      <c r="H108" s="118"/>
      <c r="I108" s="91" t="str">
        <f>+$I$91</f>
        <v>3 ACONDICIONAMIENTO INTERIOR</v>
      </c>
      <c r="J108" s="91" t="s">
        <v>145</v>
      </c>
      <c r="K108" s="91" t="str">
        <f>+A108</f>
        <v>a</v>
      </c>
      <c r="L108" s="91" t="str">
        <f>+C108</f>
        <v>Defectos de estado, filos cortantes o corrosión de paredes, techo, piso que pongan en riesgo los ocupantes o la carga</v>
      </c>
      <c r="M108" s="28" t="str">
        <f>+IF(N108="O","DG",IF(N108="P","","N/A"))</f>
        <v/>
      </c>
      <c r="N108" s="34" t="str">
        <f t="shared" ref="N108:N114" si="57">+IF(OR($T$5=T108,$T$5=U108,$T$5=V108,$T$5=W108,$T$5=X108,$T$5=Y108,$T$5=Z108,$T$5=AA108,$T$5=AB108,$T$5=AC108,$T$5=AD108,$T$5=AE108,$T$5=AF108,$T$5=AG108,$T$5=AH108,$T$5=AI108,$T$5=AJ108,$T$5=AK108,$T$5=AL108,$T$5=AM108,$T$5=AN108,$T$5=AO108,$T$5=AP108,$T$5=AQ108,$T$5=AR108,$T$5=AS108,$T$5=AT108,$T$5=AU108,$T$5=AV108,$T$5=AW108,$T$5=AX108,$T$5=AY108,$T$5=AZ108,$T$5=BA108,$T$5=BB108,$T$5=BC108,$T$5=BD108),"P","¡")</f>
        <v>P</v>
      </c>
      <c r="O108" s="29">
        <f t="shared" ref="O108:O114" si="58">P108</f>
        <v>0</v>
      </c>
      <c r="P108" s="116"/>
      <c r="Q108" s="117"/>
      <c r="R108" s="117"/>
      <c r="S108" s="118"/>
      <c r="T108" s="25">
        <v>1</v>
      </c>
      <c r="U108" s="25">
        <v>2</v>
      </c>
      <c r="V108" s="25">
        <v>3</v>
      </c>
      <c r="W108" s="25">
        <v>4</v>
      </c>
      <c r="X108" s="25">
        <v>5</v>
      </c>
      <c r="AA108" s="25">
        <v>8</v>
      </c>
      <c r="AB108" s="25">
        <v>9</v>
      </c>
      <c r="AD108" s="25">
        <v>11</v>
      </c>
      <c r="AE108" s="25">
        <v>12</v>
      </c>
      <c r="AI108" s="25">
        <v>16</v>
      </c>
      <c r="AJ108" s="25">
        <v>17</v>
      </c>
      <c r="AL108" s="25">
        <v>19</v>
      </c>
      <c r="AM108" s="25">
        <v>20</v>
      </c>
      <c r="AO108" s="25">
        <v>22</v>
      </c>
      <c r="AP108" s="25">
        <v>23</v>
      </c>
      <c r="AQ108" s="25">
        <v>24</v>
      </c>
      <c r="AR108" s="25">
        <v>25</v>
      </c>
      <c r="AS108" s="25">
        <v>26</v>
      </c>
      <c r="AT108" s="25">
        <v>27</v>
      </c>
      <c r="AY108" s="25">
        <v>32</v>
      </c>
      <c r="AZ108" s="25">
        <v>33</v>
      </c>
      <c r="BA108" s="25">
        <v>34</v>
      </c>
      <c r="BB108" s="25">
        <v>35</v>
      </c>
      <c r="BC108" s="25">
        <v>36</v>
      </c>
    </row>
    <row r="109" spans="1:55" ht="37.5" customHeight="1">
      <c r="A109" s="101" t="s">
        <v>34</v>
      </c>
      <c r="B109" s="192"/>
      <c r="C109" s="116" t="s">
        <v>146</v>
      </c>
      <c r="D109" s="117"/>
      <c r="E109" s="117"/>
      <c r="F109" s="117"/>
      <c r="G109" s="117"/>
      <c r="H109" s="118"/>
      <c r="I109" s="91" t="str">
        <f t="shared" ref="I109:I114" si="59">+$I$91</f>
        <v>3 ACONDICIONAMIENTO INTERIOR</v>
      </c>
      <c r="J109" s="91" t="s">
        <v>145</v>
      </c>
      <c r="K109" s="91" t="str">
        <f t="shared" ref="K109:K114" si="60">+A109</f>
        <v>b</v>
      </c>
      <c r="L109" s="91" t="str">
        <f t="shared" ref="L109:L114" si="61">+C109</f>
        <v>Defectos de estado o corrosión de paredes, techo, piso que no pongan en riesgo los ocupantes o la carga</v>
      </c>
      <c r="M109" s="28" t="str">
        <f>+IF(N109="O","DL",IF(N109="P","","N/A"))</f>
        <v/>
      </c>
      <c r="N109" s="34" t="str">
        <f t="shared" si="57"/>
        <v>P</v>
      </c>
      <c r="O109" s="29">
        <f t="shared" si="58"/>
        <v>0</v>
      </c>
      <c r="P109" s="116"/>
      <c r="Q109" s="117"/>
      <c r="R109" s="117"/>
      <c r="S109" s="118"/>
      <c r="T109" s="25">
        <v>1</v>
      </c>
      <c r="U109" s="25">
        <v>2</v>
      </c>
      <c r="V109" s="25">
        <v>3</v>
      </c>
      <c r="W109" s="25">
        <v>4</v>
      </c>
      <c r="X109" s="25">
        <v>5</v>
      </c>
      <c r="AA109" s="25">
        <v>8</v>
      </c>
      <c r="AB109" s="25">
        <v>9</v>
      </c>
      <c r="AD109" s="25">
        <v>11</v>
      </c>
      <c r="AE109" s="25">
        <v>12</v>
      </c>
      <c r="AI109" s="25">
        <v>16</v>
      </c>
      <c r="AJ109" s="25">
        <v>17</v>
      </c>
      <c r="AL109" s="25">
        <v>19</v>
      </c>
      <c r="AM109" s="25">
        <v>20</v>
      </c>
      <c r="AO109" s="25">
        <v>22</v>
      </c>
      <c r="AP109" s="25">
        <v>23</v>
      </c>
      <c r="AQ109" s="25">
        <v>24</v>
      </c>
      <c r="AR109" s="25">
        <v>25</v>
      </c>
      <c r="AS109" s="25">
        <v>26</v>
      </c>
      <c r="AT109" s="25">
        <v>27</v>
      </c>
      <c r="AY109" s="25">
        <v>32</v>
      </c>
      <c r="AZ109" s="25">
        <v>33</v>
      </c>
      <c r="BA109" s="25">
        <v>34</v>
      </c>
      <c r="BB109" s="25">
        <v>35</v>
      </c>
      <c r="BC109" s="25">
        <v>36</v>
      </c>
    </row>
    <row r="110" spans="1:55" ht="39.9" customHeight="1">
      <c r="A110" s="101" t="s">
        <v>36</v>
      </c>
      <c r="B110" s="192"/>
      <c r="C110" s="116" t="s">
        <v>147</v>
      </c>
      <c r="D110" s="117"/>
      <c r="E110" s="117"/>
      <c r="F110" s="117"/>
      <c r="G110" s="117"/>
      <c r="H110" s="118"/>
      <c r="I110" s="91" t="str">
        <f t="shared" si="59"/>
        <v>3 ACONDICIONAMIENTO INTERIOR</v>
      </c>
      <c r="J110" s="91" t="s">
        <v>145</v>
      </c>
      <c r="K110" s="91" t="str">
        <f t="shared" si="60"/>
        <v>c</v>
      </c>
      <c r="L110" s="91" t="str">
        <f t="shared" si="61"/>
        <v>Cables eléctricos con cortes expuestos, empates inadecuados u otra condición que represente peligro de un posible corto circuito</v>
      </c>
      <c r="M110" s="28" t="str">
        <f>+IF(N110="O","DG",IF(N110="P","","N/A"))</f>
        <v/>
      </c>
      <c r="N110" s="34" t="str">
        <f t="shared" si="57"/>
        <v>P</v>
      </c>
      <c r="O110" s="29">
        <f t="shared" si="58"/>
        <v>0</v>
      </c>
      <c r="P110" s="116"/>
      <c r="Q110" s="117"/>
      <c r="R110" s="117"/>
      <c r="S110" s="118"/>
      <c r="T110" s="25">
        <v>1</v>
      </c>
      <c r="U110" s="25">
        <v>2</v>
      </c>
      <c r="V110" s="25">
        <v>3</v>
      </c>
      <c r="W110" s="25">
        <v>4</v>
      </c>
      <c r="X110" s="25">
        <v>5</v>
      </c>
      <c r="AA110" s="25">
        <v>8</v>
      </c>
      <c r="AB110" s="25">
        <v>9</v>
      </c>
      <c r="AD110" s="25">
        <v>11</v>
      </c>
      <c r="AE110" s="25">
        <v>12</v>
      </c>
      <c r="AI110" s="25">
        <v>16</v>
      </c>
      <c r="AJ110" s="25">
        <v>17</v>
      </c>
      <c r="AL110" s="25">
        <v>19</v>
      </c>
      <c r="AM110" s="25">
        <v>20</v>
      </c>
      <c r="AO110" s="25">
        <v>22</v>
      </c>
      <c r="AP110" s="25">
        <v>23</v>
      </c>
      <c r="AQ110" s="25">
        <v>24</v>
      </c>
      <c r="AR110" s="25">
        <v>25</v>
      </c>
      <c r="AS110" s="25">
        <v>26</v>
      </c>
      <c r="AT110" s="25">
        <v>27</v>
      </c>
      <c r="AY110" s="25">
        <v>32</v>
      </c>
      <c r="AZ110" s="25">
        <v>33</v>
      </c>
      <c r="BA110" s="25">
        <v>34</v>
      </c>
      <c r="BB110" s="25">
        <v>35</v>
      </c>
      <c r="BC110" s="25">
        <v>36</v>
      </c>
    </row>
    <row r="111" spans="1:55" ht="32.25" customHeight="1">
      <c r="A111" s="101" t="s">
        <v>38</v>
      </c>
      <c r="B111" s="192"/>
      <c r="C111" s="116" t="s">
        <v>148</v>
      </c>
      <c r="D111" s="117"/>
      <c r="E111" s="117"/>
      <c r="F111" s="117"/>
      <c r="G111" s="117"/>
      <c r="H111" s="118"/>
      <c r="I111" s="91" t="str">
        <f t="shared" si="59"/>
        <v>3 ACONDICIONAMIENTO INTERIOR</v>
      </c>
      <c r="J111" s="91" t="s">
        <v>145</v>
      </c>
      <c r="K111" s="91" t="str">
        <f t="shared" ref="K111" si="62">+A111</f>
        <v>d</v>
      </c>
      <c r="L111" s="91" t="str">
        <f t="shared" si="61"/>
        <v>Cables eléctricos mal sujetos</v>
      </c>
      <c r="M111" s="28" t="str">
        <f>+IF(N111="O","DL",IF(N111="P","","N/A"))</f>
        <v/>
      </c>
      <c r="N111" s="34" t="str">
        <f t="shared" si="57"/>
        <v>P</v>
      </c>
      <c r="O111" s="29">
        <f t="shared" ref="O111" si="63">P111</f>
        <v>0</v>
      </c>
      <c r="P111" s="89"/>
      <c r="Q111" s="90"/>
      <c r="R111" s="90"/>
      <c r="S111" s="91"/>
      <c r="T111" s="25">
        <v>1</v>
      </c>
      <c r="U111" s="25">
        <v>2</v>
      </c>
      <c r="V111" s="25">
        <v>3</v>
      </c>
      <c r="W111" s="25">
        <v>4</v>
      </c>
      <c r="X111" s="25">
        <v>5</v>
      </c>
      <c r="AA111" s="25">
        <v>8</v>
      </c>
      <c r="AB111" s="25">
        <v>9</v>
      </c>
      <c r="AD111" s="25">
        <v>11</v>
      </c>
      <c r="AE111" s="25">
        <v>12</v>
      </c>
      <c r="AI111" s="25">
        <v>16</v>
      </c>
      <c r="AJ111" s="25">
        <v>17</v>
      </c>
      <c r="AL111" s="25">
        <v>19</v>
      </c>
      <c r="AM111" s="25">
        <v>20</v>
      </c>
      <c r="AO111" s="25">
        <v>22</v>
      </c>
      <c r="AP111" s="25">
        <v>23</v>
      </c>
      <c r="AQ111" s="25">
        <v>24</v>
      </c>
      <c r="AR111" s="25">
        <v>25</v>
      </c>
      <c r="AS111" s="25">
        <v>26</v>
      </c>
      <c r="AT111" s="25">
        <v>27</v>
      </c>
      <c r="AY111" s="25">
        <v>32</v>
      </c>
      <c r="AZ111" s="25">
        <v>33</v>
      </c>
      <c r="BA111" s="25">
        <v>34</v>
      </c>
      <c r="BB111" s="25">
        <v>35</v>
      </c>
      <c r="BC111" s="25">
        <v>36</v>
      </c>
    </row>
    <row r="112" spans="1:55" ht="35.25" customHeight="1">
      <c r="A112" s="101" t="s">
        <v>40</v>
      </c>
      <c r="B112" s="192"/>
      <c r="C112" s="116" t="s">
        <v>149</v>
      </c>
      <c r="D112" s="117"/>
      <c r="E112" s="117"/>
      <c r="F112" s="117"/>
      <c r="G112" s="117"/>
      <c r="H112" s="118"/>
      <c r="I112" s="91" t="str">
        <f t="shared" si="59"/>
        <v>3 ACONDICIONAMIENTO INTERIOR</v>
      </c>
      <c r="J112" s="91" t="s">
        <v>145</v>
      </c>
      <c r="K112" s="91" t="str">
        <f t="shared" si="60"/>
        <v>e</v>
      </c>
      <c r="L112" s="91" t="str">
        <f t="shared" si="61"/>
        <v>Objeto(s) dentro de la cabina o habitáculo sin sujetar que puede(n) convertirse en proyectil(es) o FOD</v>
      </c>
      <c r="M112" s="28" t="str">
        <f>+IF(N112="O","DG",IF(N112="P","","N/A"))</f>
        <v/>
      </c>
      <c r="N112" s="34" t="str">
        <f t="shared" si="57"/>
        <v>P</v>
      </c>
      <c r="O112" s="29">
        <f t="shared" si="58"/>
        <v>0</v>
      </c>
      <c r="P112" s="116"/>
      <c r="Q112" s="117"/>
      <c r="R112" s="117"/>
      <c r="S112" s="118"/>
      <c r="T112" s="25">
        <v>1</v>
      </c>
      <c r="U112" s="25">
        <v>2</v>
      </c>
      <c r="V112" s="25">
        <v>3</v>
      </c>
      <c r="W112" s="25">
        <v>4</v>
      </c>
      <c r="X112" s="25">
        <v>5</v>
      </c>
      <c r="AA112" s="25">
        <v>8</v>
      </c>
      <c r="AB112" s="25">
        <v>9</v>
      </c>
      <c r="AD112" s="25">
        <v>11</v>
      </c>
      <c r="AE112" s="25">
        <v>12</v>
      </c>
      <c r="AI112" s="25">
        <v>16</v>
      </c>
      <c r="AJ112" s="25">
        <v>17</v>
      </c>
      <c r="AL112" s="25">
        <v>19</v>
      </c>
      <c r="AM112" s="25">
        <v>20</v>
      </c>
      <c r="AO112" s="25">
        <v>22</v>
      </c>
      <c r="AP112" s="25">
        <v>23</v>
      </c>
      <c r="AQ112" s="25">
        <v>24</v>
      </c>
      <c r="AR112" s="25">
        <v>25</v>
      </c>
      <c r="AS112" s="25">
        <v>26</v>
      </c>
      <c r="AT112" s="25">
        <v>27</v>
      </c>
      <c r="AY112" s="25">
        <v>32</v>
      </c>
      <c r="AZ112" s="25">
        <v>33</v>
      </c>
      <c r="BA112" s="25">
        <v>34</v>
      </c>
      <c r="BB112" s="25">
        <v>35</v>
      </c>
      <c r="BC112" s="25">
        <v>36</v>
      </c>
    </row>
    <row r="113" spans="1:55" ht="36.75" customHeight="1">
      <c r="A113" s="101" t="s">
        <v>42</v>
      </c>
      <c r="B113" s="192"/>
      <c r="C113" s="116" t="s">
        <v>150</v>
      </c>
      <c r="D113" s="117"/>
      <c r="E113" s="117"/>
      <c r="F113" s="117"/>
      <c r="G113" s="117"/>
      <c r="H113" s="118"/>
      <c r="I113" s="91" t="str">
        <f t="shared" si="59"/>
        <v>3 ACONDICIONAMIENTO INTERIOR</v>
      </c>
      <c r="J113" s="91" t="s">
        <v>145</v>
      </c>
      <c r="K113" s="91" t="str">
        <f t="shared" si="60"/>
        <v>f</v>
      </c>
      <c r="L113" s="91" t="str">
        <f t="shared" si="61"/>
        <v>Panel de control, palancas de mando, instrumentos, luces o relojes indicadores en mal estado, ilegibles o no cumplen su función</v>
      </c>
      <c r="M113" s="28" t="str">
        <f>+IF(N113="O","DG",IF(N113="P","","N/A"))</f>
        <v/>
      </c>
      <c r="N113" s="34" t="str">
        <f t="shared" si="57"/>
        <v>P</v>
      </c>
      <c r="O113" s="29">
        <f t="shared" si="58"/>
        <v>0</v>
      </c>
      <c r="P113" s="116"/>
      <c r="Q113" s="117"/>
      <c r="R113" s="117"/>
      <c r="S113" s="118"/>
      <c r="T113" s="25">
        <v>1</v>
      </c>
      <c r="U113" s="25">
        <v>2</v>
      </c>
      <c r="V113" s="25">
        <v>3</v>
      </c>
      <c r="W113" s="25">
        <v>4</v>
      </c>
      <c r="X113" s="25">
        <v>5</v>
      </c>
      <c r="AA113" s="25">
        <v>8</v>
      </c>
      <c r="AB113" s="25">
        <v>9</v>
      </c>
      <c r="AD113" s="25">
        <v>11</v>
      </c>
      <c r="AE113" s="25">
        <v>12</v>
      </c>
      <c r="AI113" s="25">
        <v>16</v>
      </c>
      <c r="AJ113" s="25">
        <v>17</v>
      </c>
      <c r="AL113" s="25">
        <v>19</v>
      </c>
      <c r="AM113" s="25">
        <v>20</v>
      </c>
      <c r="AO113" s="25">
        <v>22</v>
      </c>
      <c r="AP113" s="25">
        <v>23</v>
      </c>
      <c r="AQ113" s="25">
        <v>24</v>
      </c>
      <c r="AR113" s="25">
        <v>25</v>
      </c>
      <c r="AS113" s="25">
        <v>26</v>
      </c>
      <c r="AT113" s="25">
        <v>27</v>
      </c>
      <c r="AY113" s="25">
        <v>32</v>
      </c>
      <c r="AZ113" s="25">
        <v>33</v>
      </c>
      <c r="BA113" s="25">
        <v>34</v>
      </c>
      <c r="BB113" s="25">
        <v>35</v>
      </c>
      <c r="BC113" s="25">
        <v>36</v>
      </c>
    </row>
    <row r="114" spans="1:55" ht="39.9" customHeight="1">
      <c r="A114" s="101" t="s">
        <v>44</v>
      </c>
      <c r="B114" s="193"/>
      <c r="C114" s="116" t="s">
        <v>151</v>
      </c>
      <c r="D114" s="117"/>
      <c r="E114" s="117"/>
      <c r="F114" s="117"/>
      <c r="G114" s="117"/>
      <c r="H114" s="118"/>
      <c r="I114" s="91" t="str">
        <f t="shared" si="59"/>
        <v>3 ACONDICIONAMIENTO INTERIOR</v>
      </c>
      <c r="J114" s="91" t="s">
        <v>145</v>
      </c>
      <c r="K114" s="91" t="str">
        <f t="shared" si="60"/>
        <v>g</v>
      </c>
      <c r="L114" s="91" t="str">
        <f t="shared" si="61"/>
        <v>Panel de control, palancas de mando, instrumentos, luces o relojes indicadores en mal estado que no afectan su lectura o función</v>
      </c>
      <c r="M114" s="28" t="str">
        <f>+IF(N114="O","DL",IF(N114="P","","N/A"))</f>
        <v/>
      </c>
      <c r="N114" s="34" t="str">
        <f t="shared" si="57"/>
        <v>P</v>
      </c>
      <c r="O114" s="29">
        <f t="shared" si="58"/>
        <v>0</v>
      </c>
      <c r="P114" s="116"/>
      <c r="Q114" s="117"/>
      <c r="R114" s="117"/>
      <c r="S114" s="118"/>
      <c r="T114" s="25">
        <v>1</v>
      </c>
      <c r="U114" s="25">
        <v>2</v>
      </c>
      <c r="V114" s="25">
        <v>3</v>
      </c>
      <c r="W114" s="25">
        <v>4</v>
      </c>
      <c r="X114" s="25">
        <v>5</v>
      </c>
      <c r="AA114" s="25">
        <v>8</v>
      </c>
      <c r="AB114" s="25">
        <v>9</v>
      </c>
      <c r="AD114" s="25">
        <v>11</v>
      </c>
      <c r="AE114" s="25">
        <v>12</v>
      </c>
      <c r="AI114" s="25">
        <v>16</v>
      </c>
      <c r="AJ114" s="25">
        <v>17</v>
      </c>
      <c r="AL114" s="25">
        <v>19</v>
      </c>
      <c r="AM114" s="25">
        <v>20</v>
      </c>
      <c r="AO114" s="25">
        <v>22</v>
      </c>
      <c r="AP114" s="25">
        <v>23</v>
      </c>
      <c r="AQ114" s="25">
        <v>24</v>
      </c>
      <c r="AR114" s="25">
        <v>25</v>
      </c>
      <c r="AS114" s="25">
        <v>26</v>
      </c>
      <c r="AT114" s="25">
        <v>27</v>
      </c>
      <c r="AY114" s="25">
        <v>32</v>
      </c>
      <c r="AZ114" s="25">
        <v>33</v>
      </c>
      <c r="BA114" s="25">
        <v>34</v>
      </c>
      <c r="BB114" s="25">
        <v>35</v>
      </c>
      <c r="BC114" s="25">
        <v>36</v>
      </c>
    </row>
    <row r="115" spans="1:55" ht="39.9" customHeight="1">
      <c r="A115" s="101">
        <v>4</v>
      </c>
      <c r="B115" s="121" t="s">
        <v>152</v>
      </c>
      <c r="C115" s="122"/>
      <c r="D115" s="122"/>
      <c r="E115" s="122"/>
      <c r="F115" s="122"/>
      <c r="G115" s="122"/>
      <c r="H115" s="122"/>
      <c r="I115" s="122"/>
      <c r="J115" s="122"/>
      <c r="K115" s="122"/>
      <c r="L115" s="122"/>
      <c r="M115" s="122"/>
      <c r="N115" s="122"/>
      <c r="O115" s="122"/>
      <c r="P115" s="122"/>
      <c r="Q115" s="122"/>
      <c r="R115" s="122"/>
      <c r="S115" s="123"/>
    </row>
    <row r="116" spans="1:55" ht="39.9" customHeight="1">
      <c r="A116" s="101" t="s">
        <v>153</v>
      </c>
      <c r="B116" s="121" t="s">
        <v>154</v>
      </c>
      <c r="C116" s="122"/>
      <c r="D116" s="122"/>
      <c r="E116" s="122"/>
      <c r="F116" s="122"/>
      <c r="G116" s="122"/>
      <c r="H116" s="122"/>
      <c r="I116" s="122"/>
      <c r="J116" s="122"/>
      <c r="K116" s="122"/>
      <c r="L116" s="122"/>
      <c r="M116" s="122"/>
      <c r="N116" s="122"/>
      <c r="O116" s="122"/>
      <c r="P116" s="122"/>
      <c r="Q116" s="122"/>
      <c r="R116" s="122"/>
      <c r="S116" s="123"/>
    </row>
    <row r="117" spans="1:55" ht="39.9" customHeight="1">
      <c r="A117" s="101"/>
      <c r="B117" s="191" t="s">
        <v>23</v>
      </c>
      <c r="C117" s="121" t="s">
        <v>24</v>
      </c>
      <c r="D117" s="122"/>
      <c r="E117" s="122"/>
      <c r="F117" s="122"/>
      <c r="G117" s="122"/>
      <c r="H117" s="123"/>
      <c r="I117" s="94" t="s">
        <v>25</v>
      </c>
      <c r="J117" s="94" t="s">
        <v>26</v>
      </c>
      <c r="K117" s="94" t="s">
        <v>27</v>
      </c>
      <c r="L117" s="94" t="s">
        <v>24</v>
      </c>
      <c r="M117" s="101" t="s">
        <v>28</v>
      </c>
      <c r="N117" s="101" t="s">
        <v>29</v>
      </c>
      <c r="O117" s="92" t="s">
        <v>30</v>
      </c>
      <c r="P117" s="121" t="s">
        <v>30</v>
      </c>
      <c r="Q117" s="122"/>
      <c r="R117" s="122"/>
      <c r="S117" s="123"/>
    </row>
    <row r="118" spans="1:55" ht="37.200000000000003" customHeight="1">
      <c r="A118" s="101" t="s">
        <v>31</v>
      </c>
      <c r="B118" s="192"/>
      <c r="C118" s="116" t="s">
        <v>155</v>
      </c>
      <c r="D118" s="117"/>
      <c r="E118" s="117"/>
      <c r="F118" s="117"/>
      <c r="G118" s="117"/>
      <c r="H118" s="118"/>
      <c r="I118" s="91" t="s">
        <v>156</v>
      </c>
      <c r="J118" s="91" t="s">
        <v>157</v>
      </c>
      <c r="K118" s="91" t="str">
        <f>+A118</f>
        <v>a</v>
      </c>
      <c r="L118" s="91" t="str">
        <f>+C118</f>
        <v>No funciona la luz baja o luz alta</v>
      </c>
      <c r="M118" s="28" t="str">
        <f>+IF(N118="O","DG",IF(N118="P","","N/A"))</f>
        <v/>
      </c>
      <c r="N118" s="34" t="str">
        <f t="shared" ref="N118:N132" si="64">+IF(OR($T$5=T118,$T$5=U118,$T$5=V118,$T$5=W118,$T$5=X118,$T$5=Y118,$T$5=Z118,$T$5=AA118,$T$5=AB118,$T$5=AC118,$T$5=AD118,$T$5=AE118,$T$5=AF118,$T$5=AG118,$T$5=AH118,$T$5=AI118,$T$5=AJ118,$T$5=AK118,$T$5=AL118,$T$5=AM118,$T$5=AN118,$T$5=AO118,$T$5=AP118,$T$5=AQ118,$T$5=AR118,$T$5=AS118,$T$5=AT118,$T$5=AU118,$T$5=AV118,$T$5=AW118,$T$5=AX118,$T$5=AY118,$T$5=AZ118,$T$5=BA118,$T$5=BB118,$T$5=BC118,$T$5=BD118),"P","¡")</f>
        <v>P</v>
      </c>
      <c r="O118" s="29">
        <f t="shared" ref="O118:O132" si="65">P118</f>
        <v>0</v>
      </c>
      <c r="P118" s="92"/>
      <c r="Q118" s="93"/>
      <c r="R118" s="93"/>
      <c r="S118" s="94"/>
      <c r="U118" s="25">
        <v>2</v>
      </c>
      <c r="W118" s="25">
        <v>4</v>
      </c>
      <c r="X118" s="25">
        <v>5</v>
      </c>
      <c r="AA118" s="25">
        <v>8</v>
      </c>
      <c r="AB118" s="25">
        <v>9</v>
      </c>
      <c r="AD118" s="25">
        <v>11</v>
      </c>
      <c r="AE118" s="25">
        <v>12</v>
      </c>
      <c r="AI118" s="25">
        <v>16</v>
      </c>
      <c r="AJ118" s="25">
        <v>17</v>
      </c>
      <c r="AL118" s="25">
        <v>19</v>
      </c>
      <c r="AO118" s="25">
        <v>22</v>
      </c>
      <c r="AP118" s="25">
        <v>23</v>
      </c>
      <c r="AQ118" s="25">
        <v>24</v>
      </c>
      <c r="AR118" s="25">
        <v>25</v>
      </c>
      <c r="AS118" s="25">
        <v>26</v>
      </c>
      <c r="AT118" s="25">
        <v>27</v>
      </c>
      <c r="AY118" s="25">
        <v>32</v>
      </c>
      <c r="AZ118" s="25">
        <v>33</v>
      </c>
      <c r="BA118" s="25">
        <v>34</v>
      </c>
      <c r="BB118" s="25">
        <v>35</v>
      </c>
      <c r="BC118" s="25">
        <v>36</v>
      </c>
    </row>
    <row r="119" spans="1:55" ht="37.200000000000003" customHeight="1">
      <c r="A119" s="101" t="s">
        <v>34</v>
      </c>
      <c r="B119" s="192"/>
      <c r="C119" s="138" t="s">
        <v>158</v>
      </c>
      <c r="D119" s="139"/>
      <c r="E119" s="139"/>
      <c r="F119" s="139"/>
      <c r="G119" s="139"/>
      <c r="H119" s="140"/>
      <c r="I119" s="91" t="s">
        <v>156</v>
      </c>
      <c r="J119" s="91" t="s">
        <v>157</v>
      </c>
      <c r="K119" s="91" t="str">
        <f>+A119</f>
        <v>b</v>
      </c>
      <c r="L119" s="91" t="str">
        <f>+C119</f>
        <v>No funciona la luz alta o inexistente (si es original de fábrica)</v>
      </c>
      <c r="M119" s="28" t="str">
        <f>+IF(N119="O","DL",IF(N119="P","","N/A"))</f>
        <v/>
      </c>
      <c r="N119" s="34" t="str">
        <f t="shared" si="64"/>
        <v>P</v>
      </c>
      <c r="O119" s="29"/>
      <c r="P119" s="92"/>
      <c r="Q119" s="93"/>
      <c r="R119" s="93"/>
      <c r="S119" s="94"/>
      <c r="U119" s="25">
        <v>2</v>
      </c>
      <c r="W119" s="25">
        <v>4</v>
      </c>
      <c r="X119" s="25">
        <v>5</v>
      </c>
      <c r="AA119" s="25">
        <v>8</v>
      </c>
      <c r="AB119" s="25">
        <v>9</v>
      </c>
      <c r="AD119" s="25">
        <v>11</v>
      </c>
      <c r="AE119" s="25">
        <v>12</v>
      </c>
      <c r="AI119" s="25">
        <v>16</v>
      </c>
      <c r="AJ119" s="25">
        <v>17</v>
      </c>
      <c r="AL119" s="25">
        <v>19</v>
      </c>
      <c r="AO119" s="25">
        <v>22</v>
      </c>
      <c r="AP119" s="25">
        <v>23</v>
      </c>
      <c r="AQ119" s="25">
        <v>24</v>
      </c>
      <c r="AR119" s="25">
        <v>25</v>
      </c>
      <c r="AS119" s="25">
        <v>26</v>
      </c>
      <c r="AT119" s="25">
        <v>27</v>
      </c>
      <c r="AY119" s="25">
        <v>32</v>
      </c>
      <c r="AZ119" s="25">
        <v>33</v>
      </c>
      <c r="BA119" s="25">
        <v>34</v>
      </c>
      <c r="BB119" s="25">
        <v>35</v>
      </c>
      <c r="BC119" s="25">
        <v>36</v>
      </c>
    </row>
    <row r="120" spans="1:55" ht="37.200000000000003" customHeight="1">
      <c r="A120" s="102" t="s">
        <v>36</v>
      </c>
      <c r="B120" s="192"/>
      <c r="C120" s="116" t="s">
        <v>159</v>
      </c>
      <c r="D120" s="117"/>
      <c r="E120" s="117"/>
      <c r="F120" s="117"/>
      <c r="G120" s="117"/>
      <c r="H120" s="118"/>
      <c r="I120" s="91" t="s">
        <v>156</v>
      </c>
      <c r="J120" s="91" t="s">
        <v>157</v>
      </c>
      <c r="K120" s="91" t="str">
        <f t="shared" ref="K120:K132" si="66">+A120</f>
        <v>c</v>
      </c>
      <c r="L120" s="91" t="str">
        <f t="shared" ref="L120:L132" si="67">+C120</f>
        <v>Defectuosa conmutación alta/baja.</v>
      </c>
      <c r="M120" s="28" t="str">
        <f t="shared" ref="M120:M123" si="68">+IF(N120="O","DL",IF(N120="P","","N/A"))</f>
        <v/>
      </c>
      <c r="N120" s="34" t="str">
        <f t="shared" si="64"/>
        <v>P</v>
      </c>
      <c r="O120" s="29">
        <f t="shared" si="65"/>
        <v>0</v>
      </c>
      <c r="P120" s="116"/>
      <c r="Q120" s="117"/>
      <c r="R120" s="117"/>
      <c r="S120" s="118"/>
      <c r="U120" s="25">
        <v>2</v>
      </c>
      <c r="W120" s="25">
        <v>4</v>
      </c>
      <c r="X120" s="25">
        <v>5</v>
      </c>
      <c r="AA120" s="25">
        <v>8</v>
      </c>
      <c r="AB120" s="25">
        <v>9</v>
      </c>
      <c r="AD120" s="25">
        <v>11</v>
      </c>
      <c r="AE120" s="25">
        <v>12</v>
      </c>
      <c r="AI120" s="25">
        <v>16</v>
      </c>
      <c r="AJ120" s="25">
        <v>17</v>
      </c>
      <c r="AL120" s="25">
        <v>19</v>
      </c>
      <c r="AO120" s="25">
        <v>22</v>
      </c>
      <c r="AP120" s="25">
        <v>23</v>
      </c>
      <c r="AQ120" s="25">
        <v>24</v>
      </c>
      <c r="AR120" s="25">
        <v>25</v>
      </c>
      <c r="AS120" s="25">
        <v>26</v>
      </c>
      <c r="AT120" s="25">
        <v>27</v>
      </c>
      <c r="AY120" s="25">
        <v>32</v>
      </c>
      <c r="AZ120" s="25">
        <v>33</v>
      </c>
      <c r="BA120" s="25">
        <v>34</v>
      </c>
      <c r="BB120" s="25">
        <v>35</v>
      </c>
      <c r="BC120" s="25">
        <v>36</v>
      </c>
    </row>
    <row r="121" spans="1:55" ht="37.200000000000003" customHeight="1">
      <c r="A121" s="101" t="s">
        <v>38</v>
      </c>
      <c r="B121" s="192"/>
      <c r="C121" s="116" t="s">
        <v>160</v>
      </c>
      <c r="D121" s="117"/>
      <c r="E121" s="117"/>
      <c r="F121" s="117"/>
      <c r="G121" s="117"/>
      <c r="H121" s="118"/>
      <c r="I121" s="91" t="s">
        <v>156</v>
      </c>
      <c r="J121" s="91" t="s">
        <v>157</v>
      </c>
      <c r="K121" s="91" t="str">
        <f t="shared" si="66"/>
        <v>d</v>
      </c>
      <c r="L121" s="91" t="str">
        <f t="shared" si="67"/>
        <v>No funciona el testigo de la luz alta.</v>
      </c>
      <c r="M121" s="28" t="str">
        <f t="shared" si="68"/>
        <v/>
      </c>
      <c r="N121" s="34" t="str">
        <f t="shared" si="64"/>
        <v>P</v>
      </c>
      <c r="O121" s="29">
        <f t="shared" si="65"/>
        <v>0</v>
      </c>
      <c r="P121" s="116"/>
      <c r="Q121" s="117"/>
      <c r="R121" s="117"/>
      <c r="S121" s="118"/>
      <c r="U121" s="25">
        <v>2</v>
      </c>
      <c r="W121" s="25">
        <v>4</v>
      </c>
      <c r="X121" s="25">
        <v>5</v>
      </c>
      <c r="AA121" s="25">
        <v>8</v>
      </c>
      <c r="AB121" s="25">
        <v>9</v>
      </c>
      <c r="AD121" s="25">
        <v>11</v>
      </c>
      <c r="AE121" s="25">
        <v>12</v>
      </c>
      <c r="AI121" s="25">
        <v>16</v>
      </c>
      <c r="AJ121" s="25">
        <v>17</v>
      </c>
      <c r="AL121" s="25">
        <v>19</v>
      </c>
      <c r="AO121" s="25">
        <v>22</v>
      </c>
      <c r="AP121" s="25">
        <v>23</v>
      </c>
      <c r="AQ121" s="25">
        <v>24</v>
      </c>
      <c r="AR121" s="25">
        <v>25</v>
      </c>
      <c r="AS121" s="25">
        <v>26</v>
      </c>
      <c r="AT121" s="25">
        <v>27</v>
      </c>
      <c r="AY121" s="25">
        <v>32</v>
      </c>
      <c r="AZ121" s="25">
        <v>33</v>
      </c>
      <c r="BA121" s="25">
        <v>34</v>
      </c>
      <c r="BB121" s="25">
        <v>35</v>
      </c>
      <c r="BC121" s="25">
        <v>36</v>
      </c>
    </row>
    <row r="122" spans="1:55" ht="37.200000000000003" customHeight="1">
      <c r="A122" s="101" t="s">
        <v>40</v>
      </c>
      <c r="B122" s="192"/>
      <c r="C122" s="116" t="s">
        <v>161</v>
      </c>
      <c r="D122" s="117"/>
      <c r="E122" s="117"/>
      <c r="F122" s="117"/>
      <c r="G122" s="117"/>
      <c r="H122" s="118"/>
      <c r="I122" s="91" t="s">
        <v>156</v>
      </c>
      <c r="J122" s="91" t="s">
        <v>157</v>
      </c>
      <c r="K122" s="91" t="str">
        <f t="shared" si="66"/>
        <v>e</v>
      </c>
      <c r="L122" s="91" t="str">
        <f t="shared" si="67"/>
        <v>No reúne condiciones para comprobar la orientación del haz luminoso de la luz baja.</v>
      </c>
      <c r="M122" s="28" t="str">
        <f t="shared" si="68"/>
        <v/>
      </c>
      <c r="N122" s="34" t="str">
        <f t="shared" si="64"/>
        <v>P</v>
      </c>
      <c r="O122" s="29">
        <f t="shared" si="65"/>
        <v>0</v>
      </c>
      <c r="P122" s="116"/>
      <c r="Q122" s="117"/>
      <c r="R122" s="117"/>
      <c r="S122" s="118"/>
      <c r="U122" s="25">
        <v>2</v>
      </c>
      <c r="W122" s="25">
        <v>4</v>
      </c>
      <c r="X122" s="25">
        <v>5</v>
      </c>
      <c r="AA122" s="25">
        <v>8</v>
      </c>
      <c r="AB122" s="25">
        <v>9</v>
      </c>
      <c r="AD122" s="25">
        <v>11</v>
      </c>
      <c r="AE122" s="25">
        <v>12</v>
      </c>
      <c r="AI122" s="25">
        <v>16</v>
      </c>
      <c r="AJ122" s="25">
        <v>17</v>
      </c>
      <c r="AL122" s="25">
        <v>19</v>
      </c>
      <c r="AO122" s="25">
        <v>22</v>
      </c>
      <c r="AP122" s="25">
        <v>23</v>
      </c>
      <c r="AQ122" s="25">
        <v>24</v>
      </c>
      <c r="AR122" s="25">
        <v>25</v>
      </c>
      <c r="AS122" s="25">
        <v>26</v>
      </c>
      <c r="AT122" s="25">
        <v>27</v>
      </c>
      <c r="AY122" s="25">
        <v>32</v>
      </c>
      <c r="AZ122" s="25">
        <v>33</v>
      </c>
      <c r="BA122" s="25">
        <v>34</v>
      </c>
      <c r="BB122" s="25">
        <v>35</v>
      </c>
      <c r="BC122" s="25">
        <v>36</v>
      </c>
    </row>
    <row r="123" spans="1:55" ht="37.200000000000003" customHeight="1">
      <c r="A123" s="101" t="s">
        <v>42</v>
      </c>
      <c r="B123" s="192"/>
      <c r="C123" s="116" t="s">
        <v>162</v>
      </c>
      <c r="D123" s="117"/>
      <c r="E123" s="117"/>
      <c r="F123" s="117"/>
      <c r="G123" s="117"/>
      <c r="H123" s="118"/>
      <c r="I123" s="91" t="s">
        <v>156</v>
      </c>
      <c r="J123" s="91" t="s">
        <v>157</v>
      </c>
      <c r="K123" s="91" t="str">
        <f t="shared" si="66"/>
        <v>f</v>
      </c>
      <c r="L123" s="91" t="str">
        <f t="shared" si="67"/>
        <v>Orientación defectuosa del haz luminoso (deslumbrante) de las luces bajas.</v>
      </c>
      <c r="M123" s="28" t="str">
        <f t="shared" si="68"/>
        <v/>
      </c>
      <c r="N123" s="34" t="str">
        <f t="shared" si="64"/>
        <v>P</v>
      </c>
      <c r="O123" s="29">
        <f t="shared" si="65"/>
        <v>0</v>
      </c>
      <c r="P123" s="116"/>
      <c r="Q123" s="117"/>
      <c r="R123" s="117"/>
      <c r="S123" s="118"/>
      <c r="U123" s="25">
        <v>2</v>
      </c>
      <c r="W123" s="25">
        <v>4</v>
      </c>
      <c r="X123" s="25">
        <v>5</v>
      </c>
      <c r="AA123" s="25">
        <v>8</v>
      </c>
      <c r="AB123" s="25">
        <v>9</v>
      </c>
      <c r="AD123" s="25">
        <v>11</v>
      </c>
      <c r="AE123" s="25">
        <v>12</v>
      </c>
      <c r="AI123" s="25">
        <v>16</v>
      </c>
      <c r="AJ123" s="25">
        <v>17</v>
      </c>
      <c r="AL123" s="25">
        <v>19</v>
      </c>
      <c r="AO123" s="25">
        <v>22</v>
      </c>
      <c r="AP123" s="25">
        <v>23</v>
      </c>
      <c r="AQ123" s="25">
        <v>24</v>
      </c>
      <c r="AR123" s="25">
        <v>25</v>
      </c>
      <c r="AS123" s="25">
        <v>26</v>
      </c>
      <c r="AT123" s="25">
        <v>27</v>
      </c>
      <c r="AY123" s="25">
        <v>32</v>
      </c>
      <c r="AZ123" s="25">
        <v>33</v>
      </c>
      <c r="BA123" s="25">
        <v>34</v>
      </c>
      <c r="BB123" s="25">
        <v>35</v>
      </c>
      <c r="BC123" s="25">
        <v>36</v>
      </c>
    </row>
    <row r="124" spans="1:55" ht="37.200000000000003" customHeight="1">
      <c r="A124" s="101" t="s">
        <v>44</v>
      </c>
      <c r="B124" s="192"/>
      <c r="C124" s="116" t="s">
        <v>163</v>
      </c>
      <c r="D124" s="117"/>
      <c r="E124" s="117"/>
      <c r="F124" s="117"/>
      <c r="G124" s="117"/>
      <c r="H124" s="118"/>
      <c r="I124" s="91" t="s">
        <v>156</v>
      </c>
      <c r="J124" s="91" t="s">
        <v>157</v>
      </c>
      <c r="K124" s="91" t="str">
        <f t="shared" si="66"/>
        <v>g</v>
      </c>
      <c r="L124" s="91" t="str">
        <f t="shared" si="67"/>
        <v>No reúne condiciones para comprobar la orientación del haz luminoso de la luz alta.</v>
      </c>
      <c r="M124" s="28" t="str">
        <f>+IF(N124="O","DG",IF(N124="P","","N/A"))</f>
        <v/>
      </c>
      <c r="N124" s="34" t="str">
        <f t="shared" si="64"/>
        <v>P</v>
      </c>
      <c r="O124" s="29">
        <f t="shared" si="65"/>
        <v>0</v>
      </c>
      <c r="P124" s="116"/>
      <c r="Q124" s="117"/>
      <c r="R124" s="117"/>
      <c r="S124" s="118"/>
      <c r="U124" s="25">
        <v>2</v>
      </c>
      <c r="W124" s="25">
        <v>4</v>
      </c>
      <c r="X124" s="25">
        <v>5</v>
      </c>
      <c r="AA124" s="25">
        <v>8</v>
      </c>
      <c r="AB124" s="25">
        <v>9</v>
      </c>
      <c r="AD124" s="25">
        <v>11</v>
      </c>
      <c r="AE124" s="25">
        <v>12</v>
      </c>
      <c r="AI124" s="25">
        <v>16</v>
      </c>
      <c r="AJ124" s="25">
        <v>17</v>
      </c>
      <c r="AL124" s="25">
        <v>19</v>
      </c>
      <c r="AO124" s="25">
        <v>22</v>
      </c>
      <c r="AP124" s="25">
        <v>23</v>
      </c>
      <c r="AQ124" s="25">
        <v>24</v>
      </c>
      <c r="AR124" s="25">
        <v>25</v>
      </c>
      <c r="AS124" s="25">
        <v>26</v>
      </c>
      <c r="AT124" s="25">
        <v>27</v>
      </c>
      <c r="AY124" s="25">
        <v>32</v>
      </c>
      <c r="AZ124" s="25">
        <v>33</v>
      </c>
      <c r="BA124" s="25">
        <v>34</v>
      </c>
      <c r="BB124" s="25">
        <v>35</v>
      </c>
      <c r="BC124" s="25">
        <v>36</v>
      </c>
    </row>
    <row r="125" spans="1:55" ht="37.200000000000003" customHeight="1">
      <c r="A125" s="101" t="s">
        <v>46</v>
      </c>
      <c r="B125" s="192"/>
      <c r="C125" s="116" t="s">
        <v>164</v>
      </c>
      <c r="D125" s="117"/>
      <c r="E125" s="117"/>
      <c r="F125" s="117"/>
      <c r="G125" s="117"/>
      <c r="H125" s="118"/>
      <c r="I125" s="91" t="s">
        <v>156</v>
      </c>
      <c r="J125" s="91" t="s">
        <v>157</v>
      </c>
      <c r="K125" s="91" t="str">
        <f t="shared" si="66"/>
        <v>h</v>
      </c>
      <c r="L125" s="91" t="str">
        <f t="shared" si="67"/>
        <v>Orientación defectuosa del haz luminoso de las luces altas.</v>
      </c>
      <c r="M125" s="28" t="str">
        <f>+IF(N125="O","DG",IF(N125="P","","N/A"))</f>
        <v/>
      </c>
      <c r="N125" s="34" t="str">
        <f t="shared" si="64"/>
        <v>P</v>
      </c>
      <c r="O125" s="29">
        <f t="shared" si="65"/>
        <v>0</v>
      </c>
      <c r="P125" s="116"/>
      <c r="Q125" s="117"/>
      <c r="R125" s="117"/>
      <c r="S125" s="118"/>
      <c r="U125" s="25">
        <v>2</v>
      </c>
      <c r="W125" s="25">
        <v>4</v>
      </c>
      <c r="X125" s="25">
        <v>5</v>
      </c>
      <c r="AA125" s="25">
        <v>8</v>
      </c>
      <c r="AB125" s="25">
        <v>9</v>
      </c>
      <c r="AD125" s="25">
        <v>11</v>
      </c>
      <c r="AE125" s="25">
        <v>12</v>
      </c>
      <c r="AI125" s="25">
        <v>16</v>
      </c>
      <c r="AJ125" s="25">
        <v>17</v>
      </c>
      <c r="AL125" s="25">
        <v>19</v>
      </c>
      <c r="AO125" s="25">
        <v>22</v>
      </c>
      <c r="AP125" s="25">
        <v>23</v>
      </c>
      <c r="AQ125" s="25">
        <v>24</v>
      </c>
      <c r="AR125" s="25">
        <v>25</v>
      </c>
      <c r="AS125" s="25">
        <v>26</v>
      </c>
      <c r="AT125" s="25">
        <v>27</v>
      </c>
      <c r="AY125" s="25">
        <v>32</v>
      </c>
      <c r="AZ125" s="25">
        <v>33</v>
      </c>
      <c r="BA125" s="25">
        <v>34</v>
      </c>
      <c r="BB125" s="25">
        <v>35</v>
      </c>
      <c r="BC125" s="25">
        <v>36</v>
      </c>
    </row>
    <row r="126" spans="1:55" ht="37.200000000000003" customHeight="1">
      <c r="A126" s="101" t="s">
        <v>48</v>
      </c>
      <c r="B126" s="192"/>
      <c r="C126" s="116" t="s">
        <v>165</v>
      </c>
      <c r="D126" s="117"/>
      <c r="E126" s="117"/>
      <c r="F126" s="117"/>
      <c r="G126" s="117"/>
      <c r="H126" s="118"/>
      <c r="I126" s="91" t="s">
        <v>156</v>
      </c>
      <c r="J126" s="91" t="s">
        <v>157</v>
      </c>
      <c r="K126" s="91" t="str">
        <f t="shared" si="66"/>
        <v>i</v>
      </c>
      <c r="L126" s="91" t="str">
        <f t="shared" si="67"/>
        <v>Ubicación no reglamentaria de los dispositivos de alguna luz.</v>
      </c>
      <c r="M126" s="28" t="str">
        <f t="shared" ref="M126:M127" si="69">+IF(N126="O","DL",IF(N126="P","","N/A"))</f>
        <v/>
      </c>
      <c r="N126" s="34" t="str">
        <f t="shared" si="64"/>
        <v>P</v>
      </c>
      <c r="O126" s="29">
        <f t="shared" si="65"/>
        <v>0</v>
      </c>
      <c r="P126" s="116"/>
      <c r="Q126" s="117"/>
      <c r="R126" s="117"/>
      <c r="S126" s="118"/>
      <c r="U126" s="25">
        <v>2</v>
      </c>
      <c r="W126" s="25">
        <v>4</v>
      </c>
      <c r="X126" s="25">
        <v>5</v>
      </c>
      <c r="AA126" s="25">
        <v>8</v>
      </c>
      <c r="AB126" s="25">
        <v>9</v>
      </c>
      <c r="AD126" s="25">
        <v>11</v>
      </c>
      <c r="AE126" s="25">
        <v>12</v>
      </c>
      <c r="AI126" s="25">
        <v>16</v>
      </c>
      <c r="AJ126" s="25">
        <v>17</v>
      </c>
      <c r="AL126" s="25">
        <v>19</v>
      </c>
      <c r="AO126" s="25">
        <v>22</v>
      </c>
      <c r="AP126" s="25">
        <v>23</v>
      </c>
      <c r="AQ126" s="25">
        <v>24</v>
      </c>
      <c r="AR126" s="25">
        <v>25</v>
      </c>
      <c r="AS126" s="25">
        <v>26</v>
      </c>
      <c r="AT126" s="25">
        <v>27</v>
      </c>
      <c r="AY126" s="25">
        <v>32</v>
      </c>
      <c r="AZ126" s="25">
        <v>33</v>
      </c>
      <c r="BA126" s="25">
        <v>34</v>
      </c>
      <c r="BB126" s="25">
        <v>35</v>
      </c>
      <c r="BC126" s="25">
        <v>36</v>
      </c>
    </row>
    <row r="127" spans="1:55" ht="37.200000000000003" customHeight="1">
      <c r="A127" s="101" t="s">
        <v>50</v>
      </c>
      <c r="B127" s="192"/>
      <c r="C127" s="116" t="s">
        <v>166</v>
      </c>
      <c r="D127" s="117"/>
      <c r="E127" s="117"/>
      <c r="F127" s="117"/>
      <c r="G127" s="117"/>
      <c r="H127" s="118"/>
      <c r="I127" s="91" t="s">
        <v>156</v>
      </c>
      <c r="J127" s="91" t="s">
        <v>157</v>
      </c>
      <c r="K127" s="91" t="str">
        <f t="shared" si="66"/>
        <v>j</v>
      </c>
      <c r="L127" s="91" t="str">
        <f t="shared" si="67"/>
        <v>Estado deteriorado de algún lente del dispositivo.</v>
      </c>
      <c r="M127" s="28" t="str">
        <f t="shared" si="69"/>
        <v/>
      </c>
      <c r="N127" s="34" t="str">
        <f t="shared" si="64"/>
        <v>P</v>
      </c>
      <c r="O127" s="29">
        <f t="shared" si="65"/>
        <v>0</v>
      </c>
      <c r="P127" s="116"/>
      <c r="Q127" s="117"/>
      <c r="R127" s="117"/>
      <c r="S127" s="118"/>
      <c r="U127" s="25">
        <v>2</v>
      </c>
      <c r="W127" s="25">
        <v>4</v>
      </c>
      <c r="X127" s="25">
        <v>5</v>
      </c>
      <c r="AA127" s="25">
        <v>8</v>
      </c>
      <c r="AB127" s="25">
        <v>9</v>
      </c>
      <c r="AD127" s="25">
        <v>11</v>
      </c>
      <c r="AE127" s="25">
        <v>12</v>
      </c>
      <c r="AI127" s="25">
        <v>16</v>
      </c>
      <c r="AJ127" s="25">
        <v>17</v>
      </c>
      <c r="AL127" s="25">
        <v>19</v>
      </c>
      <c r="AO127" s="25">
        <v>22</v>
      </c>
      <c r="AP127" s="25">
        <v>23</v>
      </c>
      <c r="AQ127" s="25">
        <v>24</v>
      </c>
      <c r="AR127" s="25">
        <v>25</v>
      </c>
      <c r="AS127" s="25">
        <v>26</v>
      </c>
      <c r="AT127" s="25">
        <v>27</v>
      </c>
      <c r="AY127" s="25">
        <v>32</v>
      </c>
      <c r="AZ127" s="25">
        <v>33</v>
      </c>
      <c r="BA127" s="25">
        <v>34</v>
      </c>
      <c r="BB127" s="25">
        <v>35</v>
      </c>
      <c r="BC127" s="25">
        <v>36</v>
      </c>
    </row>
    <row r="128" spans="1:55" ht="37.200000000000003" customHeight="1">
      <c r="A128" s="101" t="s">
        <v>52</v>
      </c>
      <c r="B128" s="192"/>
      <c r="C128" s="116" t="s">
        <v>167</v>
      </c>
      <c r="D128" s="117"/>
      <c r="E128" s="117"/>
      <c r="F128" s="117"/>
      <c r="G128" s="117"/>
      <c r="H128" s="118"/>
      <c r="I128" s="91" t="s">
        <v>156</v>
      </c>
      <c r="J128" s="91" t="s">
        <v>157</v>
      </c>
      <c r="K128" s="91" t="str">
        <f t="shared" si="66"/>
        <v>k</v>
      </c>
      <c r="L128" s="91" t="str">
        <f t="shared" si="67"/>
        <v>Existe riesgo de desprendimiento de algún dispositivo.</v>
      </c>
      <c r="M128" s="28" t="str">
        <f>+IF(N128="O","DG",IF(N128="P","","N/A"))</f>
        <v/>
      </c>
      <c r="N128" s="34" t="str">
        <f t="shared" si="64"/>
        <v>P</v>
      </c>
      <c r="O128" s="29">
        <f t="shared" si="65"/>
        <v>0</v>
      </c>
      <c r="P128" s="116"/>
      <c r="Q128" s="117"/>
      <c r="R128" s="117"/>
      <c r="S128" s="118"/>
      <c r="U128" s="25">
        <v>2</v>
      </c>
      <c r="W128" s="25">
        <v>4</v>
      </c>
      <c r="X128" s="25">
        <v>5</v>
      </c>
      <c r="AA128" s="25">
        <v>8</v>
      </c>
      <c r="AB128" s="25">
        <v>9</v>
      </c>
      <c r="AD128" s="25">
        <v>11</v>
      </c>
      <c r="AE128" s="25">
        <v>12</v>
      </c>
      <c r="AI128" s="25">
        <v>16</v>
      </c>
      <c r="AJ128" s="25">
        <v>17</v>
      </c>
      <c r="AL128" s="25">
        <v>19</v>
      </c>
      <c r="AO128" s="25">
        <v>22</v>
      </c>
      <c r="AP128" s="25">
        <v>23</v>
      </c>
      <c r="AQ128" s="25">
        <v>24</v>
      </c>
      <c r="AR128" s="25">
        <v>25</v>
      </c>
      <c r="AS128" s="25">
        <v>26</v>
      </c>
      <c r="AT128" s="25">
        <v>27</v>
      </c>
      <c r="AY128" s="25">
        <v>32</v>
      </c>
      <c r="AZ128" s="25">
        <v>33</v>
      </c>
      <c r="BA128" s="25">
        <v>34</v>
      </c>
      <c r="BB128" s="25">
        <v>35</v>
      </c>
      <c r="BC128" s="25">
        <v>36</v>
      </c>
    </row>
    <row r="129" spans="1:55" ht="37.200000000000003" customHeight="1">
      <c r="A129" s="101" t="s">
        <v>54</v>
      </c>
      <c r="B129" s="192"/>
      <c r="C129" s="116" t="s">
        <v>168</v>
      </c>
      <c r="D129" s="117"/>
      <c r="E129" s="117"/>
      <c r="F129" s="117"/>
      <c r="G129" s="117"/>
      <c r="H129" s="118"/>
      <c r="I129" s="91" t="s">
        <v>156</v>
      </c>
      <c r="J129" s="91" t="s">
        <v>157</v>
      </c>
      <c r="K129" s="91" t="str">
        <f t="shared" si="66"/>
        <v>l</v>
      </c>
      <c r="L129" s="91" t="str">
        <f t="shared" si="67"/>
        <v>Inexistencia de luces principales</v>
      </c>
      <c r="M129" s="28" t="str">
        <f>+IF(N129="O","DG",IF(N129="P","","N/A"))</f>
        <v/>
      </c>
      <c r="N129" s="34" t="str">
        <f t="shared" si="64"/>
        <v>P</v>
      </c>
      <c r="O129" s="29">
        <f t="shared" si="65"/>
        <v>0</v>
      </c>
      <c r="P129" s="116"/>
      <c r="Q129" s="117"/>
      <c r="R129" s="117"/>
      <c r="S129" s="118"/>
      <c r="U129" s="25">
        <v>2</v>
      </c>
      <c r="W129" s="25">
        <v>4</v>
      </c>
      <c r="X129" s="25">
        <v>5</v>
      </c>
      <c r="AA129" s="25">
        <v>8</v>
      </c>
      <c r="AB129" s="25">
        <v>9</v>
      </c>
      <c r="AD129" s="25">
        <v>11</v>
      </c>
      <c r="AE129" s="25">
        <v>12</v>
      </c>
      <c r="AI129" s="25">
        <v>16</v>
      </c>
      <c r="AJ129" s="25">
        <v>17</v>
      </c>
      <c r="AL129" s="25">
        <v>19</v>
      </c>
      <c r="AO129" s="25">
        <v>22</v>
      </c>
      <c r="AP129" s="25">
        <v>23</v>
      </c>
      <c r="AQ129" s="25">
        <v>24</v>
      </c>
      <c r="AR129" s="25">
        <v>25</v>
      </c>
      <c r="AS129" s="25">
        <v>26</v>
      </c>
      <c r="AT129" s="25">
        <v>27</v>
      </c>
      <c r="AY129" s="25">
        <v>32</v>
      </c>
      <c r="AZ129" s="25">
        <v>33</v>
      </c>
      <c r="BA129" s="25">
        <v>34</v>
      </c>
      <c r="BB129" s="25">
        <v>35</v>
      </c>
      <c r="BC129" s="25">
        <v>36</v>
      </c>
    </row>
    <row r="130" spans="1:55" ht="39.9" customHeight="1">
      <c r="A130" s="101" t="s">
        <v>56</v>
      </c>
      <c r="B130" s="192"/>
      <c r="C130" s="116" t="s">
        <v>169</v>
      </c>
      <c r="D130" s="117"/>
      <c r="E130" s="117"/>
      <c r="F130" s="117"/>
      <c r="G130" s="117"/>
      <c r="H130" s="118"/>
      <c r="I130" s="91" t="s">
        <v>156</v>
      </c>
      <c r="J130" s="91" t="s">
        <v>157</v>
      </c>
      <c r="K130" s="91" t="str">
        <f t="shared" si="66"/>
        <v>m</v>
      </c>
      <c r="L130" s="91" t="str">
        <f t="shared" si="67"/>
        <v>Diferencias de color entre las luces bajas.</v>
      </c>
      <c r="M130" s="28" t="str">
        <f>+IF(N130="O","DL",IF(N130="P","","N/A"))</f>
        <v/>
      </c>
      <c r="N130" s="34" t="str">
        <f t="shared" si="64"/>
        <v>P</v>
      </c>
      <c r="O130" s="29">
        <f t="shared" si="65"/>
        <v>0</v>
      </c>
      <c r="P130" s="116"/>
      <c r="Q130" s="117"/>
      <c r="R130" s="117"/>
      <c r="S130" s="118"/>
      <c r="U130" s="25">
        <v>2</v>
      </c>
      <c r="W130" s="25">
        <v>4</v>
      </c>
      <c r="X130" s="25">
        <v>5</v>
      </c>
      <c r="AA130" s="25">
        <v>8</v>
      </c>
      <c r="AB130" s="25">
        <v>9</v>
      </c>
      <c r="AD130" s="25">
        <v>11</v>
      </c>
      <c r="AE130" s="25">
        <v>12</v>
      </c>
      <c r="AI130" s="25">
        <v>16</v>
      </c>
      <c r="AJ130" s="25">
        <v>17</v>
      </c>
      <c r="AL130" s="25">
        <v>19</v>
      </c>
      <c r="AO130" s="25">
        <v>22</v>
      </c>
      <c r="AP130" s="25">
        <v>23</v>
      </c>
      <c r="AQ130" s="25">
        <v>24</v>
      </c>
      <c r="AR130" s="25">
        <v>25</v>
      </c>
      <c r="AS130" s="25">
        <v>26</v>
      </c>
      <c r="AT130" s="25">
        <v>27</v>
      </c>
      <c r="AY130" s="25">
        <v>32</v>
      </c>
      <c r="AZ130" s="25">
        <v>33</v>
      </c>
      <c r="BA130" s="25">
        <v>34</v>
      </c>
      <c r="BB130" s="25">
        <v>35</v>
      </c>
      <c r="BC130" s="25">
        <v>36</v>
      </c>
    </row>
    <row r="131" spans="1:55" ht="39.9" customHeight="1">
      <c r="A131" s="101" t="s">
        <v>58</v>
      </c>
      <c r="B131" s="192"/>
      <c r="C131" s="116" t="s">
        <v>170</v>
      </c>
      <c r="D131" s="117"/>
      <c r="E131" s="117"/>
      <c r="F131" s="117"/>
      <c r="G131" s="117"/>
      <c r="H131" s="118"/>
      <c r="I131" s="91" t="s">
        <v>156</v>
      </c>
      <c r="J131" s="91" t="s">
        <v>157</v>
      </c>
      <c r="K131" s="91" t="str">
        <f t="shared" si="66"/>
        <v>n</v>
      </c>
      <c r="L131" s="91" t="str">
        <f t="shared" si="67"/>
        <v>Cableado eléctrico presentan sus forros con cortes expuestos, roces con peligro de corte, mal sujetos, mal empatados u otra condición que represente un peligro de corto circuito</v>
      </c>
      <c r="M131" s="28" t="str">
        <f>+IF(N131="O","DG",IF(N131="P","","N/A"))</f>
        <v/>
      </c>
      <c r="N131" s="34" t="str">
        <f t="shared" si="64"/>
        <v>P</v>
      </c>
      <c r="O131" s="29">
        <f t="shared" si="65"/>
        <v>0</v>
      </c>
      <c r="P131" s="116"/>
      <c r="Q131" s="117"/>
      <c r="R131" s="117"/>
      <c r="S131" s="118"/>
      <c r="U131" s="25">
        <v>2</v>
      </c>
      <c r="W131" s="25">
        <v>4</v>
      </c>
      <c r="X131" s="25">
        <v>5</v>
      </c>
      <c r="AA131" s="25">
        <v>8</v>
      </c>
      <c r="AB131" s="25">
        <v>9</v>
      </c>
      <c r="AD131" s="25">
        <v>11</v>
      </c>
      <c r="AE131" s="25">
        <v>12</v>
      </c>
      <c r="AI131" s="25">
        <v>16</v>
      </c>
      <c r="AJ131" s="25">
        <v>17</v>
      </c>
      <c r="AL131" s="25">
        <v>19</v>
      </c>
      <c r="AO131" s="25">
        <v>22</v>
      </c>
      <c r="AP131" s="25">
        <v>23</v>
      </c>
      <c r="AQ131" s="25">
        <v>24</v>
      </c>
      <c r="AR131" s="25">
        <v>25</v>
      </c>
      <c r="AS131" s="25">
        <v>26</v>
      </c>
      <c r="AT131" s="25">
        <v>27</v>
      </c>
      <c r="AY131" s="25">
        <v>32</v>
      </c>
      <c r="AZ131" s="25">
        <v>33</v>
      </c>
      <c r="BA131" s="25">
        <v>34</v>
      </c>
      <c r="BB131" s="25">
        <v>35</v>
      </c>
      <c r="BC131" s="25">
        <v>36</v>
      </c>
    </row>
    <row r="132" spans="1:55" ht="39.9" customHeight="1">
      <c r="A132" s="101" t="s">
        <v>78</v>
      </c>
      <c r="B132" s="193"/>
      <c r="C132" s="116" t="s">
        <v>171</v>
      </c>
      <c r="D132" s="117"/>
      <c r="E132" s="117"/>
      <c r="F132" s="117"/>
      <c r="G132" s="117"/>
      <c r="H132" s="118"/>
      <c r="I132" s="91" t="s">
        <v>156</v>
      </c>
      <c r="J132" s="91" t="s">
        <v>157</v>
      </c>
      <c r="K132" s="91" t="str">
        <f t="shared" si="66"/>
        <v>o</v>
      </c>
      <c r="L132" s="91" t="str">
        <f t="shared" si="67"/>
        <v>Defecto de estado del interruptor de encendido de las luces</v>
      </c>
      <c r="M132" s="28" t="str">
        <f>+IF(N132="O","DL",IF(N132="P","","N/A"))</f>
        <v/>
      </c>
      <c r="N132" s="34" t="str">
        <f t="shared" si="64"/>
        <v>P</v>
      </c>
      <c r="O132" s="29">
        <f t="shared" si="65"/>
        <v>0</v>
      </c>
      <c r="P132" s="116"/>
      <c r="Q132" s="117"/>
      <c r="R132" s="117"/>
      <c r="S132" s="118"/>
      <c r="U132" s="25">
        <v>2</v>
      </c>
      <c r="W132" s="25">
        <v>4</v>
      </c>
      <c r="X132" s="25">
        <v>5</v>
      </c>
      <c r="AA132" s="25">
        <v>8</v>
      </c>
      <c r="AB132" s="25">
        <v>9</v>
      </c>
      <c r="AD132" s="25">
        <v>11</v>
      </c>
      <c r="AE132" s="25">
        <v>12</v>
      </c>
      <c r="AI132" s="25">
        <v>16</v>
      </c>
      <c r="AJ132" s="25">
        <v>17</v>
      </c>
      <c r="AL132" s="25">
        <v>19</v>
      </c>
      <c r="AO132" s="25">
        <v>22</v>
      </c>
      <c r="AP132" s="25">
        <v>23</v>
      </c>
      <c r="AQ132" s="25">
        <v>24</v>
      </c>
      <c r="AR132" s="25">
        <v>25</v>
      </c>
      <c r="AS132" s="25">
        <v>26</v>
      </c>
      <c r="AT132" s="25">
        <v>27</v>
      </c>
      <c r="AY132" s="25">
        <v>32</v>
      </c>
      <c r="AZ132" s="25">
        <v>33</v>
      </c>
      <c r="BA132" s="25">
        <v>34</v>
      </c>
      <c r="BB132" s="25">
        <v>35</v>
      </c>
      <c r="BC132" s="25">
        <v>36</v>
      </c>
    </row>
    <row r="133" spans="1:55" ht="39.9" customHeight="1">
      <c r="A133" s="101" t="s">
        <v>172</v>
      </c>
      <c r="B133" s="121" t="s">
        <v>173</v>
      </c>
      <c r="C133" s="122"/>
      <c r="D133" s="122"/>
      <c r="E133" s="122"/>
      <c r="F133" s="122"/>
      <c r="G133" s="122"/>
      <c r="H133" s="122"/>
      <c r="I133" s="122"/>
      <c r="J133" s="122"/>
      <c r="K133" s="122"/>
      <c r="L133" s="122"/>
      <c r="M133" s="122"/>
      <c r="N133" s="122"/>
      <c r="O133" s="122"/>
      <c r="P133" s="122"/>
      <c r="Q133" s="122"/>
      <c r="R133" s="122"/>
      <c r="S133" s="123"/>
    </row>
    <row r="134" spans="1:55" ht="39.9" customHeight="1">
      <c r="A134" s="101"/>
      <c r="B134" s="191" t="s">
        <v>23</v>
      </c>
      <c r="C134" s="121" t="s">
        <v>24</v>
      </c>
      <c r="D134" s="122"/>
      <c r="E134" s="122"/>
      <c r="F134" s="122"/>
      <c r="G134" s="122"/>
      <c r="H134" s="123"/>
      <c r="I134" s="94" t="s">
        <v>25</v>
      </c>
      <c r="J134" s="94" t="s">
        <v>26</v>
      </c>
      <c r="K134" s="94" t="s">
        <v>27</v>
      </c>
      <c r="L134" s="94" t="s">
        <v>24</v>
      </c>
      <c r="M134" s="101" t="s">
        <v>28</v>
      </c>
      <c r="N134" s="101" t="s">
        <v>29</v>
      </c>
      <c r="O134" s="92" t="s">
        <v>30</v>
      </c>
      <c r="P134" s="121" t="s">
        <v>30</v>
      </c>
      <c r="Q134" s="122"/>
      <c r="R134" s="122"/>
      <c r="S134" s="123"/>
    </row>
    <row r="135" spans="1:55" ht="37.950000000000003" customHeight="1">
      <c r="A135" s="101" t="s">
        <v>31</v>
      </c>
      <c r="B135" s="192"/>
      <c r="C135" s="138" t="s">
        <v>174</v>
      </c>
      <c r="D135" s="139"/>
      <c r="E135" s="139"/>
      <c r="F135" s="139"/>
      <c r="G135" s="139"/>
      <c r="H135" s="140"/>
      <c r="I135" s="91" t="str">
        <f>+$I$132</f>
        <v>4 ALUMBRADO Y SEÑALIZACION</v>
      </c>
      <c r="J135" s="91" t="s">
        <v>175</v>
      </c>
      <c r="K135" s="91" t="str">
        <f>+A135</f>
        <v>a</v>
      </c>
      <c r="L135" s="91" t="str">
        <f>+C135</f>
        <v>No funciona una de dos.</v>
      </c>
      <c r="M135" s="28" t="str">
        <f>+IF(N135="O","DL",IF(N135="P","","N/A"))</f>
        <v/>
      </c>
      <c r="N135" s="34" t="str">
        <f t="shared" ref="N135:N140" si="70">+IF(OR($T$5=T135,$T$5=U135,$T$5=V135,$T$5=W135,$T$5=X135,$T$5=Y135,$T$5=Z135,$T$5=AA135,$T$5=AB135,$T$5=AC135,$T$5=AD135,$T$5=AE135,$T$5=AF135,$T$5=AG135,$T$5=AH135,$T$5=AI135,$T$5=AJ135,$T$5=AK135,$T$5=AL135,$T$5=AM135,$T$5=AN135,$T$5=AO135,$T$5=AP135,$T$5=AQ135,$T$5=AR135,$T$5=AS135,$T$5=AT135,$T$5=AU135,$T$5=AV135,$T$5=AW135,$T$5=AX135,$T$5=AY135,$T$5=AZ135,$T$5=BA135,$T$5=BB135,$T$5=BC135,$T$5=BD135),"P","¡")</f>
        <v>P</v>
      </c>
      <c r="O135" s="29">
        <f t="shared" ref="O135:O140" si="71">P135</f>
        <v>0</v>
      </c>
      <c r="P135" s="116"/>
      <c r="Q135" s="117"/>
      <c r="R135" s="117"/>
      <c r="S135" s="118"/>
      <c r="U135" s="25">
        <v>2</v>
      </c>
      <c r="W135" s="25">
        <v>4</v>
      </c>
      <c r="X135" s="25">
        <v>5</v>
      </c>
      <c r="AA135" s="25">
        <v>8</v>
      </c>
      <c r="AB135" s="25">
        <v>9</v>
      </c>
      <c r="AD135" s="25">
        <v>11</v>
      </c>
      <c r="AE135" s="25">
        <v>12</v>
      </c>
      <c r="AI135" s="25">
        <v>16</v>
      </c>
      <c r="AJ135" s="25">
        <v>17</v>
      </c>
      <c r="AL135" s="25">
        <v>19</v>
      </c>
      <c r="AO135" s="25">
        <v>22</v>
      </c>
      <c r="AP135" s="25">
        <v>23</v>
      </c>
      <c r="AQ135" s="25">
        <v>24</v>
      </c>
      <c r="AR135" s="25">
        <v>25</v>
      </c>
      <c r="AS135" s="25">
        <v>26</v>
      </c>
      <c r="AT135" s="25">
        <v>27</v>
      </c>
      <c r="AY135" s="25">
        <v>32</v>
      </c>
      <c r="AZ135" s="25">
        <v>33</v>
      </c>
      <c r="BA135" s="25">
        <v>34</v>
      </c>
      <c r="BB135" s="25">
        <v>35</v>
      </c>
      <c r="BC135" s="25">
        <v>36</v>
      </c>
    </row>
    <row r="136" spans="1:55" ht="37.950000000000003" customHeight="1">
      <c r="A136" s="101" t="s">
        <v>34</v>
      </c>
      <c r="B136" s="192"/>
      <c r="C136" s="138" t="s">
        <v>176</v>
      </c>
      <c r="D136" s="139"/>
      <c r="E136" s="139"/>
      <c r="F136" s="139"/>
      <c r="G136" s="139"/>
      <c r="H136" s="140"/>
      <c r="I136" s="91" t="str">
        <f t="shared" ref="I136:I141" si="72">+$I$132</f>
        <v>4 ALUMBRADO Y SEÑALIZACION</v>
      </c>
      <c r="J136" s="91" t="s">
        <v>175</v>
      </c>
      <c r="K136" s="91" t="str">
        <f t="shared" ref="K136:K141" si="73">+A136</f>
        <v>b</v>
      </c>
      <c r="L136" s="91" t="str">
        <f t="shared" ref="L136:L140" si="74">+C136</f>
        <v>No funciona ninguna o inexistentes.</v>
      </c>
      <c r="M136" s="28" t="str">
        <f>+IF(N136="O","DG",IF(N136="P","","N/A"))</f>
        <v/>
      </c>
      <c r="N136" s="34" t="str">
        <f t="shared" si="70"/>
        <v>P</v>
      </c>
      <c r="O136" s="29">
        <f t="shared" si="71"/>
        <v>0</v>
      </c>
      <c r="P136" s="116"/>
      <c r="Q136" s="117"/>
      <c r="R136" s="117"/>
      <c r="S136" s="118"/>
      <c r="U136" s="25">
        <v>2</v>
      </c>
      <c r="W136" s="25">
        <v>4</v>
      </c>
      <c r="X136" s="25">
        <v>5</v>
      </c>
      <c r="AA136" s="25">
        <v>8</v>
      </c>
      <c r="AB136" s="25">
        <v>9</v>
      </c>
      <c r="AD136" s="25">
        <v>11</v>
      </c>
      <c r="AE136" s="25">
        <v>12</v>
      </c>
      <c r="AI136" s="25">
        <v>16</v>
      </c>
      <c r="AJ136" s="25">
        <v>17</v>
      </c>
      <c r="AL136" s="25">
        <v>19</v>
      </c>
      <c r="AO136" s="25">
        <v>22</v>
      </c>
      <c r="AP136" s="25">
        <v>23</v>
      </c>
      <c r="AQ136" s="25">
        <v>24</v>
      </c>
      <c r="AR136" s="25">
        <v>25</v>
      </c>
      <c r="AS136" s="25">
        <v>26</v>
      </c>
      <c r="AT136" s="25">
        <v>27</v>
      </c>
      <c r="AY136" s="25">
        <v>32</v>
      </c>
      <c r="AZ136" s="25">
        <v>33</v>
      </c>
      <c r="BA136" s="25">
        <v>34</v>
      </c>
      <c r="BB136" s="25">
        <v>35</v>
      </c>
      <c r="BC136" s="25">
        <v>36</v>
      </c>
    </row>
    <row r="137" spans="1:55" ht="37.950000000000003" customHeight="1">
      <c r="A137" s="101" t="s">
        <v>36</v>
      </c>
      <c r="B137" s="192"/>
      <c r="C137" s="116" t="s">
        <v>177</v>
      </c>
      <c r="D137" s="117"/>
      <c r="E137" s="117"/>
      <c r="F137" s="117"/>
      <c r="G137" s="117"/>
      <c r="H137" s="118"/>
      <c r="I137" s="91" t="str">
        <f t="shared" si="72"/>
        <v>4 ALUMBRADO Y SEÑALIZACION</v>
      </c>
      <c r="J137" s="91" t="s">
        <v>175</v>
      </c>
      <c r="K137" s="91" t="str">
        <f t="shared" si="73"/>
        <v>c</v>
      </c>
      <c r="L137" s="91" t="str">
        <f t="shared" si="74"/>
        <v>Estado de los lentes del dispositivo defectuoso.</v>
      </c>
      <c r="M137" s="28" t="str">
        <f t="shared" ref="M137:M138" si="75">+IF(N137="O","DL",IF(N137="P","","N/A"))</f>
        <v/>
      </c>
      <c r="N137" s="34" t="str">
        <f t="shared" si="70"/>
        <v>P</v>
      </c>
      <c r="O137" s="29">
        <f t="shared" si="71"/>
        <v>0</v>
      </c>
      <c r="P137" s="116"/>
      <c r="Q137" s="117"/>
      <c r="R137" s="117"/>
      <c r="S137" s="118"/>
      <c r="U137" s="25">
        <v>2</v>
      </c>
      <c r="W137" s="25">
        <v>4</v>
      </c>
      <c r="X137" s="25">
        <v>5</v>
      </c>
      <c r="AA137" s="25">
        <v>8</v>
      </c>
      <c r="AB137" s="25">
        <v>9</v>
      </c>
      <c r="AD137" s="25">
        <v>11</v>
      </c>
      <c r="AE137" s="25">
        <v>12</v>
      </c>
      <c r="AI137" s="25">
        <v>16</v>
      </c>
      <c r="AJ137" s="25">
        <v>17</v>
      </c>
      <c r="AL137" s="25">
        <v>19</v>
      </c>
      <c r="AO137" s="25">
        <v>22</v>
      </c>
      <c r="AP137" s="25">
        <v>23</v>
      </c>
      <c r="AQ137" s="25">
        <v>24</v>
      </c>
      <c r="AR137" s="25">
        <v>25</v>
      </c>
      <c r="AS137" s="25">
        <v>26</v>
      </c>
      <c r="AT137" s="25">
        <v>27</v>
      </c>
      <c r="AY137" s="25">
        <v>32</v>
      </c>
      <c r="AZ137" s="25">
        <v>33</v>
      </c>
      <c r="BA137" s="25">
        <v>34</v>
      </c>
      <c r="BB137" s="25">
        <v>35</v>
      </c>
      <c r="BC137" s="25">
        <v>36</v>
      </c>
    </row>
    <row r="138" spans="1:55" ht="37.950000000000003" customHeight="1">
      <c r="A138" s="101" t="s">
        <v>38</v>
      </c>
      <c r="B138" s="192"/>
      <c r="C138" s="138" t="s">
        <v>178</v>
      </c>
      <c r="D138" s="139"/>
      <c r="E138" s="139"/>
      <c r="F138" s="139"/>
      <c r="G138" s="139"/>
      <c r="H138" s="140"/>
      <c r="I138" s="91" t="str">
        <f t="shared" si="72"/>
        <v>4 ALUMBRADO Y SEÑALIZACION</v>
      </c>
      <c r="J138" s="91" t="s">
        <v>175</v>
      </c>
      <c r="K138" s="91" t="str">
        <f t="shared" si="73"/>
        <v>d</v>
      </c>
      <c r="L138" s="91" t="str">
        <f t="shared" si="74"/>
        <v>Color de la luz emitida no reglamentario.</v>
      </c>
      <c r="M138" s="28" t="str">
        <f t="shared" si="75"/>
        <v/>
      </c>
      <c r="N138" s="34" t="str">
        <f t="shared" si="70"/>
        <v>P</v>
      </c>
      <c r="O138" s="29">
        <f t="shared" si="71"/>
        <v>0</v>
      </c>
      <c r="P138" s="116"/>
      <c r="Q138" s="117"/>
      <c r="R138" s="117"/>
      <c r="S138" s="118"/>
      <c r="U138" s="25">
        <v>2</v>
      </c>
      <c r="W138" s="25">
        <v>4</v>
      </c>
      <c r="X138" s="25">
        <v>5</v>
      </c>
      <c r="AA138" s="25">
        <v>8</v>
      </c>
      <c r="AB138" s="25">
        <v>9</v>
      </c>
      <c r="AD138" s="25">
        <v>11</v>
      </c>
      <c r="AE138" s="25">
        <v>12</v>
      </c>
      <c r="AI138" s="25">
        <v>16</v>
      </c>
      <c r="AJ138" s="25">
        <v>17</v>
      </c>
      <c r="AL138" s="25">
        <v>19</v>
      </c>
      <c r="AO138" s="25">
        <v>22</v>
      </c>
      <c r="AP138" s="25">
        <v>23</v>
      </c>
      <c r="AQ138" s="25">
        <v>24</v>
      </c>
      <c r="AR138" s="25">
        <v>25</v>
      </c>
      <c r="AS138" s="25">
        <v>26</v>
      </c>
      <c r="AT138" s="25">
        <v>27</v>
      </c>
      <c r="AY138" s="25">
        <v>32</v>
      </c>
      <c r="AZ138" s="25">
        <v>33</v>
      </c>
      <c r="BA138" s="25">
        <v>34</v>
      </c>
      <c r="BB138" s="25">
        <v>35</v>
      </c>
      <c r="BC138" s="25">
        <v>36</v>
      </c>
    </row>
    <row r="139" spans="1:55" ht="39.9" customHeight="1">
      <c r="A139" s="101" t="s">
        <v>40</v>
      </c>
      <c r="B139" s="192"/>
      <c r="C139" s="116" t="s">
        <v>170</v>
      </c>
      <c r="D139" s="117"/>
      <c r="E139" s="117"/>
      <c r="F139" s="117"/>
      <c r="G139" s="117"/>
      <c r="H139" s="118"/>
      <c r="I139" s="91" t="str">
        <f t="shared" si="72"/>
        <v>4 ALUMBRADO Y SEÑALIZACION</v>
      </c>
      <c r="J139" s="91" t="s">
        <v>175</v>
      </c>
      <c r="K139" s="91" t="str">
        <f t="shared" si="73"/>
        <v>e</v>
      </c>
      <c r="L139" s="91" t="str">
        <f t="shared" si="74"/>
        <v>Cableado eléctrico presentan sus forros con cortes expuestos, roces con peligro de corte, mal sujetos, mal empatados u otra condición que represente un peligro de corto circuito</v>
      </c>
      <c r="M139" s="28" t="str">
        <f>+IF(N139="O","DG",IF(N139="P","","N/A"))</f>
        <v/>
      </c>
      <c r="N139" s="34" t="str">
        <f t="shared" si="70"/>
        <v>P</v>
      </c>
      <c r="O139" s="29">
        <f t="shared" si="71"/>
        <v>0</v>
      </c>
      <c r="P139" s="116"/>
      <c r="Q139" s="117"/>
      <c r="R139" s="117"/>
      <c r="S139" s="118"/>
      <c r="U139" s="25">
        <v>2</v>
      </c>
      <c r="W139" s="25">
        <v>4</v>
      </c>
      <c r="X139" s="25">
        <v>5</v>
      </c>
      <c r="AA139" s="25">
        <v>8</v>
      </c>
      <c r="AB139" s="25">
        <v>9</v>
      </c>
      <c r="AD139" s="25">
        <v>11</v>
      </c>
      <c r="AE139" s="25">
        <v>12</v>
      </c>
      <c r="AI139" s="25">
        <v>16</v>
      </c>
      <c r="AJ139" s="25">
        <v>17</v>
      </c>
      <c r="AL139" s="25">
        <v>19</v>
      </c>
      <c r="AO139" s="25">
        <v>22</v>
      </c>
      <c r="AP139" s="25">
        <v>23</v>
      </c>
      <c r="AQ139" s="25">
        <v>24</v>
      </c>
      <c r="AR139" s="25">
        <v>25</v>
      </c>
      <c r="AS139" s="25">
        <v>26</v>
      </c>
      <c r="AT139" s="25">
        <v>27</v>
      </c>
      <c r="AY139" s="25">
        <v>32</v>
      </c>
      <c r="AZ139" s="25">
        <v>33</v>
      </c>
      <c r="BA139" s="25">
        <v>34</v>
      </c>
      <c r="BB139" s="25">
        <v>35</v>
      </c>
      <c r="BC139" s="25">
        <v>36</v>
      </c>
    </row>
    <row r="140" spans="1:55" ht="36.6" customHeight="1">
      <c r="A140" s="101" t="s">
        <v>42</v>
      </c>
      <c r="B140" s="192"/>
      <c r="C140" s="138" t="s">
        <v>179</v>
      </c>
      <c r="D140" s="139"/>
      <c r="E140" s="139"/>
      <c r="F140" s="139"/>
      <c r="G140" s="139"/>
      <c r="H140" s="140"/>
      <c r="I140" s="91" t="str">
        <f t="shared" si="72"/>
        <v>4 ALUMBRADO Y SEÑALIZACION</v>
      </c>
      <c r="J140" s="91" t="s">
        <v>175</v>
      </c>
      <c r="K140" s="91" t="str">
        <f t="shared" si="73"/>
        <v>f</v>
      </c>
      <c r="L140" s="91" t="str">
        <f t="shared" si="74"/>
        <v>Dispositivo de alarma sonora o avisador acústico no funciona o inexistente</v>
      </c>
      <c r="M140" s="28" t="str">
        <f>+IF(N140="O","DG",IF(N140="P","","N/A"))</f>
        <v>N/A</v>
      </c>
      <c r="N140" s="34" t="str">
        <f t="shared" si="70"/>
        <v>¡</v>
      </c>
      <c r="O140" s="29">
        <f t="shared" si="71"/>
        <v>0</v>
      </c>
      <c r="P140" s="116"/>
      <c r="Q140" s="117"/>
      <c r="R140" s="117"/>
      <c r="S140" s="118"/>
      <c r="U140" s="25">
        <v>2</v>
      </c>
      <c r="W140" s="25">
        <v>4</v>
      </c>
      <c r="AA140" s="25">
        <v>8</v>
      </c>
      <c r="AB140" s="25">
        <v>9</v>
      </c>
      <c r="AJ140" s="25">
        <v>17</v>
      </c>
      <c r="AO140" s="25">
        <v>22</v>
      </c>
      <c r="AQ140" s="25">
        <v>24</v>
      </c>
      <c r="AS140" s="25">
        <v>26</v>
      </c>
      <c r="AT140" s="25">
        <v>27</v>
      </c>
      <c r="BB140" s="25">
        <v>35</v>
      </c>
    </row>
    <row r="141" spans="1:55" ht="36.6" customHeight="1">
      <c r="A141" s="101" t="s">
        <v>44</v>
      </c>
      <c r="B141" s="193"/>
      <c r="C141" s="138" t="s">
        <v>180</v>
      </c>
      <c r="D141" s="139"/>
      <c r="E141" s="139"/>
      <c r="F141" s="139"/>
      <c r="G141" s="139"/>
      <c r="H141" s="140"/>
      <c r="I141" s="91" t="str">
        <f t="shared" si="72"/>
        <v>4 ALUMBRADO Y SEÑALIZACION</v>
      </c>
      <c r="J141" s="91" t="s">
        <v>175</v>
      </c>
      <c r="K141" s="91" t="str">
        <f t="shared" si="73"/>
        <v>g</v>
      </c>
      <c r="L141" s="91" t="str">
        <f t="shared" ref="L141" si="76">+C141</f>
        <v>El sonido emitido no es continuo y/o uniforme</v>
      </c>
      <c r="M141" s="28" t="str">
        <f>+IF(N141="O","DL",IF(N141="P","","N/A"))</f>
        <v>N/A</v>
      </c>
      <c r="N141" s="34" t="str">
        <f t="shared" ref="N141" si="77">+IF(OR($T$5=T141,$T$5=U141,$T$5=V141,$T$5=W141,$T$5=X141,$T$5=Y141,$T$5=Z141,$T$5=AA141,$T$5=AB141,$T$5=AC141,$T$5=AD141,$T$5=AE141,$T$5=AF141,$T$5=AG141,$T$5=AH141,$T$5=AI141,$T$5=AJ141,$T$5=AK141,$T$5=AL141,$T$5=AM141,$T$5=AN141,$T$5=AO141,$T$5=AP141,$T$5=AQ141,$T$5=AR141,$T$5=AS141,$T$5=AT141,$T$5=AU141,$T$5=AV141,$T$5=AW141,$T$5=AX141,$T$5=AY141,$T$5=AZ141,$T$5=BA141,$T$5=BB141,$T$5=BC141,$T$5=BD141),"P","¡")</f>
        <v>¡</v>
      </c>
      <c r="O141" s="29">
        <f t="shared" ref="O141" si="78">P141</f>
        <v>0</v>
      </c>
      <c r="P141" s="116"/>
      <c r="Q141" s="117"/>
      <c r="R141" s="117"/>
      <c r="S141" s="118"/>
      <c r="U141" s="25">
        <v>2</v>
      </c>
      <c r="W141" s="25">
        <v>4</v>
      </c>
      <c r="AA141" s="25">
        <v>8</v>
      </c>
      <c r="AB141" s="25">
        <v>9</v>
      </c>
      <c r="AJ141" s="25">
        <v>17</v>
      </c>
      <c r="AO141" s="25">
        <v>22</v>
      </c>
      <c r="AQ141" s="25">
        <v>24</v>
      </c>
      <c r="AS141" s="25">
        <v>26</v>
      </c>
      <c r="AT141" s="25">
        <v>27</v>
      </c>
      <c r="BB141" s="25">
        <v>35</v>
      </c>
    </row>
    <row r="142" spans="1:55" ht="39.9" customHeight="1">
      <c r="A142" s="101" t="s">
        <v>181</v>
      </c>
      <c r="B142" s="121" t="s">
        <v>182</v>
      </c>
      <c r="C142" s="122"/>
      <c r="D142" s="122"/>
      <c r="E142" s="122"/>
      <c r="F142" s="122"/>
      <c r="G142" s="122"/>
      <c r="H142" s="122"/>
      <c r="I142" s="122"/>
      <c r="J142" s="122"/>
      <c r="K142" s="122"/>
      <c r="L142" s="122"/>
      <c r="M142" s="122"/>
      <c r="N142" s="122"/>
      <c r="O142" s="122"/>
      <c r="P142" s="122"/>
      <c r="Q142" s="122"/>
      <c r="R142" s="122"/>
      <c r="S142" s="123"/>
    </row>
    <row r="143" spans="1:55" ht="39.9" customHeight="1">
      <c r="A143" s="101"/>
      <c r="B143" s="191" t="s">
        <v>23</v>
      </c>
      <c r="C143" s="121" t="s">
        <v>24</v>
      </c>
      <c r="D143" s="122"/>
      <c r="E143" s="122"/>
      <c r="F143" s="122"/>
      <c r="G143" s="122"/>
      <c r="H143" s="123"/>
      <c r="I143" s="94" t="s">
        <v>25</v>
      </c>
      <c r="J143" s="94" t="s">
        <v>26</v>
      </c>
      <c r="K143" s="94" t="s">
        <v>27</v>
      </c>
      <c r="L143" s="94" t="s">
        <v>24</v>
      </c>
      <c r="M143" s="101" t="s">
        <v>28</v>
      </c>
      <c r="N143" s="101" t="s">
        <v>29</v>
      </c>
      <c r="O143" s="92" t="s">
        <v>30</v>
      </c>
      <c r="P143" s="121" t="s">
        <v>30</v>
      </c>
      <c r="Q143" s="122"/>
      <c r="R143" s="122"/>
      <c r="S143" s="123"/>
      <c r="U143" s="25">
        <v>2</v>
      </c>
      <c r="W143" s="25">
        <v>4</v>
      </c>
      <c r="X143" s="25">
        <v>5</v>
      </c>
      <c r="AA143" s="25">
        <v>8</v>
      </c>
      <c r="AB143" s="25">
        <v>9</v>
      </c>
      <c r="AD143" s="25">
        <v>11</v>
      </c>
      <c r="AE143" s="25">
        <v>12</v>
      </c>
      <c r="AI143" s="25">
        <v>16</v>
      </c>
      <c r="AJ143" s="25">
        <v>17</v>
      </c>
      <c r="AL143" s="25">
        <v>19</v>
      </c>
      <c r="AO143" s="25">
        <v>22</v>
      </c>
      <c r="AP143" s="25">
        <v>23</v>
      </c>
      <c r="AQ143" s="25">
        <v>24</v>
      </c>
      <c r="AR143" s="25">
        <v>25</v>
      </c>
      <c r="AS143" s="25">
        <v>26</v>
      </c>
      <c r="AT143" s="25">
        <v>27</v>
      </c>
      <c r="AY143" s="25">
        <v>32</v>
      </c>
      <c r="AZ143" s="25">
        <v>33</v>
      </c>
      <c r="BA143" s="25">
        <v>34</v>
      </c>
      <c r="BB143" s="25">
        <v>35</v>
      </c>
      <c r="BC143" s="25">
        <v>36</v>
      </c>
    </row>
    <row r="144" spans="1:55" ht="34.200000000000003" customHeight="1">
      <c r="A144" s="101" t="s">
        <v>31</v>
      </c>
      <c r="B144" s="192"/>
      <c r="C144" s="116" t="s">
        <v>183</v>
      </c>
      <c r="D144" s="117"/>
      <c r="E144" s="117"/>
      <c r="F144" s="117"/>
      <c r="G144" s="117"/>
      <c r="H144" s="118"/>
      <c r="I144" s="91" t="str">
        <f>+$I$140</f>
        <v>4 ALUMBRADO Y SEÑALIZACION</v>
      </c>
      <c r="J144" s="91" t="s">
        <v>184</v>
      </c>
      <c r="K144" s="91" t="str">
        <f>+A144</f>
        <v>a</v>
      </c>
      <c r="L144" s="91" t="str">
        <f>+C144</f>
        <v>Número de luces inferior al reglamentario.</v>
      </c>
      <c r="M144" s="28" t="str">
        <f>+IF(N144="O","DG",IF(N144="P","","N/A"))</f>
        <v/>
      </c>
      <c r="N144" s="34" t="str">
        <f t="shared" ref="N144:N153" si="79">+IF(OR($T$5=T144,$T$5=U144,$T$5=V144,$T$5=W144,$T$5=X144,$T$5=Y144,$T$5=Z144,$T$5=AA144,$T$5=AB144,$T$5=AC144,$T$5=AD144,$T$5=AE144,$T$5=AF144,$T$5=AG144,$T$5=AH144,$T$5=AI144,$T$5=AJ144,$T$5=AK144,$T$5=AL144,$T$5=AM144,$T$5=AN144,$T$5=AO144,$T$5=AP144,$T$5=AQ144,$T$5=AR144,$T$5=AS144,$T$5=AT144,$T$5=AU144,$T$5=AV144,$T$5=AW144,$T$5=AX144,$T$5=AY144,$T$5=AZ144,$T$5=BA144,$T$5=BB144,$T$5=BC144,$T$5=BD144),"P","¡")</f>
        <v>P</v>
      </c>
      <c r="O144" s="29">
        <f t="shared" ref="O144:O153" si="80">P144</f>
        <v>0</v>
      </c>
      <c r="P144" s="116"/>
      <c r="Q144" s="117"/>
      <c r="R144" s="117"/>
      <c r="S144" s="118"/>
      <c r="U144" s="25">
        <v>2</v>
      </c>
      <c r="W144" s="25">
        <v>4</v>
      </c>
      <c r="X144" s="25">
        <v>5</v>
      </c>
      <c r="AA144" s="25">
        <v>8</v>
      </c>
      <c r="AB144" s="25">
        <v>9</v>
      </c>
      <c r="AD144" s="25">
        <v>11</v>
      </c>
      <c r="AE144" s="25">
        <v>12</v>
      </c>
      <c r="AI144" s="25">
        <v>16</v>
      </c>
      <c r="AJ144" s="25">
        <v>17</v>
      </c>
      <c r="AL144" s="25">
        <v>19</v>
      </c>
      <c r="AO144" s="25">
        <v>22</v>
      </c>
      <c r="AP144" s="25">
        <v>23</v>
      </c>
      <c r="AQ144" s="25">
        <v>24</v>
      </c>
      <c r="AR144" s="25">
        <v>25</v>
      </c>
      <c r="AS144" s="25">
        <v>26</v>
      </c>
      <c r="AT144" s="25">
        <v>27</v>
      </c>
      <c r="AY144" s="25">
        <v>32</v>
      </c>
      <c r="AZ144" s="25">
        <v>33</v>
      </c>
      <c r="BA144" s="25">
        <v>34</v>
      </c>
      <c r="BB144" s="25">
        <v>35</v>
      </c>
      <c r="BC144" s="25">
        <v>36</v>
      </c>
    </row>
    <row r="145" spans="1:55" ht="34.200000000000003" customHeight="1">
      <c r="A145" s="101" t="s">
        <v>34</v>
      </c>
      <c r="B145" s="192"/>
      <c r="C145" s="116" t="s">
        <v>185</v>
      </c>
      <c r="D145" s="117"/>
      <c r="E145" s="117"/>
      <c r="F145" s="117"/>
      <c r="G145" s="117"/>
      <c r="H145" s="118"/>
      <c r="I145" s="91" t="str">
        <f t="shared" ref="I145:I153" si="81">+$I$140</f>
        <v>4 ALUMBRADO Y SEÑALIZACION</v>
      </c>
      <c r="J145" s="91" t="s">
        <v>184</v>
      </c>
      <c r="K145" s="91" t="str">
        <f t="shared" ref="K145:K153" si="82">+A145</f>
        <v>b</v>
      </c>
      <c r="L145" s="91" t="str">
        <f t="shared" ref="L145:L153" si="83">+C145</f>
        <v>No funciona alguna luz.</v>
      </c>
      <c r="M145" s="28" t="str">
        <f>+IF(N145="O","DL",IF(N145="P","","N/A"))</f>
        <v/>
      </c>
      <c r="N145" s="34" t="str">
        <f t="shared" si="79"/>
        <v>P</v>
      </c>
      <c r="O145" s="29">
        <f t="shared" si="80"/>
        <v>0</v>
      </c>
      <c r="P145" s="116"/>
      <c r="Q145" s="117"/>
      <c r="R145" s="117"/>
      <c r="S145" s="118"/>
      <c r="U145" s="25">
        <v>2</v>
      </c>
      <c r="W145" s="25">
        <v>4</v>
      </c>
      <c r="X145" s="25">
        <v>5</v>
      </c>
      <c r="AA145" s="25">
        <v>8</v>
      </c>
      <c r="AB145" s="25">
        <v>9</v>
      </c>
      <c r="AD145" s="25">
        <v>11</v>
      </c>
      <c r="AE145" s="25">
        <v>12</v>
      </c>
      <c r="AI145" s="25">
        <v>16</v>
      </c>
      <c r="AJ145" s="25">
        <v>17</v>
      </c>
      <c r="AL145" s="25">
        <v>19</v>
      </c>
      <c r="AO145" s="25">
        <v>22</v>
      </c>
      <c r="AP145" s="25">
        <v>23</v>
      </c>
      <c r="AQ145" s="25">
        <v>24</v>
      </c>
      <c r="AR145" s="25">
        <v>25</v>
      </c>
      <c r="AS145" s="25">
        <v>26</v>
      </c>
      <c r="AT145" s="25">
        <v>27</v>
      </c>
      <c r="AY145" s="25">
        <v>32</v>
      </c>
      <c r="AZ145" s="25">
        <v>33</v>
      </c>
      <c r="BA145" s="25">
        <v>34</v>
      </c>
      <c r="BB145" s="25">
        <v>35</v>
      </c>
      <c r="BC145" s="25">
        <v>36</v>
      </c>
    </row>
    <row r="146" spans="1:55" ht="34.200000000000003" customHeight="1">
      <c r="A146" s="101" t="s">
        <v>36</v>
      </c>
      <c r="B146" s="192"/>
      <c r="C146" s="116" t="s">
        <v>186</v>
      </c>
      <c r="D146" s="117"/>
      <c r="E146" s="117"/>
      <c r="F146" s="117"/>
      <c r="G146" s="117"/>
      <c r="H146" s="118"/>
      <c r="I146" s="91" t="str">
        <f t="shared" si="81"/>
        <v>4 ALUMBRADO Y SEÑALIZACION</v>
      </c>
      <c r="J146" s="91" t="s">
        <v>184</v>
      </c>
      <c r="K146" s="91" t="str">
        <f t="shared" si="82"/>
        <v>c</v>
      </c>
      <c r="L146" s="91" t="str">
        <f t="shared" si="83"/>
        <v>No funciona ninguna luz en la parte delantera o trasera.</v>
      </c>
      <c r="M146" s="28" t="str">
        <f>+IF(N146="O","DG",IF(N146="P","","N/A"))</f>
        <v/>
      </c>
      <c r="N146" s="34" t="str">
        <f t="shared" si="79"/>
        <v>P</v>
      </c>
      <c r="O146" s="29">
        <f t="shared" si="80"/>
        <v>0</v>
      </c>
      <c r="P146" s="116"/>
      <c r="Q146" s="117"/>
      <c r="R146" s="117"/>
      <c r="S146" s="118"/>
      <c r="U146" s="25">
        <v>2</v>
      </c>
      <c r="W146" s="25">
        <v>4</v>
      </c>
      <c r="X146" s="25">
        <v>5</v>
      </c>
      <c r="AA146" s="25">
        <v>8</v>
      </c>
      <c r="AB146" s="25">
        <v>9</v>
      </c>
      <c r="AD146" s="25">
        <v>11</v>
      </c>
      <c r="AE146" s="25">
        <v>12</v>
      </c>
      <c r="AI146" s="25">
        <v>16</v>
      </c>
      <c r="AJ146" s="25">
        <v>17</v>
      </c>
      <c r="AL146" s="25">
        <v>19</v>
      </c>
      <c r="AO146" s="25">
        <v>22</v>
      </c>
      <c r="AP146" s="25">
        <v>23</v>
      </c>
      <c r="AQ146" s="25">
        <v>24</v>
      </c>
      <c r="AR146" s="25">
        <v>25</v>
      </c>
      <c r="AS146" s="25">
        <v>26</v>
      </c>
      <c r="AT146" s="25">
        <v>27</v>
      </c>
      <c r="AY146" s="25">
        <v>32</v>
      </c>
      <c r="AZ146" s="25">
        <v>33</v>
      </c>
      <c r="BA146" s="25">
        <v>34</v>
      </c>
      <c r="BB146" s="25">
        <v>35</v>
      </c>
      <c r="BC146" s="25">
        <v>36</v>
      </c>
    </row>
    <row r="147" spans="1:55" ht="34.200000000000003" customHeight="1">
      <c r="A147" s="101" t="s">
        <v>38</v>
      </c>
      <c r="B147" s="192"/>
      <c r="C147" s="116" t="s">
        <v>187</v>
      </c>
      <c r="D147" s="117"/>
      <c r="E147" s="117"/>
      <c r="F147" s="117"/>
      <c r="G147" s="117"/>
      <c r="H147" s="118"/>
      <c r="I147" s="91" t="str">
        <f t="shared" si="81"/>
        <v>4 ALUMBRADO Y SEÑALIZACION</v>
      </c>
      <c r="J147" s="91" t="s">
        <v>184</v>
      </c>
      <c r="K147" s="91" t="str">
        <f t="shared" si="82"/>
        <v>d</v>
      </c>
      <c r="L147" s="91" t="str">
        <f t="shared" si="83"/>
        <v>No funciona ninguna luz en el lado derecho o izquierdo.</v>
      </c>
      <c r="M147" s="28" t="str">
        <f>+IF(N147="O","DG",IF(N147="P","","N/A"))</f>
        <v/>
      </c>
      <c r="N147" s="34" t="str">
        <f t="shared" si="79"/>
        <v>P</v>
      </c>
      <c r="O147" s="29">
        <f t="shared" si="80"/>
        <v>0</v>
      </c>
      <c r="P147" s="116"/>
      <c r="Q147" s="117"/>
      <c r="R147" s="117"/>
      <c r="S147" s="118"/>
      <c r="U147" s="25">
        <v>2</v>
      </c>
      <c r="W147" s="25">
        <v>4</v>
      </c>
      <c r="X147" s="25">
        <v>5</v>
      </c>
      <c r="AA147" s="25">
        <v>8</v>
      </c>
      <c r="AB147" s="25">
        <v>9</v>
      </c>
      <c r="AD147" s="25">
        <v>11</v>
      </c>
      <c r="AE147" s="25">
        <v>12</v>
      </c>
      <c r="AI147" s="25">
        <v>16</v>
      </c>
      <c r="AJ147" s="25">
        <v>17</v>
      </c>
      <c r="AL147" s="25">
        <v>19</v>
      </c>
      <c r="AO147" s="25">
        <v>22</v>
      </c>
      <c r="AP147" s="25">
        <v>23</v>
      </c>
      <c r="AQ147" s="25">
        <v>24</v>
      </c>
      <c r="AR147" s="25">
        <v>25</v>
      </c>
      <c r="AS147" s="25">
        <v>26</v>
      </c>
      <c r="AT147" s="25">
        <v>27</v>
      </c>
      <c r="AY147" s="25">
        <v>32</v>
      </c>
      <c r="AZ147" s="25">
        <v>33</v>
      </c>
      <c r="BA147" s="25">
        <v>34</v>
      </c>
      <c r="BB147" s="25">
        <v>35</v>
      </c>
      <c r="BC147" s="25">
        <v>36</v>
      </c>
    </row>
    <row r="148" spans="1:55" ht="34.200000000000003" customHeight="1">
      <c r="A148" s="101" t="s">
        <v>40</v>
      </c>
      <c r="B148" s="192"/>
      <c r="C148" s="116" t="s">
        <v>188</v>
      </c>
      <c r="D148" s="117"/>
      <c r="E148" s="117"/>
      <c r="F148" s="117"/>
      <c r="G148" s="117"/>
      <c r="H148" s="118"/>
      <c r="I148" s="91" t="str">
        <f t="shared" si="81"/>
        <v>4 ALUMBRADO Y SEÑALIZACION</v>
      </c>
      <c r="J148" s="91" t="s">
        <v>184</v>
      </c>
      <c r="K148" s="91" t="str">
        <f t="shared" si="82"/>
        <v>e</v>
      </c>
      <c r="L148" s="91" t="str">
        <f t="shared" si="83"/>
        <v>Frecuencia de pulsación se asemeja la luz fija o a luz apagada.</v>
      </c>
      <c r="M148" s="28" t="str">
        <f t="shared" ref="M148:M151" si="84">+IF(N148="O","DL",IF(N148="P","","N/A"))</f>
        <v/>
      </c>
      <c r="N148" s="34" t="str">
        <f t="shared" si="79"/>
        <v>P</v>
      </c>
      <c r="O148" s="29">
        <f t="shared" si="80"/>
        <v>0</v>
      </c>
      <c r="P148" s="116"/>
      <c r="Q148" s="117"/>
      <c r="R148" s="117"/>
      <c r="S148" s="118"/>
      <c r="U148" s="25">
        <v>2</v>
      </c>
      <c r="W148" s="25">
        <v>4</v>
      </c>
      <c r="X148" s="25">
        <v>5</v>
      </c>
      <c r="AA148" s="25">
        <v>8</v>
      </c>
      <c r="AB148" s="25">
        <v>9</v>
      </c>
      <c r="AD148" s="25">
        <v>11</v>
      </c>
      <c r="AE148" s="25">
        <v>12</v>
      </c>
      <c r="AI148" s="25">
        <v>16</v>
      </c>
      <c r="AJ148" s="25">
        <v>17</v>
      </c>
      <c r="AL148" s="25">
        <v>19</v>
      </c>
      <c r="AO148" s="25">
        <v>22</v>
      </c>
      <c r="AP148" s="25">
        <v>23</v>
      </c>
      <c r="AQ148" s="25">
        <v>24</v>
      </c>
      <c r="AR148" s="25">
        <v>25</v>
      </c>
      <c r="AS148" s="25">
        <v>26</v>
      </c>
      <c r="AT148" s="25">
        <v>27</v>
      </c>
      <c r="AY148" s="25">
        <v>32</v>
      </c>
      <c r="AZ148" s="25">
        <v>33</v>
      </c>
      <c r="BA148" s="25">
        <v>34</v>
      </c>
      <c r="BB148" s="25">
        <v>35</v>
      </c>
      <c r="BC148" s="25">
        <v>36</v>
      </c>
    </row>
    <row r="149" spans="1:55" ht="34.200000000000003" customHeight="1">
      <c r="A149" s="101" t="s">
        <v>42</v>
      </c>
      <c r="B149" s="192"/>
      <c r="C149" s="116" t="s">
        <v>189</v>
      </c>
      <c r="D149" s="117"/>
      <c r="E149" s="117"/>
      <c r="F149" s="117"/>
      <c r="G149" s="117"/>
      <c r="H149" s="118"/>
      <c r="I149" s="91" t="str">
        <f t="shared" si="81"/>
        <v>4 ALUMBRADO Y SEÑALIZACION</v>
      </c>
      <c r="J149" s="91" t="s">
        <v>184</v>
      </c>
      <c r="K149" s="91" t="str">
        <f t="shared" si="82"/>
        <v>f</v>
      </c>
      <c r="L149" s="91" t="str">
        <f t="shared" si="83"/>
        <v>Estado de los lentes de dispositivo defectuoso.</v>
      </c>
      <c r="M149" s="28" t="str">
        <f t="shared" si="84"/>
        <v/>
      </c>
      <c r="N149" s="34" t="str">
        <f t="shared" si="79"/>
        <v>P</v>
      </c>
      <c r="O149" s="29">
        <f t="shared" si="80"/>
        <v>0</v>
      </c>
      <c r="P149" s="116"/>
      <c r="Q149" s="117"/>
      <c r="R149" s="117"/>
      <c r="S149" s="118"/>
      <c r="U149" s="25">
        <v>2</v>
      </c>
      <c r="W149" s="25">
        <v>4</v>
      </c>
      <c r="X149" s="25">
        <v>5</v>
      </c>
      <c r="AA149" s="25">
        <v>8</v>
      </c>
      <c r="AB149" s="25">
        <v>9</v>
      </c>
      <c r="AD149" s="25">
        <v>11</v>
      </c>
      <c r="AE149" s="25">
        <v>12</v>
      </c>
      <c r="AI149" s="25">
        <v>16</v>
      </c>
      <c r="AJ149" s="25">
        <v>17</v>
      </c>
      <c r="AL149" s="25">
        <v>19</v>
      </c>
      <c r="AO149" s="25">
        <v>22</v>
      </c>
      <c r="AP149" s="25">
        <v>23</v>
      </c>
      <c r="AQ149" s="25">
        <v>24</v>
      </c>
      <c r="AR149" s="25">
        <v>25</v>
      </c>
      <c r="AS149" s="25">
        <v>26</v>
      </c>
      <c r="AT149" s="25">
        <v>27</v>
      </c>
      <c r="AY149" s="25">
        <v>32</v>
      </c>
      <c r="AZ149" s="25">
        <v>33</v>
      </c>
      <c r="BA149" s="25">
        <v>34</v>
      </c>
      <c r="BB149" s="25">
        <v>35</v>
      </c>
      <c r="BC149" s="25">
        <v>36</v>
      </c>
    </row>
    <row r="150" spans="1:55" ht="34.200000000000003" customHeight="1">
      <c r="A150" s="101" t="s">
        <v>44</v>
      </c>
      <c r="B150" s="192"/>
      <c r="C150" s="116" t="s">
        <v>190</v>
      </c>
      <c r="D150" s="117"/>
      <c r="E150" s="117"/>
      <c r="F150" s="117"/>
      <c r="G150" s="117"/>
      <c r="H150" s="118"/>
      <c r="I150" s="91" t="str">
        <f t="shared" si="81"/>
        <v>4 ALUMBRADO Y SEÑALIZACION</v>
      </c>
      <c r="J150" s="91" t="s">
        <v>184</v>
      </c>
      <c r="K150" s="91" t="str">
        <f t="shared" si="82"/>
        <v>g</v>
      </c>
      <c r="L150" s="91" t="str">
        <f t="shared" si="83"/>
        <v>Color no reglamentario de la luz.</v>
      </c>
      <c r="M150" s="28" t="str">
        <f t="shared" si="84"/>
        <v/>
      </c>
      <c r="N150" s="34" t="str">
        <f t="shared" si="79"/>
        <v>P</v>
      </c>
      <c r="O150" s="29">
        <f t="shared" si="80"/>
        <v>0</v>
      </c>
      <c r="P150" s="116"/>
      <c r="Q150" s="117"/>
      <c r="R150" s="117"/>
      <c r="S150" s="118"/>
      <c r="U150" s="25">
        <v>2</v>
      </c>
      <c r="W150" s="25">
        <v>4</v>
      </c>
      <c r="X150" s="25">
        <v>5</v>
      </c>
      <c r="AA150" s="25">
        <v>8</v>
      </c>
      <c r="AB150" s="25">
        <v>9</v>
      </c>
      <c r="AD150" s="25">
        <v>11</v>
      </c>
      <c r="AE150" s="25">
        <v>12</v>
      </c>
      <c r="AI150" s="25">
        <v>16</v>
      </c>
      <c r="AJ150" s="25">
        <v>17</v>
      </c>
      <c r="AL150" s="25">
        <v>19</v>
      </c>
      <c r="AO150" s="25">
        <v>22</v>
      </c>
      <c r="AP150" s="25">
        <v>23</v>
      </c>
      <c r="AQ150" s="25">
        <v>24</v>
      </c>
      <c r="AR150" s="25">
        <v>25</v>
      </c>
      <c r="AS150" s="25">
        <v>26</v>
      </c>
      <c r="AT150" s="25">
        <v>27</v>
      </c>
      <c r="AY150" s="25">
        <v>32</v>
      </c>
      <c r="AZ150" s="25">
        <v>33</v>
      </c>
      <c r="BA150" s="25">
        <v>34</v>
      </c>
      <c r="BB150" s="25">
        <v>35</v>
      </c>
      <c r="BC150" s="25">
        <v>36</v>
      </c>
    </row>
    <row r="151" spans="1:55" ht="34.200000000000003" customHeight="1">
      <c r="A151" s="101" t="s">
        <v>46</v>
      </c>
      <c r="B151" s="192"/>
      <c r="C151" s="116" t="s">
        <v>191</v>
      </c>
      <c r="D151" s="117"/>
      <c r="E151" s="117"/>
      <c r="F151" s="117"/>
      <c r="G151" s="117"/>
      <c r="H151" s="118"/>
      <c r="I151" s="91" t="str">
        <f t="shared" si="81"/>
        <v>4 ALUMBRADO Y SEÑALIZACION</v>
      </c>
      <c r="J151" s="91" t="s">
        <v>184</v>
      </c>
      <c r="K151" s="91" t="str">
        <f t="shared" si="82"/>
        <v>h</v>
      </c>
      <c r="L151" s="91" t="str">
        <f t="shared" si="83"/>
        <v>Estado defectuoso de la palanca conmutadora que no afecta su funcionamiento</v>
      </c>
      <c r="M151" s="28" t="str">
        <f t="shared" si="84"/>
        <v/>
      </c>
      <c r="N151" s="34" t="str">
        <f t="shared" si="79"/>
        <v>P</v>
      </c>
      <c r="O151" s="29">
        <f t="shared" si="80"/>
        <v>0</v>
      </c>
      <c r="P151" s="116"/>
      <c r="Q151" s="117"/>
      <c r="R151" s="117"/>
      <c r="S151" s="118"/>
      <c r="U151" s="25">
        <v>2</v>
      </c>
      <c r="W151" s="25">
        <v>4</v>
      </c>
      <c r="X151" s="25">
        <v>5</v>
      </c>
      <c r="AA151" s="25">
        <v>8</v>
      </c>
      <c r="AB151" s="25">
        <v>9</v>
      </c>
      <c r="AD151" s="25">
        <v>11</v>
      </c>
      <c r="AE151" s="25">
        <v>12</v>
      </c>
      <c r="AI151" s="25">
        <v>16</v>
      </c>
      <c r="AJ151" s="25">
        <v>17</v>
      </c>
      <c r="AL151" s="25">
        <v>19</v>
      </c>
      <c r="AO151" s="25">
        <v>22</v>
      </c>
      <c r="AP151" s="25">
        <v>23</v>
      </c>
      <c r="AQ151" s="25">
        <v>24</v>
      </c>
      <c r="AR151" s="25">
        <v>25</v>
      </c>
      <c r="AS151" s="25">
        <v>26</v>
      </c>
      <c r="AT151" s="25">
        <v>27</v>
      </c>
      <c r="AY151" s="25">
        <v>32</v>
      </c>
      <c r="AZ151" s="25">
        <v>33</v>
      </c>
      <c r="BA151" s="25">
        <v>34</v>
      </c>
      <c r="BB151" s="25">
        <v>35</v>
      </c>
      <c r="BC151" s="25">
        <v>36</v>
      </c>
    </row>
    <row r="152" spans="1:55" ht="39.9" customHeight="1">
      <c r="A152" s="101" t="s">
        <v>48</v>
      </c>
      <c r="B152" s="192"/>
      <c r="C152" s="116" t="s">
        <v>170</v>
      </c>
      <c r="D152" s="117"/>
      <c r="E152" s="117"/>
      <c r="F152" s="117"/>
      <c r="G152" s="117"/>
      <c r="H152" s="118"/>
      <c r="I152" s="91" t="str">
        <f t="shared" si="81"/>
        <v>4 ALUMBRADO Y SEÑALIZACION</v>
      </c>
      <c r="J152" s="91" t="s">
        <v>184</v>
      </c>
      <c r="K152" s="91" t="str">
        <f t="shared" si="82"/>
        <v>i</v>
      </c>
      <c r="L152" s="91" t="str">
        <f t="shared" si="83"/>
        <v>Cableado eléctrico presentan sus forros con cortes expuestos, roces con peligro de corte, mal sujetos, mal empatados u otra condición que represente un peligro de corto circuito</v>
      </c>
      <c r="M152" s="28" t="str">
        <f>+IF(N152="O","DG",IF(N152="P","","N/A"))</f>
        <v/>
      </c>
      <c r="N152" s="34" t="str">
        <f t="shared" si="79"/>
        <v>P</v>
      </c>
      <c r="O152" s="29">
        <f t="shared" si="80"/>
        <v>0</v>
      </c>
      <c r="P152" s="116"/>
      <c r="Q152" s="117"/>
      <c r="R152" s="117"/>
      <c r="S152" s="118"/>
      <c r="U152" s="25">
        <v>2</v>
      </c>
      <c r="W152" s="25">
        <v>4</v>
      </c>
      <c r="X152" s="25">
        <v>5</v>
      </c>
      <c r="AA152" s="25">
        <v>8</v>
      </c>
      <c r="AB152" s="25">
        <v>9</v>
      </c>
      <c r="AD152" s="25">
        <v>11</v>
      </c>
      <c r="AE152" s="25">
        <v>12</v>
      </c>
      <c r="AI152" s="25">
        <v>16</v>
      </c>
      <c r="AJ152" s="25">
        <v>17</v>
      </c>
      <c r="AL152" s="25">
        <v>19</v>
      </c>
      <c r="AO152" s="25">
        <v>22</v>
      </c>
      <c r="AP152" s="25">
        <v>23</v>
      </c>
      <c r="AQ152" s="25">
        <v>24</v>
      </c>
      <c r="AR152" s="25">
        <v>25</v>
      </c>
      <c r="AS152" s="25">
        <v>26</v>
      </c>
      <c r="AT152" s="25">
        <v>27</v>
      </c>
      <c r="AY152" s="25">
        <v>32</v>
      </c>
      <c r="AZ152" s="25">
        <v>33</v>
      </c>
      <c r="BA152" s="25">
        <v>34</v>
      </c>
      <c r="BB152" s="25">
        <v>35</v>
      </c>
      <c r="BC152" s="25">
        <v>36</v>
      </c>
    </row>
    <row r="153" spans="1:55" ht="33" customHeight="1">
      <c r="A153" s="101" t="s">
        <v>50</v>
      </c>
      <c r="B153" s="193"/>
      <c r="C153" s="116" t="s">
        <v>192</v>
      </c>
      <c r="D153" s="117"/>
      <c r="E153" s="117"/>
      <c r="F153" s="117"/>
      <c r="G153" s="117"/>
      <c r="H153" s="118"/>
      <c r="I153" s="91" t="str">
        <f t="shared" si="81"/>
        <v>4 ALUMBRADO Y SEÑALIZACION</v>
      </c>
      <c r="J153" s="91" t="s">
        <v>184</v>
      </c>
      <c r="K153" s="91" t="str">
        <f t="shared" si="82"/>
        <v>j</v>
      </c>
      <c r="L153" s="91" t="str">
        <f t="shared" si="83"/>
        <v>Estado defectuoso de la palanca conmutadora que afecta su funcionamiento</v>
      </c>
      <c r="M153" s="28" t="str">
        <f>+IF(N153="O","DG",IF(N153="P","","N/A"))</f>
        <v/>
      </c>
      <c r="N153" s="34" t="str">
        <f t="shared" si="79"/>
        <v>P</v>
      </c>
      <c r="O153" s="29">
        <f t="shared" si="80"/>
        <v>0</v>
      </c>
      <c r="P153" s="116"/>
      <c r="Q153" s="117"/>
      <c r="R153" s="117"/>
      <c r="S153" s="118"/>
      <c r="U153" s="25">
        <v>2</v>
      </c>
      <c r="W153" s="25">
        <v>4</v>
      </c>
      <c r="X153" s="25">
        <v>5</v>
      </c>
      <c r="AA153" s="25">
        <v>8</v>
      </c>
      <c r="AB153" s="25">
        <v>9</v>
      </c>
      <c r="AD153" s="25">
        <v>11</v>
      </c>
      <c r="AE153" s="25">
        <v>12</v>
      </c>
      <c r="AI153" s="25">
        <v>16</v>
      </c>
      <c r="AJ153" s="25">
        <v>17</v>
      </c>
      <c r="AL153" s="25">
        <v>19</v>
      </c>
      <c r="AO153" s="25">
        <v>22</v>
      </c>
      <c r="AP153" s="25">
        <v>23</v>
      </c>
      <c r="AQ153" s="25">
        <v>24</v>
      </c>
      <c r="AR153" s="25">
        <v>25</v>
      </c>
      <c r="AS153" s="25">
        <v>26</v>
      </c>
      <c r="AT153" s="25">
        <v>27</v>
      </c>
      <c r="AY153" s="25">
        <v>32</v>
      </c>
      <c r="AZ153" s="25">
        <v>33</v>
      </c>
      <c r="BA153" s="25">
        <v>34</v>
      </c>
      <c r="BB153" s="25">
        <v>35</v>
      </c>
      <c r="BC153" s="25">
        <v>36</v>
      </c>
    </row>
    <row r="154" spans="1:55" ht="27.6" customHeight="1">
      <c r="A154" s="59"/>
      <c r="B154" s="60"/>
      <c r="C154" s="222" t="s">
        <v>0</v>
      </c>
      <c r="D154" s="223"/>
      <c r="E154" s="223"/>
      <c r="F154" s="223"/>
      <c r="G154" s="223"/>
      <c r="H154" s="223"/>
      <c r="I154" s="223"/>
      <c r="J154" s="223"/>
      <c r="K154" s="223"/>
      <c r="L154" s="223"/>
      <c r="M154" s="223"/>
      <c r="N154" s="223"/>
      <c r="O154" s="223"/>
      <c r="P154" s="223"/>
      <c r="Q154" s="223"/>
      <c r="R154" s="224"/>
      <c r="S154" s="112" t="s">
        <v>1</v>
      </c>
    </row>
    <row r="155" spans="1:55" ht="27.6" customHeight="1">
      <c r="A155" s="61"/>
      <c r="B155" s="62"/>
      <c r="C155" s="225" t="s">
        <v>2</v>
      </c>
      <c r="D155" s="226"/>
      <c r="E155" s="226"/>
      <c r="F155" s="226"/>
      <c r="G155" s="226"/>
      <c r="H155" s="226"/>
      <c r="I155" s="226"/>
      <c r="J155" s="226"/>
      <c r="K155" s="226"/>
      <c r="L155" s="226"/>
      <c r="M155" s="226"/>
      <c r="N155" s="226"/>
      <c r="O155" s="226"/>
      <c r="P155" s="226"/>
      <c r="Q155" s="226"/>
      <c r="R155" s="227"/>
      <c r="S155" s="112" t="s">
        <v>3</v>
      </c>
    </row>
    <row r="156" spans="1:55" ht="27.6" customHeight="1">
      <c r="A156" s="63"/>
      <c r="B156" s="64"/>
      <c r="C156" s="228"/>
      <c r="D156" s="229"/>
      <c r="E156" s="229"/>
      <c r="F156" s="229"/>
      <c r="G156" s="229"/>
      <c r="H156" s="229"/>
      <c r="I156" s="229"/>
      <c r="J156" s="229"/>
      <c r="K156" s="229"/>
      <c r="L156" s="229"/>
      <c r="M156" s="229"/>
      <c r="N156" s="229"/>
      <c r="O156" s="229"/>
      <c r="P156" s="229"/>
      <c r="Q156" s="229"/>
      <c r="R156" s="230"/>
      <c r="S156" s="24" t="s">
        <v>193</v>
      </c>
    </row>
    <row r="157" spans="1:55" ht="39.9" customHeight="1">
      <c r="A157" s="101" t="s">
        <v>194</v>
      </c>
      <c r="B157" s="121" t="s">
        <v>195</v>
      </c>
      <c r="C157" s="122"/>
      <c r="D157" s="122"/>
      <c r="E157" s="122"/>
      <c r="F157" s="122"/>
      <c r="G157" s="122"/>
      <c r="H157" s="122"/>
      <c r="I157" s="122"/>
      <c r="J157" s="122"/>
      <c r="K157" s="122"/>
      <c r="L157" s="122"/>
      <c r="M157" s="122"/>
      <c r="N157" s="122"/>
      <c r="O157" s="122"/>
      <c r="P157" s="122"/>
      <c r="Q157" s="122"/>
      <c r="R157" s="122"/>
      <c r="S157" s="123"/>
    </row>
    <row r="158" spans="1:55" ht="39.9" customHeight="1">
      <c r="A158" s="101"/>
      <c r="B158" s="191" t="s">
        <v>23</v>
      </c>
      <c r="C158" s="121" t="s">
        <v>24</v>
      </c>
      <c r="D158" s="122"/>
      <c r="E158" s="122"/>
      <c r="F158" s="122"/>
      <c r="G158" s="122"/>
      <c r="H158" s="123"/>
      <c r="I158" s="94" t="s">
        <v>25</v>
      </c>
      <c r="J158" s="94" t="s">
        <v>26</v>
      </c>
      <c r="K158" s="94" t="s">
        <v>27</v>
      </c>
      <c r="L158" s="94" t="s">
        <v>24</v>
      </c>
      <c r="M158" s="101" t="s">
        <v>28</v>
      </c>
      <c r="N158" s="101" t="s">
        <v>29</v>
      </c>
      <c r="O158" s="92" t="s">
        <v>30</v>
      </c>
      <c r="P158" s="121" t="s">
        <v>30</v>
      </c>
      <c r="Q158" s="122"/>
      <c r="R158" s="122"/>
      <c r="S158" s="123"/>
    </row>
    <row r="159" spans="1:55" ht="39.9" customHeight="1">
      <c r="A159" s="101" t="s">
        <v>31</v>
      </c>
      <c r="B159" s="192"/>
      <c r="C159" s="200" t="s">
        <v>185</v>
      </c>
      <c r="D159" s="201"/>
      <c r="E159" s="201"/>
      <c r="F159" s="201"/>
      <c r="G159" s="201"/>
      <c r="H159" s="202"/>
      <c r="I159" s="110" t="str">
        <f>+$I$153</f>
        <v>4 ALUMBRADO Y SEÑALIZACION</v>
      </c>
      <c r="J159" s="110" t="s">
        <v>196</v>
      </c>
      <c r="K159" s="110" t="str">
        <f>+A159</f>
        <v>a</v>
      </c>
      <c r="L159" s="110" t="str">
        <f>+C159</f>
        <v>No funciona alguna luz.</v>
      </c>
      <c r="M159" s="28" t="str">
        <f>+IF(N159="O","DL",IF(N159="P","","N/A"))</f>
        <v/>
      </c>
      <c r="N159" s="34" t="str">
        <f t="shared" ref="N159:N166" si="85">+IF(OR($T$5=T159,$T$5=U159,$T$5=V159,$T$5=W159,$T$5=X159,$T$5=Y159,$T$5=Z159,$T$5=AA159,$T$5=AB159,$T$5=AC159,$T$5=AD159,$T$5=AE159,$T$5=AF159,$T$5=AG159,$T$5=AH159,$T$5=AI159,$T$5=AJ159,$T$5=AK159,$T$5=AL159,$T$5=AM159,$T$5=AN159,$T$5=AO159,$T$5=AP159,$T$5=AQ159,$T$5=AR159,$T$5=AS159,$T$5=AT159,$T$5=AU159,$T$5=AV159,$T$5=AW159,$T$5=AX159,$T$5=AY159,$T$5=AZ159,$T$5=BA159,$T$5=BB159,$T$5=BC159,$T$5=BD159),"P","¡")</f>
        <v>P</v>
      </c>
      <c r="O159" s="29">
        <f t="shared" ref="O159:O166" si="86">P159</f>
        <v>0</v>
      </c>
      <c r="P159" s="116"/>
      <c r="Q159" s="117"/>
      <c r="R159" s="117"/>
      <c r="S159" s="118"/>
      <c r="U159" s="25">
        <v>2</v>
      </c>
      <c r="W159" s="25">
        <v>4</v>
      </c>
      <c r="X159" s="25">
        <v>5</v>
      </c>
      <c r="AA159" s="25">
        <v>8</v>
      </c>
      <c r="AB159" s="25">
        <v>9</v>
      </c>
      <c r="AD159" s="25">
        <v>11</v>
      </c>
      <c r="AE159" s="25">
        <v>12</v>
      </c>
      <c r="AI159" s="25">
        <v>16</v>
      </c>
      <c r="AJ159" s="25">
        <v>17</v>
      </c>
      <c r="AL159" s="25">
        <v>19</v>
      </c>
      <c r="AO159" s="25">
        <v>22</v>
      </c>
      <c r="AP159" s="25">
        <v>23</v>
      </c>
      <c r="AQ159" s="25">
        <v>24</v>
      </c>
      <c r="AR159" s="25">
        <v>25</v>
      </c>
      <c r="AS159" s="25">
        <v>26</v>
      </c>
      <c r="AT159" s="25">
        <v>27</v>
      </c>
      <c r="AY159" s="25">
        <v>32</v>
      </c>
      <c r="AZ159" s="25">
        <v>33</v>
      </c>
      <c r="BA159" s="25">
        <v>34</v>
      </c>
      <c r="BB159" s="25">
        <v>35</v>
      </c>
      <c r="BC159" s="25">
        <v>36</v>
      </c>
    </row>
    <row r="160" spans="1:55" ht="39.9" customHeight="1">
      <c r="A160" s="31" t="s">
        <v>34</v>
      </c>
      <c r="B160" s="192"/>
      <c r="C160" s="200" t="s">
        <v>197</v>
      </c>
      <c r="D160" s="201"/>
      <c r="E160" s="201"/>
      <c r="F160" s="201"/>
      <c r="G160" s="201"/>
      <c r="H160" s="202"/>
      <c r="I160" s="110" t="str">
        <f t="shared" ref="I160:I166" si="87">+$I$153</f>
        <v>4 ALUMBRADO Y SEÑALIZACION</v>
      </c>
      <c r="J160" s="110" t="s">
        <v>196</v>
      </c>
      <c r="K160" s="110" t="str">
        <f t="shared" ref="K160:K166" si="88">+A160</f>
        <v>b</v>
      </c>
      <c r="L160" s="110" t="str">
        <f t="shared" ref="L160:L166" si="89">+C160</f>
        <v>No funciona ninguna luz.</v>
      </c>
      <c r="M160" s="28" t="str">
        <f>+IF(N160="O","DG",IF(N160="P","","N/A"))</f>
        <v/>
      </c>
      <c r="N160" s="34" t="str">
        <f t="shared" si="85"/>
        <v>P</v>
      </c>
      <c r="O160" s="29">
        <f t="shared" si="86"/>
        <v>0</v>
      </c>
      <c r="P160" s="116"/>
      <c r="Q160" s="117"/>
      <c r="R160" s="117"/>
      <c r="S160" s="118"/>
      <c r="U160" s="25">
        <v>2</v>
      </c>
      <c r="W160" s="25">
        <v>4</v>
      </c>
      <c r="X160" s="25">
        <v>5</v>
      </c>
      <c r="AA160" s="25">
        <v>8</v>
      </c>
      <c r="AB160" s="25">
        <v>9</v>
      </c>
      <c r="AD160" s="25">
        <v>11</v>
      </c>
      <c r="AE160" s="25">
        <v>12</v>
      </c>
      <c r="AI160" s="25">
        <v>16</v>
      </c>
      <c r="AJ160" s="25">
        <v>17</v>
      </c>
      <c r="AL160" s="25">
        <v>19</v>
      </c>
      <c r="AO160" s="25">
        <v>22</v>
      </c>
      <c r="AP160" s="25">
        <v>23</v>
      </c>
      <c r="AQ160" s="25">
        <v>24</v>
      </c>
      <c r="AR160" s="25">
        <v>25</v>
      </c>
      <c r="AS160" s="25">
        <v>26</v>
      </c>
      <c r="AT160" s="25">
        <v>27</v>
      </c>
      <c r="AY160" s="25">
        <v>32</v>
      </c>
      <c r="AZ160" s="25">
        <v>33</v>
      </c>
      <c r="BA160" s="25">
        <v>34</v>
      </c>
      <c r="BB160" s="25">
        <v>35</v>
      </c>
      <c r="BC160" s="25">
        <v>36</v>
      </c>
    </row>
    <row r="161" spans="1:55" ht="39.9" customHeight="1">
      <c r="A161" s="101" t="s">
        <v>36</v>
      </c>
      <c r="B161" s="192"/>
      <c r="C161" s="116" t="s">
        <v>198</v>
      </c>
      <c r="D161" s="117"/>
      <c r="E161" s="117"/>
      <c r="F161" s="117"/>
      <c r="G161" s="117"/>
      <c r="H161" s="118"/>
      <c r="I161" s="110" t="str">
        <f t="shared" si="87"/>
        <v>4 ALUMBRADO Y SEÑALIZACION</v>
      </c>
      <c r="J161" s="110" t="s">
        <v>196</v>
      </c>
      <c r="K161" s="110" t="str">
        <f t="shared" si="88"/>
        <v>c</v>
      </c>
      <c r="L161" s="110" t="str">
        <f t="shared" si="89"/>
        <v>Ubicación no reglamentaria de alguna luz.</v>
      </c>
      <c r="M161" s="28" t="str">
        <f t="shared" ref="M161:M162" si="90">+IF(N161="O","DL",IF(N161="P","","N/A"))</f>
        <v/>
      </c>
      <c r="N161" s="34" t="str">
        <f t="shared" si="85"/>
        <v>P</v>
      </c>
      <c r="O161" s="29">
        <f t="shared" si="86"/>
        <v>0</v>
      </c>
      <c r="P161" s="116"/>
      <c r="Q161" s="117"/>
      <c r="R161" s="117"/>
      <c r="S161" s="118"/>
      <c r="U161" s="25">
        <v>2</v>
      </c>
      <c r="W161" s="25">
        <v>4</v>
      </c>
      <c r="X161" s="25">
        <v>5</v>
      </c>
      <c r="AA161" s="25">
        <v>8</v>
      </c>
      <c r="AB161" s="25">
        <v>9</v>
      </c>
      <c r="AD161" s="25">
        <v>11</v>
      </c>
      <c r="AE161" s="25">
        <v>12</v>
      </c>
      <c r="AI161" s="25">
        <v>16</v>
      </c>
      <c r="AJ161" s="25">
        <v>17</v>
      </c>
      <c r="AL161" s="25">
        <v>19</v>
      </c>
      <c r="AO161" s="25">
        <v>22</v>
      </c>
      <c r="AP161" s="25">
        <v>23</v>
      </c>
      <c r="AQ161" s="25">
        <v>24</v>
      </c>
      <c r="AR161" s="25">
        <v>25</v>
      </c>
      <c r="AS161" s="25">
        <v>26</v>
      </c>
      <c r="AT161" s="25">
        <v>27</v>
      </c>
      <c r="AY161" s="25">
        <v>32</v>
      </c>
      <c r="AZ161" s="25">
        <v>33</v>
      </c>
      <c r="BA161" s="25">
        <v>34</v>
      </c>
      <c r="BB161" s="25">
        <v>35</v>
      </c>
      <c r="BC161" s="25">
        <v>36</v>
      </c>
    </row>
    <row r="162" spans="1:55" ht="39.9" customHeight="1">
      <c r="A162" s="101" t="s">
        <v>38</v>
      </c>
      <c r="B162" s="192"/>
      <c r="C162" s="116" t="s">
        <v>199</v>
      </c>
      <c r="D162" s="117"/>
      <c r="E162" s="117"/>
      <c r="F162" s="117"/>
      <c r="G162" s="117"/>
      <c r="H162" s="118"/>
      <c r="I162" s="110" t="str">
        <f t="shared" si="87"/>
        <v>4 ALUMBRADO Y SEÑALIZACION</v>
      </c>
      <c r="J162" s="110" t="s">
        <v>196</v>
      </c>
      <c r="K162" s="110" t="str">
        <f t="shared" si="88"/>
        <v>d</v>
      </c>
      <c r="L162" s="110" t="str">
        <f t="shared" si="89"/>
        <v>Estado de dispositivo defectuoso.</v>
      </c>
      <c r="M162" s="28" t="str">
        <f t="shared" si="90"/>
        <v/>
      </c>
      <c r="N162" s="34" t="str">
        <f t="shared" si="85"/>
        <v>P</v>
      </c>
      <c r="O162" s="29">
        <f t="shared" si="86"/>
        <v>0</v>
      </c>
      <c r="P162" s="116"/>
      <c r="Q162" s="117"/>
      <c r="R162" s="117"/>
      <c r="S162" s="118"/>
      <c r="U162" s="25">
        <v>2</v>
      </c>
      <c r="W162" s="25">
        <v>4</v>
      </c>
      <c r="X162" s="25">
        <v>5</v>
      </c>
      <c r="AA162" s="25">
        <v>8</v>
      </c>
      <c r="AB162" s="25">
        <v>9</v>
      </c>
      <c r="AD162" s="25">
        <v>11</v>
      </c>
      <c r="AE162" s="25">
        <v>12</v>
      </c>
      <c r="AI162" s="25">
        <v>16</v>
      </c>
      <c r="AJ162" s="25">
        <v>17</v>
      </c>
      <c r="AL162" s="25">
        <v>19</v>
      </c>
      <c r="AO162" s="25">
        <v>22</v>
      </c>
      <c r="AP162" s="25">
        <v>23</v>
      </c>
      <c r="AQ162" s="25">
        <v>24</v>
      </c>
      <c r="AR162" s="25">
        <v>25</v>
      </c>
      <c r="AS162" s="25">
        <v>26</v>
      </c>
      <c r="AT162" s="25">
        <v>27</v>
      </c>
      <c r="AY162" s="25">
        <v>32</v>
      </c>
      <c r="AZ162" s="25">
        <v>33</v>
      </c>
      <c r="BA162" s="25">
        <v>34</v>
      </c>
      <c r="BB162" s="25">
        <v>35</v>
      </c>
      <c r="BC162" s="25">
        <v>36</v>
      </c>
    </row>
    <row r="163" spans="1:55" ht="39.9" customHeight="1">
      <c r="A163" s="101" t="s">
        <v>40</v>
      </c>
      <c r="B163" s="192"/>
      <c r="C163" s="116" t="s">
        <v>200</v>
      </c>
      <c r="D163" s="117"/>
      <c r="E163" s="117"/>
      <c r="F163" s="117"/>
      <c r="G163" s="117"/>
      <c r="H163" s="118"/>
      <c r="I163" s="110" t="str">
        <f t="shared" si="87"/>
        <v>4 ALUMBRADO Y SEÑALIZACION</v>
      </c>
      <c r="J163" s="110" t="s">
        <v>196</v>
      </c>
      <c r="K163" s="110" t="str">
        <f t="shared" si="88"/>
        <v>e</v>
      </c>
      <c r="L163" s="110" t="str">
        <f t="shared" si="89"/>
        <v>Intensidad no es superior a la de las luces de posición.</v>
      </c>
      <c r="M163" s="28" t="str">
        <f>+IF(N163="O","DG",IF(N163="P","","N/A"))</f>
        <v/>
      </c>
      <c r="N163" s="34" t="str">
        <f t="shared" si="85"/>
        <v>P</v>
      </c>
      <c r="O163" s="29">
        <f t="shared" si="86"/>
        <v>0</v>
      </c>
      <c r="P163" s="116"/>
      <c r="Q163" s="117"/>
      <c r="R163" s="117"/>
      <c r="S163" s="118"/>
      <c r="U163" s="25">
        <v>2</v>
      </c>
      <c r="W163" s="25">
        <v>4</v>
      </c>
      <c r="X163" s="25">
        <v>5</v>
      </c>
      <c r="AA163" s="25">
        <v>8</v>
      </c>
      <c r="AB163" s="25">
        <v>9</v>
      </c>
      <c r="AD163" s="25">
        <v>11</v>
      </c>
      <c r="AE163" s="25">
        <v>12</v>
      </c>
      <c r="AI163" s="25">
        <v>16</v>
      </c>
      <c r="AJ163" s="25">
        <v>17</v>
      </c>
      <c r="AL163" s="25">
        <v>19</v>
      </c>
      <c r="AO163" s="25">
        <v>22</v>
      </c>
      <c r="AP163" s="25">
        <v>23</v>
      </c>
      <c r="AQ163" s="25">
        <v>24</v>
      </c>
      <c r="AR163" s="25">
        <v>25</v>
      </c>
      <c r="AS163" s="25">
        <v>26</v>
      </c>
      <c r="AT163" s="25">
        <v>27</v>
      </c>
      <c r="AY163" s="25">
        <v>32</v>
      </c>
      <c r="AZ163" s="25">
        <v>33</v>
      </c>
      <c r="BA163" s="25">
        <v>34</v>
      </c>
      <c r="BB163" s="25">
        <v>35</v>
      </c>
      <c r="BC163" s="25">
        <v>36</v>
      </c>
    </row>
    <row r="164" spans="1:55" ht="39.9" customHeight="1">
      <c r="A164" s="101" t="s">
        <v>42</v>
      </c>
      <c r="B164" s="192"/>
      <c r="C164" s="116" t="s">
        <v>201</v>
      </c>
      <c r="D164" s="117"/>
      <c r="E164" s="117"/>
      <c r="F164" s="117"/>
      <c r="G164" s="117"/>
      <c r="H164" s="118"/>
      <c r="I164" s="110" t="str">
        <f t="shared" si="87"/>
        <v>4 ALUMBRADO Y SEÑALIZACION</v>
      </c>
      <c r="J164" s="110" t="s">
        <v>196</v>
      </c>
      <c r="K164" s="110" t="str">
        <f t="shared" si="88"/>
        <v>f</v>
      </c>
      <c r="L164" s="110" t="str">
        <f t="shared" si="89"/>
        <v>Color no reglamentario de la luz o su lente falta una parte o completo.</v>
      </c>
      <c r="M164" s="28" t="str">
        <f>+IF(N164="O","DG",IF(N164="P","","N/A"))</f>
        <v/>
      </c>
      <c r="N164" s="34" t="str">
        <f t="shared" si="85"/>
        <v>P</v>
      </c>
      <c r="O164" s="29">
        <f t="shared" si="86"/>
        <v>0</v>
      </c>
      <c r="P164" s="116"/>
      <c r="Q164" s="117"/>
      <c r="R164" s="117"/>
      <c r="S164" s="118"/>
      <c r="U164" s="25">
        <v>2</v>
      </c>
      <c r="W164" s="25">
        <v>4</v>
      </c>
      <c r="X164" s="25">
        <v>5</v>
      </c>
      <c r="AA164" s="25">
        <v>8</v>
      </c>
      <c r="AB164" s="25">
        <v>9</v>
      </c>
      <c r="AD164" s="25">
        <v>11</v>
      </c>
      <c r="AE164" s="25">
        <v>12</v>
      </c>
      <c r="AI164" s="25">
        <v>16</v>
      </c>
      <c r="AJ164" s="25">
        <v>17</v>
      </c>
      <c r="AL164" s="25">
        <v>19</v>
      </c>
      <c r="AO164" s="25">
        <v>22</v>
      </c>
      <c r="AP164" s="25">
        <v>23</v>
      </c>
      <c r="AQ164" s="25">
        <v>24</v>
      </c>
      <c r="AR164" s="25">
        <v>25</v>
      </c>
      <c r="AS164" s="25">
        <v>26</v>
      </c>
      <c r="AT164" s="25">
        <v>27</v>
      </c>
      <c r="AY164" s="25">
        <v>32</v>
      </c>
      <c r="AZ164" s="25">
        <v>33</v>
      </c>
      <c r="BA164" s="25">
        <v>34</v>
      </c>
      <c r="BB164" s="25">
        <v>35</v>
      </c>
      <c r="BC164" s="25">
        <v>36</v>
      </c>
    </row>
    <row r="165" spans="1:55" ht="39.9" customHeight="1">
      <c r="A165" s="101" t="s">
        <v>44</v>
      </c>
      <c r="B165" s="192"/>
      <c r="C165" s="116" t="s">
        <v>170</v>
      </c>
      <c r="D165" s="117"/>
      <c r="E165" s="117"/>
      <c r="F165" s="117"/>
      <c r="G165" s="117"/>
      <c r="H165" s="118"/>
      <c r="I165" s="110" t="str">
        <f t="shared" si="87"/>
        <v>4 ALUMBRADO Y SEÑALIZACION</v>
      </c>
      <c r="J165" s="110" t="s">
        <v>196</v>
      </c>
      <c r="K165" s="110" t="str">
        <f t="shared" si="88"/>
        <v>g</v>
      </c>
      <c r="L165" s="110" t="str">
        <f t="shared" si="89"/>
        <v>Cableado eléctrico presentan sus forros con cortes expuestos, roces con peligro de corte, mal sujetos, mal empatados u otra condición que represente un peligro de corto circuito</v>
      </c>
      <c r="M165" s="28" t="str">
        <f>+IF(N165="O","DG",IF(N165="P","","N/A"))</f>
        <v/>
      </c>
      <c r="N165" s="34" t="str">
        <f t="shared" si="85"/>
        <v>P</v>
      </c>
      <c r="O165" s="29">
        <f t="shared" si="86"/>
        <v>0</v>
      </c>
      <c r="P165" s="116"/>
      <c r="Q165" s="117"/>
      <c r="R165" s="117"/>
      <c r="S165" s="118"/>
      <c r="U165" s="25">
        <v>2</v>
      </c>
      <c r="W165" s="25">
        <v>4</v>
      </c>
      <c r="X165" s="25">
        <v>5</v>
      </c>
      <c r="AA165" s="25">
        <v>8</v>
      </c>
      <c r="AB165" s="25">
        <v>9</v>
      </c>
      <c r="AD165" s="25">
        <v>11</v>
      </c>
      <c r="AE165" s="25">
        <v>12</v>
      </c>
      <c r="AI165" s="25">
        <v>16</v>
      </c>
      <c r="AJ165" s="25">
        <v>17</v>
      </c>
      <c r="AL165" s="25">
        <v>19</v>
      </c>
      <c r="AO165" s="25">
        <v>22</v>
      </c>
      <c r="AP165" s="25">
        <v>23</v>
      </c>
      <c r="AQ165" s="25">
        <v>24</v>
      </c>
      <c r="AR165" s="25">
        <v>25</v>
      </c>
      <c r="AS165" s="25">
        <v>26</v>
      </c>
      <c r="AT165" s="25">
        <v>27</v>
      </c>
      <c r="AY165" s="25">
        <v>32</v>
      </c>
      <c r="AZ165" s="25">
        <v>33</v>
      </c>
      <c r="BA165" s="25">
        <v>34</v>
      </c>
      <c r="BB165" s="25">
        <v>35</v>
      </c>
      <c r="BC165" s="25">
        <v>36</v>
      </c>
    </row>
    <row r="166" spans="1:55" ht="39.9" customHeight="1">
      <c r="A166" s="101" t="s">
        <v>46</v>
      </c>
      <c r="B166" s="193"/>
      <c r="C166" s="116" t="s">
        <v>202</v>
      </c>
      <c r="D166" s="117"/>
      <c r="E166" s="117"/>
      <c r="F166" s="117"/>
      <c r="G166" s="117"/>
      <c r="H166" s="118"/>
      <c r="I166" s="110" t="str">
        <f t="shared" si="87"/>
        <v>4 ALUMBRADO Y SEÑALIZACION</v>
      </c>
      <c r="J166" s="110" t="s">
        <v>196</v>
      </c>
      <c r="K166" s="110" t="str">
        <f t="shared" si="88"/>
        <v>h</v>
      </c>
      <c r="L166" s="110" t="str">
        <f t="shared" si="89"/>
        <v>Número de dispositivos de luces superior o inferior a lo legislado.</v>
      </c>
      <c r="M166" s="28" t="str">
        <f>+IF(N166="O","DL",IF(N166="P","","N/A"))</f>
        <v/>
      </c>
      <c r="N166" s="34" t="str">
        <f t="shared" si="85"/>
        <v>P</v>
      </c>
      <c r="O166" s="29">
        <f t="shared" si="86"/>
        <v>0</v>
      </c>
      <c r="P166" s="116"/>
      <c r="Q166" s="117"/>
      <c r="R166" s="117"/>
      <c r="S166" s="118"/>
      <c r="U166" s="25">
        <v>2</v>
      </c>
      <c r="W166" s="25">
        <v>4</v>
      </c>
      <c r="X166" s="25">
        <v>5</v>
      </c>
      <c r="AA166" s="25">
        <v>8</v>
      </c>
      <c r="AB166" s="25">
        <v>9</v>
      </c>
      <c r="AD166" s="25">
        <v>11</v>
      </c>
      <c r="AE166" s="25">
        <v>12</v>
      </c>
      <c r="AI166" s="25">
        <v>16</v>
      </c>
      <c r="AJ166" s="25">
        <v>17</v>
      </c>
      <c r="AL166" s="25">
        <v>19</v>
      </c>
      <c r="AO166" s="25">
        <v>22</v>
      </c>
      <c r="AP166" s="25">
        <v>23</v>
      </c>
      <c r="AQ166" s="25">
        <v>24</v>
      </c>
      <c r="AR166" s="25">
        <v>25</v>
      </c>
      <c r="AS166" s="25">
        <v>26</v>
      </c>
      <c r="AT166" s="25">
        <v>27</v>
      </c>
      <c r="AY166" s="25">
        <v>32</v>
      </c>
      <c r="AZ166" s="25">
        <v>33</v>
      </c>
      <c r="BA166" s="25">
        <v>34</v>
      </c>
      <c r="BB166" s="25">
        <v>35</v>
      </c>
      <c r="BC166" s="25">
        <v>36</v>
      </c>
    </row>
    <row r="167" spans="1:55" ht="39.9" customHeight="1">
      <c r="A167" s="101" t="s">
        <v>203</v>
      </c>
      <c r="B167" s="121" t="s">
        <v>204</v>
      </c>
      <c r="C167" s="122"/>
      <c r="D167" s="122"/>
      <c r="E167" s="122"/>
      <c r="F167" s="122"/>
      <c r="G167" s="122"/>
      <c r="H167" s="122"/>
      <c r="I167" s="122"/>
      <c r="J167" s="122"/>
      <c r="K167" s="122"/>
      <c r="L167" s="122"/>
      <c r="M167" s="122"/>
      <c r="N167" s="122"/>
      <c r="O167" s="122"/>
      <c r="P167" s="122"/>
      <c r="Q167" s="122"/>
      <c r="R167" s="122"/>
      <c r="S167" s="123"/>
    </row>
    <row r="168" spans="1:55" ht="39.9" customHeight="1">
      <c r="A168" s="101"/>
      <c r="B168" s="191" t="s">
        <v>23</v>
      </c>
      <c r="C168" s="121" t="s">
        <v>24</v>
      </c>
      <c r="D168" s="122"/>
      <c r="E168" s="122"/>
      <c r="F168" s="122"/>
      <c r="G168" s="122"/>
      <c r="H168" s="123"/>
      <c r="I168" s="94" t="s">
        <v>25</v>
      </c>
      <c r="J168" s="94" t="s">
        <v>26</v>
      </c>
      <c r="K168" s="94" t="s">
        <v>27</v>
      </c>
      <c r="L168" s="94" t="s">
        <v>24</v>
      </c>
      <c r="M168" s="101" t="s">
        <v>28</v>
      </c>
      <c r="N168" s="101" t="s">
        <v>29</v>
      </c>
      <c r="O168" s="92" t="s">
        <v>30</v>
      </c>
      <c r="P168" s="121" t="s">
        <v>30</v>
      </c>
      <c r="Q168" s="122"/>
      <c r="R168" s="122"/>
      <c r="S168" s="123"/>
      <c r="U168" s="25">
        <v>2</v>
      </c>
      <c r="W168" s="25">
        <v>4</v>
      </c>
      <c r="X168" s="25">
        <v>5</v>
      </c>
      <c r="AA168" s="25">
        <v>8</v>
      </c>
      <c r="AB168" s="25">
        <v>9</v>
      </c>
      <c r="AD168" s="25">
        <v>11</v>
      </c>
      <c r="AE168" s="25">
        <v>12</v>
      </c>
      <c r="AI168" s="25">
        <v>16</v>
      </c>
      <c r="AJ168" s="25">
        <v>17</v>
      </c>
      <c r="AL168" s="25">
        <v>19</v>
      </c>
      <c r="AO168" s="25">
        <v>22</v>
      </c>
      <c r="AP168" s="25">
        <v>23</v>
      </c>
      <c r="AQ168" s="25">
        <v>24</v>
      </c>
      <c r="AR168" s="25">
        <v>25</v>
      </c>
      <c r="AS168" s="25">
        <v>26</v>
      </c>
      <c r="AT168" s="25">
        <v>27</v>
      </c>
      <c r="AY168" s="25">
        <v>32</v>
      </c>
      <c r="AZ168" s="25">
        <v>33</v>
      </c>
      <c r="BA168" s="25">
        <v>34</v>
      </c>
      <c r="BB168" s="25">
        <v>35</v>
      </c>
      <c r="BC168" s="25">
        <v>36</v>
      </c>
    </row>
    <row r="169" spans="1:55" ht="39.9" customHeight="1">
      <c r="A169" s="101" t="s">
        <v>31</v>
      </c>
      <c r="B169" s="192"/>
      <c r="C169" s="116" t="s">
        <v>183</v>
      </c>
      <c r="D169" s="117"/>
      <c r="E169" s="117"/>
      <c r="F169" s="117"/>
      <c r="G169" s="117"/>
      <c r="H169" s="118"/>
      <c r="I169" s="91" t="str">
        <f>+$I$166</f>
        <v>4 ALUMBRADO Y SEÑALIZACION</v>
      </c>
      <c r="J169" s="91" t="s">
        <v>205</v>
      </c>
      <c r="K169" s="91" t="str">
        <f>+A169</f>
        <v>a</v>
      </c>
      <c r="L169" s="91" t="str">
        <f>+C169</f>
        <v>Número de luces inferior al reglamentario.</v>
      </c>
      <c r="M169" s="28" t="str">
        <f>+IF(N169="O","DL",IF(N169="P","","N/A"))</f>
        <v/>
      </c>
      <c r="N169" s="34" t="str">
        <f t="shared" ref="N169:N174" si="91">+IF(OR($T$5=T169,$T$5=U169,$T$5=V169,$T$5=W169,$T$5=X169,$T$5=Y169,$T$5=Z169,$T$5=AA169,$T$5=AB169,$T$5=AC169,$T$5=AD169,$T$5=AE169,$T$5=AF169,$T$5=AG169,$T$5=AH169,$T$5=AI169,$T$5=AJ169,$T$5=AK169,$T$5=AL169,$T$5=AM169,$T$5=AN169,$T$5=AO169,$T$5=AP169,$T$5=AQ169,$T$5=AR169,$T$5=AS169,$T$5=AT169,$T$5=AU169,$T$5=AV169,$T$5=AW169,$T$5=AX169,$T$5=AY169,$T$5=AZ169,$T$5=BA169,$T$5=BB169,$T$5=BC169,$T$5=BD169),"P","¡")</f>
        <v>P</v>
      </c>
      <c r="O169" s="29">
        <f t="shared" ref="O169:O174" si="92">P169</f>
        <v>0</v>
      </c>
      <c r="P169" s="116"/>
      <c r="Q169" s="117"/>
      <c r="R169" s="117"/>
      <c r="S169" s="118"/>
      <c r="U169" s="25">
        <v>2</v>
      </c>
      <c r="W169" s="25">
        <v>4</v>
      </c>
      <c r="X169" s="25">
        <v>5</v>
      </c>
      <c r="AA169" s="25">
        <v>8</v>
      </c>
      <c r="AB169" s="25">
        <v>9</v>
      </c>
      <c r="AD169" s="25">
        <v>11</v>
      </c>
      <c r="AE169" s="25">
        <v>12</v>
      </c>
      <c r="AI169" s="25">
        <v>16</v>
      </c>
      <c r="AJ169" s="25">
        <v>17</v>
      </c>
      <c r="AL169" s="25">
        <v>19</v>
      </c>
      <c r="AO169" s="25">
        <v>22</v>
      </c>
      <c r="AP169" s="25">
        <v>23</v>
      </c>
      <c r="AQ169" s="25">
        <v>24</v>
      </c>
      <c r="AR169" s="25">
        <v>25</v>
      </c>
      <c r="AS169" s="25">
        <v>26</v>
      </c>
      <c r="AT169" s="25">
        <v>27</v>
      </c>
      <c r="AY169" s="25">
        <v>32</v>
      </c>
      <c r="AZ169" s="25">
        <v>33</v>
      </c>
      <c r="BA169" s="25">
        <v>34</v>
      </c>
      <c r="BB169" s="25">
        <v>35</v>
      </c>
      <c r="BC169" s="25">
        <v>36</v>
      </c>
    </row>
    <row r="170" spans="1:55" ht="39.9" customHeight="1">
      <c r="A170" s="101" t="s">
        <v>34</v>
      </c>
      <c r="B170" s="192"/>
      <c r="C170" s="116" t="s">
        <v>185</v>
      </c>
      <c r="D170" s="117"/>
      <c r="E170" s="117"/>
      <c r="F170" s="117"/>
      <c r="G170" s="117"/>
      <c r="H170" s="118"/>
      <c r="I170" s="91" t="str">
        <f t="shared" ref="I170:I174" si="93">+$I$166</f>
        <v>4 ALUMBRADO Y SEÑALIZACION</v>
      </c>
      <c r="J170" s="91" t="s">
        <v>205</v>
      </c>
      <c r="K170" s="91" t="str">
        <f t="shared" ref="K170:K174" si="94">+A170</f>
        <v>b</v>
      </c>
      <c r="L170" s="91" t="str">
        <f t="shared" ref="L170:L174" si="95">+C170</f>
        <v>No funciona alguna luz.</v>
      </c>
      <c r="M170" s="28" t="str">
        <f>+IF(N170="O","DG",IF(N170="P","","N/A"))</f>
        <v/>
      </c>
      <c r="N170" s="34" t="str">
        <f t="shared" si="91"/>
        <v>P</v>
      </c>
      <c r="O170" s="29">
        <f t="shared" si="92"/>
        <v>0</v>
      </c>
      <c r="P170" s="116"/>
      <c r="Q170" s="117"/>
      <c r="R170" s="117"/>
      <c r="S170" s="118"/>
      <c r="U170" s="25">
        <v>2</v>
      </c>
      <c r="W170" s="25">
        <v>4</v>
      </c>
      <c r="X170" s="25">
        <v>5</v>
      </c>
      <c r="AA170" s="25">
        <v>8</v>
      </c>
      <c r="AB170" s="25">
        <v>9</v>
      </c>
      <c r="AD170" s="25">
        <v>11</v>
      </c>
      <c r="AE170" s="25">
        <v>12</v>
      </c>
      <c r="AI170" s="25">
        <v>16</v>
      </c>
      <c r="AJ170" s="25">
        <v>17</v>
      </c>
      <c r="AL170" s="25">
        <v>19</v>
      </c>
      <c r="AO170" s="25">
        <v>22</v>
      </c>
      <c r="AP170" s="25">
        <v>23</v>
      </c>
      <c r="AQ170" s="25">
        <v>24</v>
      </c>
      <c r="AR170" s="25">
        <v>25</v>
      </c>
      <c r="AS170" s="25">
        <v>26</v>
      </c>
      <c r="AT170" s="25">
        <v>27</v>
      </c>
      <c r="AY170" s="25">
        <v>32</v>
      </c>
      <c r="AZ170" s="25">
        <v>33</v>
      </c>
      <c r="BA170" s="25">
        <v>34</v>
      </c>
      <c r="BB170" s="25">
        <v>35</v>
      </c>
      <c r="BC170" s="25">
        <v>36</v>
      </c>
    </row>
    <row r="171" spans="1:55" ht="39.9" customHeight="1">
      <c r="A171" s="101" t="s">
        <v>36</v>
      </c>
      <c r="B171" s="192"/>
      <c r="C171" s="116" t="s">
        <v>198</v>
      </c>
      <c r="D171" s="117"/>
      <c r="E171" s="117"/>
      <c r="F171" s="117"/>
      <c r="G171" s="117"/>
      <c r="H171" s="118"/>
      <c r="I171" s="91" t="str">
        <f t="shared" si="93"/>
        <v>4 ALUMBRADO Y SEÑALIZACION</v>
      </c>
      <c r="J171" s="91" t="s">
        <v>205</v>
      </c>
      <c r="K171" s="91" t="str">
        <f t="shared" si="94"/>
        <v>c</v>
      </c>
      <c r="L171" s="91" t="str">
        <f t="shared" si="95"/>
        <v>Ubicación no reglamentaria de alguna luz.</v>
      </c>
      <c r="M171" s="28" t="str">
        <f t="shared" ref="M171:M172" si="96">+IF(N171="O","DL",IF(N171="P","","N/A"))</f>
        <v/>
      </c>
      <c r="N171" s="34" t="str">
        <f t="shared" si="91"/>
        <v>P</v>
      </c>
      <c r="O171" s="29">
        <f t="shared" si="92"/>
        <v>0</v>
      </c>
      <c r="P171" s="116"/>
      <c r="Q171" s="117"/>
      <c r="R171" s="117"/>
      <c r="S171" s="118"/>
      <c r="U171" s="25">
        <v>2</v>
      </c>
      <c r="W171" s="25">
        <v>4</v>
      </c>
      <c r="X171" s="25">
        <v>5</v>
      </c>
      <c r="AA171" s="25">
        <v>8</v>
      </c>
      <c r="AB171" s="25">
        <v>9</v>
      </c>
      <c r="AD171" s="25">
        <v>11</v>
      </c>
      <c r="AE171" s="25">
        <v>12</v>
      </c>
      <c r="AI171" s="25">
        <v>16</v>
      </c>
      <c r="AJ171" s="25">
        <v>17</v>
      </c>
      <c r="AL171" s="25">
        <v>19</v>
      </c>
      <c r="AO171" s="25">
        <v>22</v>
      </c>
      <c r="AP171" s="25">
        <v>23</v>
      </c>
      <c r="AQ171" s="25">
        <v>24</v>
      </c>
      <c r="AR171" s="25">
        <v>25</v>
      </c>
      <c r="AS171" s="25">
        <v>26</v>
      </c>
      <c r="AT171" s="25">
        <v>27</v>
      </c>
      <c r="AY171" s="25">
        <v>32</v>
      </c>
      <c r="AZ171" s="25">
        <v>33</v>
      </c>
      <c r="BA171" s="25">
        <v>34</v>
      </c>
      <c r="BB171" s="25">
        <v>35</v>
      </c>
      <c r="BC171" s="25">
        <v>36</v>
      </c>
    </row>
    <row r="172" spans="1:55" ht="39.9" customHeight="1">
      <c r="A172" s="101" t="s">
        <v>38</v>
      </c>
      <c r="B172" s="192"/>
      <c r="C172" s="116" t="s">
        <v>199</v>
      </c>
      <c r="D172" s="117"/>
      <c r="E172" s="117"/>
      <c r="F172" s="117"/>
      <c r="G172" s="117"/>
      <c r="H172" s="118"/>
      <c r="I172" s="91" t="str">
        <f t="shared" si="93"/>
        <v>4 ALUMBRADO Y SEÑALIZACION</v>
      </c>
      <c r="J172" s="91" t="s">
        <v>205</v>
      </c>
      <c r="K172" s="91" t="str">
        <f t="shared" si="94"/>
        <v>d</v>
      </c>
      <c r="L172" s="91" t="str">
        <f t="shared" si="95"/>
        <v>Estado de dispositivo defectuoso.</v>
      </c>
      <c r="M172" s="28" t="str">
        <f t="shared" si="96"/>
        <v/>
      </c>
      <c r="N172" s="34" t="str">
        <f t="shared" si="91"/>
        <v>P</v>
      </c>
      <c r="O172" s="29">
        <f t="shared" si="92"/>
        <v>0</v>
      </c>
      <c r="P172" s="116"/>
      <c r="Q172" s="117"/>
      <c r="R172" s="117"/>
      <c r="S172" s="118"/>
      <c r="U172" s="25">
        <v>2</v>
      </c>
      <c r="W172" s="25">
        <v>4</v>
      </c>
      <c r="X172" s="25">
        <v>5</v>
      </c>
      <c r="AA172" s="25">
        <v>8</v>
      </c>
      <c r="AB172" s="25">
        <v>9</v>
      </c>
      <c r="AD172" s="25">
        <v>11</v>
      </c>
      <c r="AE172" s="25">
        <v>12</v>
      </c>
      <c r="AI172" s="25">
        <v>16</v>
      </c>
      <c r="AJ172" s="25">
        <v>17</v>
      </c>
      <c r="AL172" s="25">
        <v>19</v>
      </c>
      <c r="AO172" s="25">
        <v>22</v>
      </c>
      <c r="AP172" s="25">
        <v>23</v>
      </c>
      <c r="AQ172" s="25">
        <v>24</v>
      </c>
      <c r="AR172" s="25">
        <v>25</v>
      </c>
      <c r="AS172" s="25">
        <v>26</v>
      </c>
      <c r="AT172" s="25">
        <v>27</v>
      </c>
      <c r="AY172" s="25">
        <v>32</v>
      </c>
      <c r="AZ172" s="25">
        <v>33</v>
      </c>
      <c r="BA172" s="25">
        <v>34</v>
      </c>
      <c r="BB172" s="25">
        <v>35</v>
      </c>
      <c r="BC172" s="25">
        <v>36</v>
      </c>
    </row>
    <row r="173" spans="1:55" ht="39.9" customHeight="1">
      <c r="A173" s="101" t="s">
        <v>40</v>
      </c>
      <c r="B173" s="192"/>
      <c r="C173" s="116" t="s">
        <v>170</v>
      </c>
      <c r="D173" s="117"/>
      <c r="E173" s="117"/>
      <c r="F173" s="117"/>
      <c r="G173" s="117"/>
      <c r="H173" s="118"/>
      <c r="I173" s="91" t="str">
        <f t="shared" si="93"/>
        <v>4 ALUMBRADO Y SEÑALIZACION</v>
      </c>
      <c r="J173" s="91" t="s">
        <v>205</v>
      </c>
      <c r="K173" s="91" t="str">
        <f t="shared" si="94"/>
        <v>e</v>
      </c>
      <c r="L173" s="91" t="str">
        <f t="shared" si="95"/>
        <v>Cableado eléctrico presentan sus forros con cortes expuestos, roces con peligro de corte, mal sujetos, mal empatados u otra condición que represente un peligro de corto circuito</v>
      </c>
      <c r="M173" s="28" t="str">
        <f>+IF(N173="O","DG",IF(N173="P","","N/A"))</f>
        <v/>
      </c>
      <c r="N173" s="34" t="str">
        <f t="shared" si="91"/>
        <v>P</v>
      </c>
      <c r="O173" s="29">
        <f t="shared" si="92"/>
        <v>0</v>
      </c>
      <c r="P173" s="116"/>
      <c r="Q173" s="117"/>
      <c r="R173" s="117"/>
      <c r="S173" s="118"/>
      <c r="U173" s="25">
        <v>2</v>
      </c>
      <c r="W173" s="25">
        <v>4</v>
      </c>
      <c r="X173" s="25">
        <v>5</v>
      </c>
      <c r="AA173" s="25">
        <v>8</v>
      </c>
      <c r="AB173" s="25">
        <v>9</v>
      </c>
      <c r="AD173" s="25">
        <v>11</v>
      </c>
      <c r="AE173" s="25">
        <v>12</v>
      </c>
      <c r="AI173" s="25">
        <v>16</v>
      </c>
      <c r="AJ173" s="25">
        <v>17</v>
      </c>
      <c r="AL173" s="25">
        <v>19</v>
      </c>
      <c r="AO173" s="25">
        <v>22</v>
      </c>
      <c r="AP173" s="25">
        <v>23</v>
      </c>
      <c r="AQ173" s="25">
        <v>24</v>
      </c>
      <c r="AR173" s="25">
        <v>25</v>
      </c>
      <c r="AS173" s="25">
        <v>26</v>
      </c>
      <c r="AT173" s="25">
        <v>27</v>
      </c>
      <c r="AY173" s="25">
        <v>32</v>
      </c>
      <c r="AZ173" s="25">
        <v>33</v>
      </c>
      <c r="BA173" s="25">
        <v>34</v>
      </c>
      <c r="BB173" s="25">
        <v>35</v>
      </c>
      <c r="BC173" s="25">
        <v>36</v>
      </c>
    </row>
    <row r="174" spans="1:55" ht="39.9" customHeight="1">
      <c r="A174" s="101" t="s">
        <v>42</v>
      </c>
      <c r="B174" s="192"/>
      <c r="C174" s="116" t="s">
        <v>190</v>
      </c>
      <c r="D174" s="117"/>
      <c r="E174" s="117"/>
      <c r="F174" s="117"/>
      <c r="G174" s="117"/>
      <c r="H174" s="118"/>
      <c r="I174" s="91" t="str">
        <f t="shared" si="93"/>
        <v>4 ALUMBRADO Y SEÑALIZACION</v>
      </c>
      <c r="J174" s="91" t="s">
        <v>205</v>
      </c>
      <c r="K174" s="91" t="str">
        <f t="shared" si="94"/>
        <v>f</v>
      </c>
      <c r="L174" s="91" t="str">
        <f t="shared" si="95"/>
        <v>Color no reglamentario de la luz.</v>
      </c>
      <c r="M174" s="28" t="str">
        <f>+IF(N174="O","DL",IF(N174="P","","N/A"))</f>
        <v/>
      </c>
      <c r="N174" s="34" t="str">
        <f t="shared" si="91"/>
        <v>P</v>
      </c>
      <c r="O174" s="29">
        <f t="shared" si="92"/>
        <v>0</v>
      </c>
      <c r="P174" s="116"/>
      <c r="Q174" s="117"/>
      <c r="R174" s="117"/>
      <c r="S174" s="118"/>
      <c r="U174" s="25">
        <v>2</v>
      </c>
      <c r="W174" s="25">
        <v>4</v>
      </c>
      <c r="X174" s="25">
        <v>5</v>
      </c>
      <c r="AA174" s="25">
        <v>8</v>
      </c>
      <c r="AB174" s="25">
        <v>9</v>
      </c>
      <c r="AD174" s="25">
        <v>11</v>
      </c>
      <c r="AE174" s="25">
        <v>12</v>
      </c>
      <c r="AI174" s="25">
        <v>16</v>
      </c>
      <c r="AJ174" s="25">
        <v>17</v>
      </c>
      <c r="AL174" s="25">
        <v>19</v>
      </c>
      <c r="AO174" s="25">
        <v>22</v>
      </c>
      <c r="AP174" s="25">
        <v>23</v>
      </c>
      <c r="AQ174" s="25">
        <v>24</v>
      </c>
      <c r="AR174" s="25">
        <v>25</v>
      </c>
      <c r="AS174" s="25">
        <v>26</v>
      </c>
      <c r="AT174" s="25">
        <v>27</v>
      </c>
      <c r="AY174" s="25">
        <v>32</v>
      </c>
      <c r="AZ174" s="25">
        <v>33</v>
      </c>
      <c r="BA174" s="25">
        <v>34</v>
      </c>
      <c r="BB174" s="25">
        <v>35</v>
      </c>
      <c r="BC174" s="25">
        <v>36</v>
      </c>
    </row>
    <row r="175" spans="1:55" ht="39.9" customHeight="1">
      <c r="A175" s="101">
        <v>4.5999999999999996</v>
      </c>
      <c r="B175" s="121" t="s">
        <v>206</v>
      </c>
      <c r="C175" s="122"/>
      <c r="D175" s="122"/>
      <c r="E175" s="122"/>
      <c r="F175" s="122"/>
      <c r="G175" s="122"/>
      <c r="H175" s="122"/>
      <c r="I175" s="122"/>
      <c r="J175" s="122"/>
      <c r="K175" s="122"/>
      <c r="L175" s="122"/>
      <c r="M175" s="122"/>
      <c r="N175" s="122"/>
      <c r="O175" s="122"/>
      <c r="P175" s="122"/>
      <c r="Q175" s="122"/>
      <c r="R175" s="122"/>
      <c r="S175" s="123"/>
    </row>
    <row r="176" spans="1:55" ht="39.9" customHeight="1">
      <c r="A176" s="101"/>
      <c r="B176" s="32"/>
      <c r="C176" s="121" t="s">
        <v>24</v>
      </c>
      <c r="D176" s="122"/>
      <c r="E176" s="122"/>
      <c r="F176" s="122"/>
      <c r="G176" s="122"/>
      <c r="H176" s="123"/>
      <c r="I176" s="94" t="s">
        <v>25</v>
      </c>
      <c r="J176" s="94" t="s">
        <v>26</v>
      </c>
      <c r="K176" s="94" t="s">
        <v>27</v>
      </c>
      <c r="L176" s="94" t="s">
        <v>24</v>
      </c>
      <c r="M176" s="101" t="s">
        <v>28</v>
      </c>
      <c r="N176" s="101" t="s">
        <v>29</v>
      </c>
      <c r="O176" s="92" t="s">
        <v>30</v>
      </c>
      <c r="P176" s="121" t="s">
        <v>30</v>
      </c>
      <c r="Q176" s="122"/>
      <c r="R176" s="122"/>
      <c r="S176" s="123"/>
    </row>
    <row r="177" spans="1:55" ht="39.9" customHeight="1">
      <c r="A177" s="101" t="s">
        <v>31</v>
      </c>
      <c r="B177" s="191" t="s">
        <v>23</v>
      </c>
      <c r="C177" s="138" t="s">
        <v>207</v>
      </c>
      <c r="D177" s="139"/>
      <c r="E177" s="139"/>
      <c r="F177" s="139"/>
      <c r="G177" s="139"/>
      <c r="H177" s="140"/>
      <c r="I177" s="91" t="str">
        <f>+$I$174</f>
        <v>4 ALUMBRADO Y SEÑALIZACION</v>
      </c>
      <c r="J177" s="91" t="s">
        <v>208</v>
      </c>
      <c r="K177" s="91" t="str">
        <f>+A177</f>
        <v>a</v>
      </c>
      <c r="L177" s="91" t="str">
        <f>+C177</f>
        <v>Mal funcionamiento, inexistencia o color inadecuado de las luces de búsqueda o halógenos</v>
      </c>
      <c r="M177" s="28" t="str">
        <f>+IF(N177="O","DG",IF(N177="P","","N/A"))</f>
        <v/>
      </c>
      <c r="N177" s="34" t="str">
        <f>+IF(OR($T$5=T177,$T$5=U177,$T$5=V177,$T$5=W177,$T$5=X177,$T$5=Y177,$T$5=Z177,$T$5=AA177,$T$5=AB177,$T$5=AC177,$T$5=AD177,$T$5=AE177,$T$5=AF177,$T$5=AG177,$T$5=AH177,$T$5=AI177,$T$5=AJ177,$T$5=AK177,$T$5=AL177,$T$5=AM177,$T$5=AN177,$T$5=AO177,$T$5=AP177,$T$5=AQ177,$T$5=AR177,$T$5=AS177,$T$5=AT177,$T$5=AU177,$T$5=AV177,$T$5=AW177,$T$5=AX177,$T$5=AY177,$T$5=AZ177,$T$5=BA177,$T$5=BB177,$T$5=BC177,$T$5=BD177),"P","¡")</f>
        <v>P</v>
      </c>
      <c r="O177" s="29">
        <f t="shared" ref="O177:O179" si="97">P177</f>
        <v>0</v>
      </c>
      <c r="P177" s="116"/>
      <c r="Q177" s="117"/>
      <c r="R177" s="117"/>
      <c r="S177" s="118"/>
      <c r="U177" s="25">
        <v>2</v>
      </c>
      <c r="X177" s="25">
        <v>5</v>
      </c>
      <c r="AA177" s="25">
        <v>8</v>
      </c>
      <c r="AE177" s="25">
        <v>12</v>
      </c>
      <c r="AI177" s="25">
        <v>16</v>
      </c>
      <c r="AJ177" s="25">
        <v>17</v>
      </c>
      <c r="AO177" s="25">
        <v>22</v>
      </c>
      <c r="AQ177" s="25">
        <v>24</v>
      </c>
      <c r="AS177" s="25">
        <v>26</v>
      </c>
      <c r="AT177" s="25">
        <v>27</v>
      </c>
      <c r="AY177" s="25">
        <v>32</v>
      </c>
    </row>
    <row r="178" spans="1:55" ht="39.9" customHeight="1">
      <c r="A178" s="101" t="s">
        <v>34</v>
      </c>
      <c r="B178" s="192"/>
      <c r="C178" s="116" t="s">
        <v>209</v>
      </c>
      <c r="D178" s="117"/>
      <c r="E178" s="117"/>
      <c r="F178" s="117"/>
      <c r="G178" s="117"/>
      <c r="H178" s="118"/>
      <c r="I178" s="91" t="str">
        <f t="shared" ref="I178:I179" si="98">+$I$174</f>
        <v>4 ALUMBRADO Y SEÑALIZACION</v>
      </c>
      <c r="J178" s="91" t="s">
        <v>208</v>
      </c>
      <c r="K178" s="91" t="str">
        <f t="shared" ref="K178:K179" si="99">+A178</f>
        <v>b</v>
      </c>
      <c r="L178" s="91" t="str">
        <f t="shared" ref="L178:L179" si="100">+C178</f>
        <v>Mal funcionamiento o inexistencia de las luces de gradas de abordaje</v>
      </c>
      <c r="M178" s="28" t="str">
        <f>+IF(N178="O","DG",IF(N178="P","","N/A"))</f>
        <v>N/A</v>
      </c>
      <c r="N178" s="34" t="str">
        <f>+IF(OR($T$5=T178,$T$5=U178,$T$5=V178,$T$5=W178,$T$5=X178,$T$5=Y178,$T$5=Z178,$T$5=AA178,$T$5=AB178,$T$5=AC178,$T$5=AD178,$T$5=AE178,$T$5=AF178,$T$5=AG178,$T$5=AH178,$T$5=AI178,$T$5=AJ178,$T$5=AK178,$T$5=AL178,$T$5=AM178,$T$5=AN178,$T$5=AO178,$T$5=AP178,$T$5=AQ178,$T$5=AR178,$T$5=AS178,$T$5=AT178,$T$5=AU178,$T$5=AV178,$T$5=AW178,$T$5=AX178,$T$5=AY178,$T$5=AZ178,$T$5=BA178,$T$5=BB178,$T$5=BC178,$T$5=BD178),"P","¡")</f>
        <v>¡</v>
      </c>
      <c r="O178" s="29">
        <f t="shared" si="97"/>
        <v>0</v>
      </c>
      <c r="P178" s="116"/>
      <c r="Q178" s="117"/>
      <c r="R178" s="117"/>
      <c r="S178" s="118"/>
      <c r="W178" s="25">
        <v>4</v>
      </c>
      <c r="AK178" s="25">
        <v>18</v>
      </c>
      <c r="AL178" s="25">
        <v>19</v>
      </c>
      <c r="AO178" s="25">
        <v>22</v>
      </c>
    </row>
    <row r="179" spans="1:55" ht="39.9" customHeight="1">
      <c r="A179" s="101" t="s">
        <v>36</v>
      </c>
      <c r="B179" s="193"/>
      <c r="C179" s="116" t="s">
        <v>210</v>
      </c>
      <c r="D179" s="117"/>
      <c r="E179" s="117"/>
      <c r="F179" s="117"/>
      <c r="G179" s="117"/>
      <c r="H179" s="118"/>
      <c r="I179" s="91" t="str">
        <f t="shared" si="98"/>
        <v>4 ALUMBRADO Y SEÑALIZACION</v>
      </c>
      <c r="J179" s="91" t="s">
        <v>208</v>
      </c>
      <c r="K179" s="91" t="str">
        <f t="shared" si="99"/>
        <v>c</v>
      </c>
      <c r="L179" s="91" t="str">
        <f t="shared" si="100"/>
        <v>Mal funcionamiento o inexistencia de las luces de cabina y/o habitáculo de transporte de pasajeros o carga</v>
      </c>
      <c r="M179" s="28" t="str">
        <f>+IF(N179="O","DG",IF(N179="P","","N/A"))</f>
        <v>N/A</v>
      </c>
      <c r="N179" s="34" t="str">
        <f>+IF(OR($T$5=T179,$T$5=U179,$T$5=V179,$T$5=W179,$T$5=X179,$T$5=Y179,$T$5=Z179,$T$5=AA179,$T$5=AB179,$T$5=AC179,$T$5=AD179,$T$5=AE179,$T$5=AF179,$T$5=AG179,$T$5=AH179,$T$5=AI179,$T$5=AJ179,$T$5=AK179,$T$5=AL179,$T$5=AM179,$T$5=AN179,$T$5=AO179,$T$5=AP179,$T$5=AQ179,$T$5=AR179,$T$5=AS179,$T$5=AT179,$T$5=AU179,$T$5=AV179,$T$5=AW179,$T$5=AX179,$T$5=AY179,$T$5=AZ179,$T$5=BA179,$T$5=BB179,$T$5=BC179,$T$5=BD179),"P","¡")</f>
        <v>¡</v>
      </c>
      <c r="O179" s="29">
        <f t="shared" si="97"/>
        <v>0</v>
      </c>
      <c r="P179" s="116"/>
      <c r="Q179" s="117"/>
      <c r="R179" s="117"/>
      <c r="S179" s="118"/>
      <c r="U179" s="25">
        <v>2</v>
      </c>
      <c r="W179" s="25">
        <v>4</v>
      </c>
      <c r="AA179" s="25">
        <v>8</v>
      </c>
      <c r="AB179" s="25">
        <v>9</v>
      </c>
      <c r="AD179" s="25">
        <v>11</v>
      </c>
      <c r="AI179" s="25">
        <v>16</v>
      </c>
      <c r="AJ179" s="25">
        <v>17</v>
      </c>
      <c r="AL179" s="25">
        <v>19</v>
      </c>
      <c r="AP179" s="25">
        <v>23</v>
      </c>
      <c r="AS179" s="25">
        <v>26</v>
      </c>
      <c r="AT179" s="25">
        <v>27</v>
      </c>
      <c r="AZ179" s="25">
        <v>33</v>
      </c>
      <c r="BA179" s="25">
        <v>34</v>
      </c>
      <c r="BB179" s="25">
        <v>35</v>
      </c>
      <c r="BC179" s="25">
        <v>36</v>
      </c>
    </row>
    <row r="180" spans="1:55" ht="39.9" customHeight="1">
      <c r="A180" s="101">
        <v>4.7</v>
      </c>
      <c r="B180" s="121" t="s">
        <v>211</v>
      </c>
      <c r="C180" s="122"/>
      <c r="D180" s="122"/>
      <c r="E180" s="122"/>
      <c r="F180" s="122"/>
      <c r="G180" s="122"/>
      <c r="H180" s="122"/>
      <c r="I180" s="122"/>
      <c r="J180" s="122"/>
      <c r="K180" s="122"/>
      <c r="L180" s="122"/>
      <c r="M180" s="122"/>
      <c r="N180" s="122"/>
      <c r="O180" s="122"/>
      <c r="P180" s="122"/>
      <c r="Q180" s="122"/>
      <c r="R180" s="122"/>
      <c r="S180" s="123"/>
    </row>
    <row r="181" spans="1:55" ht="39.9" customHeight="1">
      <c r="A181" s="101"/>
      <c r="B181" s="191" t="s">
        <v>23</v>
      </c>
      <c r="C181" s="121" t="s">
        <v>24</v>
      </c>
      <c r="D181" s="122"/>
      <c r="E181" s="122"/>
      <c r="F181" s="122"/>
      <c r="G181" s="122"/>
      <c r="H181" s="123"/>
      <c r="I181" s="94" t="s">
        <v>25</v>
      </c>
      <c r="J181" s="94" t="s">
        <v>26</v>
      </c>
      <c r="K181" s="94" t="s">
        <v>27</v>
      </c>
      <c r="L181" s="94" t="s">
        <v>24</v>
      </c>
      <c r="M181" s="101" t="s">
        <v>28</v>
      </c>
      <c r="N181" s="101" t="s">
        <v>29</v>
      </c>
      <c r="O181" s="92" t="s">
        <v>30</v>
      </c>
      <c r="P181" s="121"/>
      <c r="Q181" s="122"/>
      <c r="R181" s="122"/>
      <c r="S181" s="123"/>
    </row>
    <row r="182" spans="1:55" ht="39.9" customHeight="1">
      <c r="A182" s="101" t="s">
        <v>31</v>
      </c>
      <c r="B182" s="192"/>
      <c r="C182" s="116" t="s">
        <v>212</v>
      </c>
      <c r="D182" s="117"/>
      <c r="E182" s="117"/>
      <c r="F182" s="117"/>
      <c r="G182" s="117"/>
      <c r="H182" s="118"/>
      <c r="I182" s="91" t="str">
        <f>+$I$179</f>
        <v>4 ALUMBRADO Y SEÑALIZACION</v>
      </c>
      <c r="J182" s="91" t="s">
        <v>213</v>
      </c>
      <c r="K182" s="91" t="str">
        <f>+A182</f>
        <v>a</v>
      </c>
      <c r="L182" s="91" t="str">
        <f>+C182</f>
        <v>Inexistencia.</v>
      </c>
      <c r="M182" s="28" t="str">
        <f>+IF(N182="O","DG",IF(N182="P","","N/A"))</f>
        <v/>
      </c>
      <c r="N182" s="34" t="str">
        <f>+IF(OR($T$5=T182,$T$5=U182,$T$5=V182,$T$5=W182,$T$5=X182,$T$5=Y182,$T$5=Z182,$T$5=AA182,$T$5=AB182,$T$5=AC182,$T$5=AD182,$T$5=AE182,$T$5=AF182,$T$5=AG182,$T$5=AH182,$T$5=AI182,$T$5=AJ182,$T$5=AK182,$T$5=AL182,$T$5=AM182,$T$5=AN182,$T$5=AO182,$T$5=AP182,$T$5=AQ182,$T$5=AR182,$T$5=AS182,$T$5=AT182,$T$5=AU182,$T$5=AV182,$T$5=AW182,$T$5=AX182,$T$5=AY182,$T$5=AZ182,$T$5=BA182,$T$5=BB182,$T$5=BC182,$T$5=BD182),"P","¡")</f>
        <v>P</v>
      </c>
      <c r="O182" s="29">
        <f t="shared" ref="O182:O185" si="101">P182</f>
        <v>0</v>
      </c>
      <c r="P182" s="116"/>
      <c r="Q182" s="117"/>
      <c r="R182" s="117"/>
      <c r="S182" s="118"/>
      <c r="T182" s="25">
        <v>1</v>
      </c>
      <c r="U182" s="25">
        <v>2</v>
      </c>
      <c r="V182" s="25">
        <v>3</v>
      </c>
      <c r="W182" s="25">
        <v>4</v>
      </c>
      <c r="X182" s="25">
        <v>5</v>
      </c>
      <c r="AA182" s="25">
        <v>8</v>
      </c>
      <c r="AB182" s="25">
        <v>9</v>
      </c>
      <c r="AD182" s="25">
        <v>11</v>
      </c>
      <c r="AE182" s="25">
        <v>12</v>
      </c>
      <c r="AI182" s="25">
        <v>16</v>
      </c>
      <c r="AJ182" s="25">
        <v>17</v>
      </c>
      <c r="AL182" s="25">
        <v>19</v>
      </c>
      <c r="AM182" s="25">
        <v>20</v>
      </c>
      <c r="AO182" s="25">
        <v>22</v>
      </c>
      <c r="AP182" s="25">
        <v>23</v>
      </c>
      <c r="AQ182" s="25">
        <v>24</v>
      </c>
      <c r="AR182" s="25">
        <v>25</v>
      </c>
      <c r="AS182" s="25">
        <v>26</v>
      </c>
      <c r="AT182" s="25">
        <v>27</v>
      </c>
      <c r="AY182" s="25">
        <v>32</v>
      </c>
      <c r="AZ182" s="25">
        <v>33</v>
      </c>
      <c r="BA182" s="25">
        <v>34</v>
      </c>
      <c r="BB182" s="25">
        <v>35</v>
      </c>
      <c r="BC182" s="25">
        <v>36</v>
      </c>
    </row>
    <row r="183" spans="1:55" ht="39.9" customHeight="1">
      <c r="A183" s="101" t="s">
        <v>34</v>
      </c>
      <c r="B183" s="192"/>
      <c r="C183" s="138" t="s">
        <v>214</v>
      </c>
      <c r="D183" s="139"/>
      <c r="E183" s="139"/>
      <c r="F183" s="139"/>
      <c r="G183" s="139"/>
      <c r="H183" s="140"/>
      <c r="I183" s="91" t="str">
        <f t="shared" ref="I183:I185" si="102">+$I$179</f>
        <v>4 ALUMBRADO Y SEÑALIZACION</v>
      </c>
      <c r="J183" s="91" t="s">
        <v>213</v>
      </c>
      <c r="K183" s="91" t="str">
        <f t="shared" ref="K183:K185" si="103">+A183</f>
        <v>b</v>
      </c>
      <c r="L183" s="91" t="str">
        <f t="shared" ref="L183:L185" si="104">+C183</f>
        <v>Ubicación no reglamentaria del faro (en la parte más alta del equipo o vehículo, o esta obstruida parcial o totalmente</v>
      </c>
      <c r="M183" s="28" t="str">
        <f>+IF(N183="O","DG",IF(N183="P","","N/A"))</f>
        <v/>
      </c>
      <c r="N183" s="34" t="str">
        <f>+IF(OR($T$5=T183,$T$5=U183,$T$5=V183,$T$5=W183,$T$5=X183,$T$5=Y183,$T$5=Z183,$T$5=AA183,$T$5=AB183,$T$5=AC183,$T$5=AD183,$T$5=AE183,$T$5=AF183,$T$5=AG183,$T$5=AH183,$T$5=AI183,$T$5=AJ183,$T$5=AK183,$T$5=AL183,$T$5=AM183,$T$5=AN183,$T$5=AO183,$T$5=AP183,$T$5=AQ183,$T$5=AR183,$T$5=AS183,$T$5=AT183,$T$5=AU183,$T$5=AV183,$T$5=AW183,$T$5=AX183,$T$5=AY183,$T$5=AZ183,$T$5=BA183,$T$5=BB183,$T$5=BC183,$T$5=BD183),"P","¡")</f>
        <v>P</v>
      </c>
      <c r="O183" s="29">
        <f t="shared" si="101"/>
        <v>0</v>
      </c>
      <c r="P183" s="116"/>
      <c r="Q183" s="117"/>
      <c r="R183" s="117"/>
      <c r="S183" s="118"/>
      <c r="T183" s="25">
        <v>1</v>
      </c>
      <c r="U183" s="25">
        <v>2</v>
      </c>
      <c r="V183" s="25">
        <v>3</v>
      </c>
      <c r="W183" s="25">
        <v>4</v>
      </c>
      <c r="X183" s="25">
        <v>5</v>
      </c>
      <c r="AA183" s="25">
        <v>8</v>
      </c>
      <c r="AB183" s="25">
        <v>9</v>
      </c>
      <c r="AD183" s="25">
        <v>11</v>
      </c>
      <c r="AE183" s="25">
        <v>12</v>
      </c>
      <c r="AI183" s="25">
        <v>16</v>
      </c>
      <c r="AJ183" s="25">
        <v>17</v>
      </c>
      <c r="AL183" s="25">
        <v>19</v>
      </c>
      <c r="AM183" s="25">
        <v>20</v>
      </c>
      <c r="AO183" s="25">
        <v>22</v>
      </c>
      <c r="AP183" s="25">
        <v>23</v>
      </c>
      <c r="AQ183" s="25">
        <v>24</v>
      </c>
      <c r="AR183" s="25">
        <v>25</v>
      </c>
      <c r="AS183" s="25">
        <v>26</v>
      </c>
      <c r="AT183" s="25">
        <v>27</v>
      </c>
      <c r="AY183" s="25">
        <v>32</v>
      </c>
      <c r="AZ183" s="25">
        <v>33</v>
      </c>
      <c r="BA183" s="25">
        <v>34</v>
      </c>
      <c r="BB183" s="25">
        <v>35</v>
      </c>
      <c r="BC183" s="25">
        <v>36</v>
      </c>
    </row>
    <row r="184" spans="1:55" ht="39.9" customHeight="1">
      <c r="A184" s="101" t="s">
        <v>36</v>
      </c>
      <c r="B184" s="192"/>
      <c r="C184" s="116" t="s">
        <v>215</v>
      </c>
      <c r="D184" s="117"/>
      <c r="E184" s="117"/>
      <c r="F184" s="117"/>
      <c r="G184" s="117"/>
      <c r="H184" s="118"/>
      <c r="I184" s="91" t="str">
        <f t="shared" si="102"/>
        <v>4 ALUMBRADO Y SEÑALIZACION</v>
      </c>
      <c r="J184" s="91" t="s">
        <v>213</v>
      </c>
      <c r="K184" s="91" t="str">
        <f t="shared" si="103"/>
        <v>c</v>
      </c>
      <c r="L184" s="91" t="str">
        <f t="shared" si="104"/>
        <v>Faro giratorio de color no reglamentario.</v>
      </c>
      <c r="M184" s="28" t="str">
        <f>+IF(N184="O","DG",IF(N184="P","","N/A"))</f>
        <v/>
      </c>
      <c r="N184" s="34" t="str">
        <f>+IF(OR($T$5=T184,$T$5=U184,$T$5=V184,$T$5=W184,$T$5=X184,$T$5=Y184,$T$5=Z184,$T$5=AA184,$T$5=AB184,$T$5=AC184,$T$5=AD184,$T$5=AE184,$T$5=AF184,$T$5=AG184,$T$5=AH184,$T$5=AI184,$T$5=AJ184,$T$5=AK184,$T$5=AL184,$T$5=AM184,$T$5=AN184,$T$5=AO184,$T$5=AP184,$T$5=AQ184,$T$5=AR184,$T$5=AS184,$T$5=AT184,$T$5=AU184,$T$5=AV184,$T$5=AW184,$T$5=AX184,$T$5=AY184,$T$5=AZ184,$T$5=BA184,$T$5=BB184,$T$5=BC184,$T$5=BD184),"P","¡")</f>
        <v>P</v>
      </c>
      <c r="O184" s="29">
        <f t="shared" si="101"/>
        <v>0</v>
      </c>
      <c r="P184" s="116"/>
      <c r="Q184" s="117"/>
      <c r="R184" s="117"/>
      <c r="S184" s="118"/>
      <c r="T184" s="25">
        <v>1</v>
      </c>
      <c r="U184" s="25">
        <v>2</v>
      </c>
      <c r="V184" s="25">
        <v>3</v>
      </c>
      <c r="W184" s="25">
        <v>4</v>
      </c>
      <c r="X184" s="25">
        <v>5</v>
      </c>
      <c r="AA184" s="25">
        <v>8</v>
      </c>
      <c r="AB184" s="25">
        <v>9</v>
      </c>
      <c r="AD184" s="25">
        <v>11</v>
      </c>
      <c r="AE184" s="25">
        <v>12</v>
      </c>
      <c r="AI184" s="25">
        <v>16</v>
      </c>
      <c r="AJ184" s="25">
        <v>17</v>
      </c>
      <c r="AL184" s="25">
        <v>19</v>
      </c>
      <c r="AM184" s="25">
        <v>20</v>
      </c>
      <c r="AO184" s="25">
        <v>22</v>
      </c>
      <c r="AP184" s="25">
        <v>23</v>
      </c>
      <c r="AQ184" s="25">
        <v>24</v>
      </c>
      <c r="AR184" s="25">
        <v>25</v>
      </c>
      <c r="AS184" s="25">
        <v>26</v>
      </c>
      <c r="AT184" s="25">
        <v>27</v>
      </c>
      <c r="AY184" s="25">
        <v>32</v>
      </c>
      <c r="AZ184" s="25">
        <v>33</v>
      </c>
      <c r="BA184" s="25">
        <v>34</v>
      </c>
      <c r="BB184" s="25">
        <v>35</v>
      </c>
      <c r="BC184" s="25">
        <v>36</v>
      </c>
    </row>
    <row r="185" spans="1:55" ht="39.9" customHeight="1">
      <c r="A185" s="101" t="s">
        <v>38</v>
      </c>
      <c r="B185" s="192"/>
      <c r="C185" s="116" t="s">
        <v>199</v>
      </c>
      <c r="D185" s="117"/>
      <c r="E185" s="117"/>
      <c r="F185" s="117"/>
      <c r="G185" s="117"/>
      <c r="H185" s="118"/>
      <c r="I185" s="91" t="str">
        <f t="shared" si="102"/>
        <v>4 ALUMBRADO Y SEÑALIZACION</v>
      </c>
      <c r="J185" s="91" t="s">
        <v>213</v>
      </c>
      <c r="K185" s="91" t="str">
        <f t="shared" si="103"/>
        <v>d</v>
      </c>
      <c r="L185" s="91" t="str">
        <f t="shared" si="104"/>
        <v>Estado de dispositivo defectuoso.</v>
      </c>
      <c r="M185" s="28" t="str">
        <f>+IF(N185="O","DG",IF(N185="P","","N/A"))</f>
        <v/>
      </c>
      <c r="N185" s="34" t="str">
        <f>+IF(OR($T$5=T185,$T$5=U185,$T$5=V185,$T$5=W185,$T$5=X185,$T$5=Y185,$T$5=Z185,$T$5=AA185,$T$5=AB185,$T$5=AC185,$T$5=AD185,$T$5=AE185,$T$5=AF185,$T$5=AG185,$T$5=AH185,$T$5=AI185,$T$5=AJ185,$T$5=AK185,$T$5=AL185,$T$5=AM185,$T$5=AN185,$T$5=AO185,$T$5=AP185,$T$5=AQ185,$T$5=AR185,$T$5=AS185,$T$5=AT185,$T$5=AU185,$T$5=AV185,$T$5=AW185,$T$5=AX185,$T$5=AY185,$T$5=AZ185,$T$5=BA185,$T$5=BB185,$T$5=BC185,$T$5=BD185),"P","¡")</f>
        <v>P</v>
      </c>
      <c r="O185" s="29">
        <f t="shared" si="101"/>
        <v>0</v>
      </c>
      <c r="P185" s="116"/>
      <c r="Q185" s="117"/>
      <c r="R185" s="117"/>
      <c r="S185" s="118"/>
      <c r="T185" s="25">
        <v>1</v>
      </c>
      <c r="U185" s="25">
        <v>2</v>
      </c>
      <c r="V185" s="25">
        <v>3</v>
      </c>
      <c r="W185" s="25">
        <v>4</v>
      </c>
      <c r="X185" s="25">
        <v>5</v>
      </c>
      <c r="AA185" s="25">
        <v>8</v>
      </c>
      <c r="AB185" s="25">
        <v>9</v>
      </c>
      <c r="AD185" s="25">
        <v>11</v>
      </c>
      <c r="AE185" s="25">
        <v>12</v>
      </c>
      <c r="AI185" s="25">
        <v>16</v>
      </c>
      <c r="AJ185" s="25">
        <v>17</v>
      </c>
      <c r="AL185" s="25">
        <v>19</v>
      </c>
      <c r="AM185" s="25">
        <v>20</v>
      </c>
      <c r="AO185" s="25">
        <v>22</v>
      </c>
      <c r="AP185" s="25">
        <v>23</v>
      </c>
      <c r="AQ185" s="25">
        <v>24</v>
      </c>
      <c r="AR185" s="25">
        <v>25</v>
      </c>
      <c r="AS185" s="25">
        <v>26</v>
      </c>
      <c r="AT185" s="25">
        <v>27</v>
      </c>
      <c r="AY185" s="25">
        <v>32</v>
      </c>
      <c r="AZ185" s="25">
        <v>33</v>
      </c>
      <c r="BA185" s="25">
        <v>34</v>
      </c>
      <c r="BB185" s="25">
        <v>35</v>
      </c>
      <c r="BC185" s="25">
        <v>36</v>
      </c>
    </row>
    <row r="186" spans="1:55" ht="39.9" customHeight="1">
      <c r="A186" s="101">
        <v>5</v>
      </c>
      <c r="B186" s="121" t="s">
        <v>216</v>
      </c>
      <c r="C186" s="122"/>
      <c r="D186" s="122"/>
      <c r="E186" s="122"/>
      <c r="F186" s="122"/>
      <c r="G186" s="122"/>
      <c r="H186" s="122"/>
      <c r="I186" s="122"/>
      <c r="J186" s="122"/>
      <c r="K186" s="122"/>
      <c r="L186" s="122"/>
      <c r="M186" s="122"/>
      <c r="N186" s="122"/>
      <c r="O186" s="122"/>
      <c r="P186" s="122"/>
      <c r="Q186" s="122"/>
      <c r="R186" s="122"/>
      <c r="S186" s="123"/>
    </row>
    <row r="187" spans="1:55" ht="39.9" customHeight="1">
      <c r="A187" s="101" t="s">
        <v>217</v>
      </c>
      <c r="B187" s="121" t="s">
        <v>218</v>
      </c>
      <c r="C187" s="122"/>
      <c r="D187" s="122"/>
      <c r="E187" s="122"/>
      <c r="F187" s="122"/>
      <c r="G187" s="122"/>
      <c r="H187" s="122"/>
      <c r="I187" s="122"/>
      <c r="J187" s="122"/>
      <c r="K187" s="122"/>
      <c r="L187" s="122"/>
      <c r="M187" s="122"/>
      <c r="N187" s="122"/>
      <c r="O187" s="122"/>
      <c r="P187" s="122"/>
      <c r="Q187" s="122"/>
      <c r="R187" s="122"/>
      <c r="S187" s="123"/>
    </row>
    <row r="188" spans="1:55" ht="39.9" customHeight="1">
      <c r="A188" s="101"/>
      <c r="B188" s="191" t="s">
        <v>23</v>
      </c>
      <c r="C188" s="121" t="s">
        <v>24</v>
      </c>
      <c r="D188" s="122"/>
      <c r="E188" s="122"/>
      <c r="F188" s="122"/>
      <c r="G188" s="122"/>
      <c r="H188" s="123"/>
      <c r="I188" s="94" t="s">
        <v>25</v>
      </c>
      <c r="J188" s="94" t="s">
        <v>26</v>
      </c>
      <c r="K188" s="94" t="s">
        <v>27</v>
      </c>
      <c r="L188" s="94" t="s">
        <v>24</v>
      </c>
      <c r="M188" s="101" t="s">
        <v>28</v>
      </c>
      <c r="N188" s="101" t="s">
        <v>29</v>
      </c>
      <c r="O188" s="92" t="s">
        <v>30</v>
      </c>
      <c r="P188" s="121" t="s">
        <v>30</v>
      </c>
      <c r="Q188" s="122"/>
      <c r="R188" s="122"/>
      <c r="S188" s="123"/>
    </row>
    <row r="189" spans="1:55" ht="39.9" customHeight="1">
      <c r="A189" s="101" t="s">
        <v>31</v>
      </c>
      <c r="B189" s="192"/>
      <c r="C189" s="138" t="s">
        <v>219</v>
      </c>
      <c r="D189" s="139"/>
      <c r="E189" s="139"/>
      <c r="F189" s="139"/>
      <c r="G189" s="139"/>
      <c r="H189" s="140"/>
      <c r="I189" s="91" t="s">
        <v>220</v>
      </c>
      <c r="J189" s="91" t="s">
        <v>221</v>
      </c>
      <c r="K189" s="91" t="str">
        <f>+A189</f>
        <v>a</v>
      </c>
      <c r="L189" s="91" t="str">
        <f>+C189</f>
        <v>Condiciones del vehículo inadecuadas para la inspección  por perforaciones en el escape</v>
      </c>
      <c r="M189" s="28" t="str">
        <f t="shared" ref="M189:M197" si="105">+IF(N189="O","DG",IF(N189="P","","N/A"))</f>
        <v/>
      </c>
      <c r="N189" s="34" t="str">
        <f t="shared" ref="N189:N201" si="106">+IF(OR($T$5=T189,$T$5=U189,$T$5=V189,$T$5=W189,$T$5=X189,$T$5=Y189,$T$5=Z189,$T$5=AA189,$T$5=AB189,$T$5=AC189,$T$5=AD189,$T$5=AE189,$T$5=AF189,$T$5=AG189,$T$5=AH189,$T$5=AI189,$T$5=AJ189,$T$5=AK189,$T$5=AL189,$T$5=AM189,$T$5=AN189,$T$5=AO189,$T$5=AP189,$T$5=AQ189,$T$5=AR189,$T$5=AS189,$T$5=AT189,$T$5=AU189,$T$5=AV189,$T$5=AW189,$T$5=AX189,$T$5=AY189,$T$5=AZ189,$T$5=BA189,$T$5=BB189,$T$5=BC189,$T$5=BD189),"P","¡")</f>
        <v>P</v>
      </c>
      <c r="O189" s="29">
        <f t="shared" ref="O189:O201" si="107">P189</f>
        <v>0</v>
      </c>
      <c r="P189" s="116"/>
      <c r="Q189" s="117"/>
      <c r="R189" s="117"/>
      <c r="S189" s="118"/>
      <c r="X189" s="25">
        <v>5</v>
      </c>
      <c r="AI189" s="25">
        <v>16</v>
      </c>
      <c r="AJ189" s="25">
        <v>17</v>
      </c>
      <c r="AL189" s="25">
        <v>19</v>
      </c>
      <c r="AQ189" s="25">
        <v>24</v>
      </c>
      <c r="AY189" s="25">
        <v>32</v>
      </c>
      <c r="AZ189" s="25">
        <v>33</v>
      </c>
      <c r="BA189" s="25">
        <v>34</v>
      </c>
      <c r="BB189" s="25">
        <v>35</v>
      </c>
      <c r="BC189" s="25">
        <v>36</v>
      </c>
    </row>
    <row r="190" spans="1:55" ht="39.9" customHeight="1">
      <c r="A190" s="101" t="s">
        <v>34</v>
      </c>
      <c r="B190" s="192"/>
      <c r="C190" s="138" t="s">
        <v>222</v>
      </c>
      <c r="D190" s="139"/>
      <c r="E190" s="139"/>
      <c r="F190" s="139"/>
      <c r="G190" s="139"/>
      <c r="H190" s="140"/>
      <c r="I190" s="91" t="s">
        <v>220</v>
      </c>
      <c r="J190" s="91" t="s">
        <v>221</v>
      </c>
      <c r="K190" s="91" t="str">
        <f t="shared" ref="K190:K201" si="108">+A190</f>
        <v>b</v>
      </c>
      <c r="L190" s="91" t="str">
        <f t="shared" ref="L190:L201" si="109">+C190</f>
        <v>Condiciones del vehículo inadecuadas para la inspección por ausencia del catalizador, según aplique</v>
      </c>
      <c r="M190" s="28" t="str">
        <f t="shared" si="105"/>
        <v/>
      </c>
      <c r="N190" s="34" t="str">
        <f t="shared" si="106"/>
        <v>P</v>
      </c>
      <c r="O190" s="29">
        <f t="shared" si="107"/>
        <v>0</v>
      </c>
      <c r="P190" s="116"/>
      <c r="Q190" s="117"/>
      <c r="R190" s="117"/>
      <c r="S190" s="118"/>
      <c r="X190" s="25">
        <v>5</v>
      </c>
      <c r="AI190" s="25">
        <v>16</v>
      </c>
      <c r="AJ190" s="25">
        <v>17</v>
      </c>
      <c r="AL190" s="25">
        <v>19</v>
      </c>
      <c r="AQ190" s="25">
        <v>24</v>
      </c>
      <c r="AY190" s="25">
        <v>32</v>
      </c>
      <c r="AZ190" s="25">
        <v>33</v>
      </c>
      <c r="BA190" s="25">
        <v>34</v>
      </c>
      <c r="BB190" s="25">
        <v>35</v>
      </c>
      <c r="BC190" s="25">
        <v>36</v>
      </c>
    </row>
    <row r="191" spans="1:55" ht="39.9" customHeight="1">
      <c r="A191" s="101" t="s">
        <v>36</v>
      </c>
      <c r="B191" s="192"/>
      <c r="C191" s="138" t="s">
        <v>223</v>
      </c>
      <c r="D191" s="139"/>
      <c r="E191" s="139"/>
      <c r="F191" s="139"/>
      <c r="G191" s="139"/>
      <c r="H191" s="140"/>
      <c r="I191" s="91" t="s">
        <v>220</v>
      </c>
      <c r="J191" s="91" t="s">
        <v>221</v>
      </c>
      <c r="K191" s="91" t="str">
        <f t="shared" si="108"/>
        <v>c</v>
      </c>
      <c r="L191" s="91" t="str">
        <f t="shared" si="109"/>
        <v>Condiciones del vehículo inadecuadas para la inspección por ausencia de tapón de combustible</v>
      </c>
      <c r="M191" s="28" t="str">
        <f t="shared" si="105"/>
        <v/>
      </c>
      <c r="N191" s="34" t="str">
        <f t="shared" si="106"/>
        <v>P</v>
      </c>
      <c r="O191" s="29">
        <f t="shared" si="107"/>
        <v>0</v>
      </c>
      <c r="P191" s="116"/>
      <c r="Q191" s="117"/>
      <c r="R191" s="117"/>
      <c r="S191" s="118"/>
      <c r="X191" s="25">
        <v>5</v>
      </c>
      <c r="AI191" s="25">
        <v>16</v>
      </c>
      <c r="AJ191" s="25">
        <v>17</v>
      </c>
      <c r="AL191" s="25">
        <v>19</v>
      </c>
      <c r="AQ191" s="25">
        <v>24</v>
      </c>
      <c r="AY191" s="25">
        <v>32</v>
      </c>
      <c r="AZ191" s="25">
        <v>33</v>
      </c>
      <c r="BA191" s="25">
        <v>34</v>
      </c>
      <c r="BB191" s="25">
        <v>35</v>
      </c>
      <c r="BC191" s="25">
        <v>36</v>
      </c>
    </row>
    <row r="192" spans="1:55" ht="39.9" customHeight="1">
      <c r="A192" s="101" t="s">
        <v>38</v>
      </c>
      <c r="B192" s="192"/>
      <c r="C192" s="138" t="s">
        <v>224</v>
      </c>
      <c r="D192" s="139"/>
      <c r="E192" s="139"/>
      <c r="F192" s="139"/>
      <c r="G192" s="139"/>
      <c r="H192" s="140"/>
      <c r="I192" s="91" t="s">
        <v>220</v>
      </c>
      <c r="J192" s="91" t="s">
        <v>221</v>
      </c>
      <c r="K192" s="91" t="str">
        <f t="shared" si="108"/>
        <v>d</v>
      </c>
      <c r="L192" s="91" t="str">
        <f t="shared" si="109"/>
        <v>Condiciones del vehículo inadecuadas para la inspección por manipulación del sistema que pueda afectar el resultado de la prueba</v>
      </c>
      <c r="M192" s="28" t="str">
        <f t="shared" si="105"/>
        <v/>
      </c>
      <c r="N192" s="34" t="str">
        <f t="shared" si="106"/>
        <v>P</v>
      </c>
      <c r="O192" s="29">
        <f t="shared" si="107"/>
        <v>0</v>
      </c>
      <c r="P192" s="116"/>
      <c r="Q192" s="117"/>
      <c r="R192" s="117"/>
      <c r="S192" s="118"/>
      <c r="X192" s="25">
        <v>5</v>
      </c>
      <c r="AI192" s="25">
        <v>16</v>
      </c>
      <c r="AJ192" s="25">
        <v>17</v>
      </c>
      <c r="AL192" s="25">
        <v>19</v>
      </c>
      <c r="AQ192" s="25">
        <v>24</v>
      </c>
      <c r="AY192" s="25">
        <v>32</v>
      </c>
      <c r="AZ192" s="25">
        <v>33</v>
      </c>
      <c r="BA192" s="25">
        <v>34</v>
      </c>
      <c r="BB192" s="25">
        <v>35</v>
      </c>
      <c r="BC192" s="25">
        <v>36</v>
      </c>
    </row>
    <row r="193" spans="1:55" ht="39.9" customHeight="1">
      <c r="A193" s="101" t="s">
        <v>40</v>
      </c>
      <c r="B193" s="192"/>
      <c r="C193" s="116" t="s">
        <v>225</v>
      </c>
      <c r="D193" s="117"/>
      <c r="E193" s="117"/>
      <c r="F193" s="117"/>
      <c r="G193" s="117"/>
      <c r="H193" s="118"/>
      <c r="I193" s="91" t="s">
        <v>220</v>
      </c>
      <c r="J193" s="91" t="s">
        <v>221</v>
      </c>
      <c r="K193" s="91" t="str">
        <f t="shared" si="108"/>
        <v>e</v>
      </c>
      <c r="L193" s="91" t="str">
        <f t="shared" si="109"/>
        <v>El vehículo presenta emisiones con concentración de monóxido de carbono (CO) superior a lo permitido</v>
      </c>
      <c r="M193" s="28" t="str">
        <f t="shared" si="105"/>
        <v/>
      </c>
      <c r="N193" s="34" t="str">
        <f t="shared" si="106"/>
        <v>P</v>
      </c>
      <c r="O193" s="29">
        <f t="shared" si="107"/>
        <v>0</v>
      </c>
      <c r="P193" s="116"/>
      <c r="Q193" s="117"/>
      <c r="R193" s="117"/>
      <c r="S193" s="118"/>
      <c r="X193" s="25">
        <v>5</v>
      </c>
      <c r="AI193" s="25">
        <v>16</v>
      </c>
      <c r="AJ193" s="25">
        <v>17</v>
      </c>
      <c r="AL193" s="25">
        <v>19</v>
      </c>
      <c r="AQ193" s="25">
        <v>24</v>
      </c>
      <c r="AY193" s="25">
        <v>32</v>
      </c>
      <c r="AZ193" s="25">
        <v>33</v>
      </c>
      <c r="BA193" s="25">
        <v>34</v>
      </c>
      <c r="BB193" s="25">
        <v>35</v>
      </c>
      <c r="BC193" s="25">
        <v>36</v>
      </c>
    </row>
    <row r="194" spans="1:55" ht="39.9" customHeight="1">
      <c r="A194" s="101" t="s">
        <v>42</v>
      </c>
      <c r="B194" s="192"/>
      <c r="C194" s="116" t="s">
        <v>226</v>
      </c>
      <c r="D194" s="117"/>
      <c r="E194" s="117"/>
      <c r="F194" s="117"/>
      <c r="G194" s="117"/>
      <c r="H194" s="118"/>
      <c r="I194" s="91" t="s">
        <v>220</v>
      </c>
      <c r="J194" s="91" t="s">
        <v>221</v>
      </c>
      <c r="K194" s="91" t="str">
        <f t="shared" si="108"/>
        <v>f</v>
      </c>
      <c r="L194" s="91" t="str">
        <f t="shared" si="109"/>
        <v>El vehículo presenta emisiones con concentración de hidrocarburos (HC) superior a lo permitido</v>
      </c>
      <c r="M194" s="28" t="str">
        <f t="shared" si="105"/>
        <v/>
      </c>
      <c r="N194" s="34" t="str">
        <f t="shared" si="106"/>
        <v>P</v>
      </c>
      <c r="O194" s="29">
        <f t="shared" si="107"/>
        <v>0</v>
      </c>
      <c r="P194" s="116"/>
      <c r="Q194" s="117"/>
      <c r="R194" s="117"/>
      <c r="S194" s="118"/>
      <c r="X194" s="25">
        <v>5</v>
      </c>
      <c r="AI194" s="25">
        <v>16</v>
      </c>
      <c r="AJ194" s="25">
        <v>17</v>
      </c>
      <c r="AL194" s="25">
        <v>19</v>
      </c>
      <c r="AQ194" s="25">
        <v>24</v>
      </c>
      <c r="AY194" s="25">
        <v>32</v>
      </c>
      <c r="AZ194" s="25">
        <v>33</v>
      </c>
      <c r="BA194" s="25">
        <v>34</v>
      </c>
      <c r="BB194" s="25">
        <v>35</v>
      </c>
      <c r="BC194" s="25">
        <v>36</v>
      </c>
    </row>
    <row r="195" spans="1:55" ht="39.9" customHeight="1">
      <c r="A195" s="101" t="s">
        <v>44</v>
      </c>
      <c r="B195" s="192"/>
      <c r="C195" s="138" t="s">
        <v>227</v>
      </c>
      <c r="D195" s="139"/>
      <c r="E195" s="139"/>
      <c r="F195" s="139"/>
      <c r="G195" s="139"/>
      <c r="H195" s="140"/>
      <c r="I195" s="91" t="s">
        <v>220</v>
      </c>
      <c r="J195" s="91" t="s">
        <v>221</v>
      </c>
      <c r="K195" s="91" t="str">
        <f t="shared" si="108"/>
        <v>g</v>
      </c>
      <c r="L195" s="91" t="str">
        <f t="shared" si="109"/>
        <v>Condiciones del vehículo inadecuadas para la inspección por dispositivos desinstalados o ausentes del sistema de emisiones</v>
      </c>
      <c r="M195" s="28" t="str">
        <f t="shared" si="105"/>
        <v/>
      </c>
      <c r="N195" s="34" t="str">
        <f t="shared" si="106"/>
        <v>P</v>
      </c>
      <c r="O195" s="29">
        <f t="shared" si="107"/>
        <v>0</v>
      </c>
      <c r="P195" s="116"/>
      <c r="Q195" s="117"/>
      <c r="R195" s="117"/>
      <c r="S195" s="118"/>
      <c r="X195" s="25">
        <v>5</v>
      </c>
      <c r="AI195" s="25">
        <v>16</v>
      </c>
      <c r="AJ195" s="25">
        <v>17</v>
      </c>
      <c r="AL195" s="25">
        <v>19</v>
      </c>
      <c r="AQ195" s="25">
        <v>24</v>
      </c>
      <c r="AY195" s="25">
        <v>32</v>
      </c>
      <c r="AZ195" s="25">
        <v>33</v>
      </c>
      <c r="BA195" s="25">
        <v>34</v>
      </c>
      <c r="BB195" s="25">
        <v>35</v>
      </c>
      <c r="BC195" s="25">
        <v>36</v>
      </c>
    </row>
    <row r="196" spans="1:55" ht="39.9" customHeight="1">
      <c r="A196" s="101" t="s">
        <v>46</v>
      </c>
      <c r="B196" s="192"/>
      <c r="C196" s="138" t="s">
        <v>228</v>
      </c>
      <c r="D196" s="139"/>
      <c r="E196" s="139"/>
      <c r="F196" s="139"/>
      <c r="G196" s="139"/>
      <c r="H196" s="140"/>
      <c r="I196" s="91" t="s">
        <v>220</v>
      </c>
      <c r="J196" s="91" t="s">
        <v>221</v>
      </c>
      <c r="K196" s="91" t="str">
        <f t="shared" si="108"/>
        <v>h</v>
      </c>
      <c r="L196" s="91" t="str">
        <f t="shared" si="109"/>
        <v>Condiciones del vehículo inadecuadas para la inspección por presencia ruidos anormales en el motor u otro componente del sistema de emisiones</v>
      </c>
      <c r="M196" s="28" t="str">
        <f t="shared" si="105"/>
        <v/>
      </c>
      <c r="N196" s="34" t="str">
        <f t="shared" si="106"/>
        <v>P</v>
      </c>
      <c r="O196" s="29">
        <f t="shared" si="107"/>
        <v>0</v>
      </c>
      <c r="P196" s="116"/>
      <c r="Q196" s="117"/>
      <c r="R196" s="117"/>
      <c r="S196" s="118"/>
      <c r="X196" s="25">
        <v>5</v>
      </c>
      <c r="AI196" s="25">
        <v>16</v>
      </c>
      <c r="AJ196" s="25">
        <v>17</v>
      </c>
      <c r="AL196" s="25">
        <v>19</v>
      </c>
      <c r="AQ196" s="25">
        <v>24</v>
      </c>
      <c r="AY196" s="25">
        <v>32</v>
      </c>
      <c r="AZ196" s="25">
        <v>33</v>
      </c>
      <c r="BA196" s="25">
        <v>34</v>
      </c>
      <c r="BB196" s="25">
        <v>35</v>
      </c>
      <c r="BC196" s="25">
        <v>36</v>
      </c>
    </row>
    <row r="197" spans="1:55" ht="39.9" customHeight="1">
      <c r="A197" s="101" t="s">
        <v>48</v>
      </c>
      <c r="B197" s="192"/>
      <c r="C197" s="138" t="s">
        <v>229</v>
      </c>
      <c r="D197" s="139"/>
      <c r="E197" s="139"/>
      <c r="F197" s="139"/>
      <c r="G197" s="139"/>
      <c r="H197" s="140"/>
      <c r="I197" s="91" t="s">
        <v>220</v>
      </c>
      <c r="J197" s="91" t="s">
        <v>221</v>
      </c>
      <c r="K197" s="91" t="str">
        <f t="shared" si="108"/>
        <v>i</v>
      </c>
      <c r="L197" s="91" t="str">
        <f t="shared" si="109"/>
        <v xml:space="preserve">Condiciones del vehículo inadecuadas para la inspección por tener el indicador de presión de aceite encendido </v>
      </c>
      <c r="M197" s="28" t="str">
        <f t="shared" si="105"/>
        <v/>
      </c>
      <c r="N197" s="34" t="str">
        <f t="shared" si="106"/>
        <v>P</v>
      </c>
      <c r="O197" s="29">
        <f t="shared" si="107"/>
        <v>0</v>
      </c>
      <c r="P197" s="116"/>
      <c r="Q197" s="117"/>
      <c r="R197" s="117"/>
      <c r="S197" s="118"/>
      <c r="X197" s="25">
        <v>5</v>
      </c>
      <c r="AI197" s="25">
        <v>16</v>
      </c>
      <c r="AJ197" s="25">
        <v>17</v>
      </c>
      <c r="AL197" s="25">
        <v>19</v>
      </c>
      <c r="AQ197" s="25">
        <v>24</v>
      </c>
      <c r="AY197" s="25">
        <v>32</v>
      </c>
      <c r="AZ197" s="25">
        <v>33</v>
      </c>
      <c r="BA197" s="25">
        <v>34</v>
      </c>
      <c r="BB197" s="25">
        <v>35</v>
      </c>
      <c r="BC197" s="25">
        <v>36</v>
      </c>
    </row>
    <row r="198" spans="1:55" ht="39.9" customHeight="1">
      <c r="A198" s="101" t="s">
        <v>50</v>
      </c>
      <c r="B198" s="192"/>
      <c r="C198" s="116" t="s">
        <v>230</v>
      </c>
      <c r="D198" s="117"/>
      <c r="E198" s="117"/>
      <c r="F198" s="117"/>
      <c r="G198" s="117"/>
      <c r="H198" s="118"/>
      <c r="I198" s="91" t="s">
        <v>220</v>
      </c>
      <c r="J198" s="91" t="s">
        <v>221</v>
      </c>
      <c r="K198" s="91" t="str">
        <f t="shared" si="108"/>
        <v>j</v>
      </c>
      <c r="L198" s="91" t="str">
        <f t="shared" si="109"/>
        <v>El vehículo presenta emisiones con concentración de dióxido de carbono (CO2) inferior a lo permitido</v>
      </c>
      <c r="M198" s="28" t="str">
        <f>+IF(N198="O","DL",IF(N198="P","","N/A"))</f>
        <v/>
      </c>
      <c r="N198" s="34" t="str">
        <f t="shared" si="106"/>
        <v>P</v>
      </c>
      <c r="O198" s="29">
        <f t="shared" si="107"/>
        <v>0</v>
      </c>
      <c r="P198" s="116"/>
      <c r="Q198" s="117"/>
      <c r="R198" s="117"/>
      <c r="S198" s="118"/>
      <c r="X198" s="25">
        <v>5</v>
      </c>
      <c r="AI198" s="25">
        <v>16</v>
      </c>
      <c r="AJ198" s="25">
        <v>17</v>
      </c>
      <c r="AL198" s="25">
        <v>19</v>
      </c>
      <c r="AQ198" s="25">
        <v>24</v>
      </c>
      <c r="AY198" s="25">
        <v>32</v>
      </c>
      <c r="AZ198" s="25">
        <v>33</v>
      </c>
      <c r="BA198" s="25">
        <v>34</v>
      </c>
      <c r="BB198" s="25">
        <v>35</v>
      </c>
      <c r="BC198" s="25">
        <v>36</v>
      </c>
    </row>
    <row r="199" spans="1:55" ht="39.9" customHeight="1">
      <c r="A199" s="101" t="s">
        <v>52</v>
      </c>
      <c r="B199" s="192"/>
      <c r="C199" s="116" t="s">
        <v>231</v>
      </c>
      <c r="D199" s="117"/>
      <c r="E199" s="117"/>
      <c r="F199" s="117"/>
      <c r="G199" s="117"/>
      <c r="H199" s="118"/>
      <c r="I199" s="91" t="s">
        <v>220</v>
      </c>
      <c r="J199" s="91" t="s">
        <v>221</v>
      </c>
      <c r="K199" s="91" t="str">
        <f t="shared" si="108"/>
        <v>k</v>
      </c>
      <c r="L199" s="91" t="str">
        <f t="shared" si="109"/>
        <v>SCECC inexistente o incompleto en el vehículo (si aplica)</v>
      </c>
      <c r="M199" s="28" t="str">
        <f>+IF(N199="O","DG",IF(N199="P","","N/A"))</f>
        <v/>
      </c>
      <c r="N199" s="34" t="str">
        <f t="shared" si="106"/>
        <v>P</v>
      </c>
      <c r="O199" s="29">
        <f t="shared" si="107"/>
        <v>0</v>
      </c>
      <c r="P199" s="116"/>
      <c r="Q199" s="117"/>
      <c r="R199" s="117"/>
      <c r="S199" s="118"/>
      <c r="X199" s="25">
        <v>5</v>
      </c>
      <c r="AI199" s="25">
        <v>16</v>
      </c>
      <c r="AJ199" s="25">
        <v>17</v>
      </c>
      <c r="AL199" s="25">
        <v>19</v>
      </c>
      <c r="AQ199" s="25">
        <v>24</v>
      </c>
      <c r="AY199" s="25">
        <v>32</v>
      </c>
      <c r="AZ199" s="25">
        <v>33</v>
      </c>
      <c r="BA199" s="25">
        <v>34</v>
      </c>
      <c r="BB199" s="25">
        <v>35</v>
      </c>
      <c r="BC199" s="25">
        <v>36</v>
      </c>
    </row>
    <row r="200" spans="1:55" ht="39.9" customHeight="1">
      <c r="A200" s="101" t="s">
        <v>54</v>
      </c>
      <c r="B200" s="192"/>
      <c r="C200" s="138" t="s">
        <v>232</v>
      </c>
      <c r="D200" s="139"/>
      <c r="E200" s="139"/>
      <c r="F200" s="139"/>
      <c r="G200" s="139"/>
      <c r="H200" s="140"/>
      <c r="I200" s="91" t="s">
        <v>220</v>
      </c>
      <c r="J200" s="91" t="s">
        <v>221</v>
      </c>
      <c r="K200" s="91" t="str">
        <f t="shared" si="108"/>
        <v>l</v>
      </c>
      <c r="L200" s="91" t="str">
        <f t="shared" si="109"/>
        <v>Presencia de humos en el escape en régimen de aceleración (no corta)</v>
      </c>
      <c r="M200" s="28" t="str">
        <f>+IF(N200="O","DL",IF(N200="P","","N/A"))</f>
        <v/>
      </c>
      <c r="N200" s="34" t="str">
        <f t="shared" si="106"/>
        <v>P</v>
      </c>
      <c r="O200" s="29">
        <f t="shared" si="107"/>
        <v>0</v>
      </c>
      <c r="P200" s="116"/>
      <c r="Q200" s="117"/>
      <c r="R200" s="117"/>
      <c r="S200" s="118"/>
      <c r="X200" s="25">
        <v>5</v>
      </c>
      <c r="AI200" s="25">
        <v>16</v>
      </c>
      <c r="AJ200" s="25">
        <v>17</v>
      </c>
      <c r="AL200" s="25">
        <v>19</v>
      </c>
      <c r="AQ200" s="25">
        <v>24</v>
      </c>
      <c r="AY200" s="25">
        <v>32</v>
      </c>
      <c r="AZ200" s="25">
        <v>33</v>
      </c>
      <c r="BA200" s="25">
        <v>34</v>
      </c>
      <c r="BB200" s="25">
        <v>35</v>
      </c>
      <c r="BC200" s="25">
        <v>36</v>
      </c>
    </row>
    <row r="201" spans="1:55" ht="39.9" customHeight="1">
      <c r="A201" s="101" t="s">
        <v>56</v>
      </c>
      <c r="B201" s="193"/>
      <c r="C201" s="138" t="s">
        <v>233</v>
      </c>
      <c r="D201" s="139"/>
      <c r="E201" s="139"/>
      <c r="F201" s="139"/>
      <c r="G201" s="139"/>
      <c r="H201" s="140"/>
      <c r="I201" s="91" t="s">
        <v>220</v>
      </c>
      <c r="J201" s="91" t="s">
        <v>221</v>
      </c>
      <c r="K201" s="91" t="str">
        <f t="shared" si="108"/>
        <v>m</v>
      </c>
      <c r="L201" s="91" t="str">
        <f t="shared" si="109"/>
        <v>Condiciones del vehículo inadecuadas para la inspección por tener el nivel de aceite sobre el máximo o bajo el mínimo de la faja de operación de la varilla de medición</v>
      </c>
      <c r="M201" s="28" t="str">
        <f>+IF(N201="O","DG",IF(N201="P","","N/A"))</f>
        <v/>
      </c>
      <c r="N201" s="34" t="str">
        <f t="shared" si="106"/>
        <v>P</v>
      </c>
      <c r="O201" s="29">
        <f t="shared" si="107"/>
        <v>0</v>
      </c>
      <c r="P201" s="116"/>
      <c r="Q201" s="117"/>
      <c r="R201" s="117"/>
      <c r="S201" s="118"/>
      <c r="X201" s="25">
        <v>5</v>
      </c>
      <c r="AI201" s="25">
        <v>16</v>
      </c>
      <c r="AJ201" s="25">
        <v>17</v>
      </c>
      <c r="AL201" s="25">
        <v>19</v>
      </c>
      <c r="AQ201" s="25">
        <v>24</v>
      </c>
      <c r="AY201" s="25">
        <v>32</v>
      </c>
      <c r="AZ201" s="25">
        <v>33</v>
      </c>
      <c r="BA201" s="25">
        <v>34</v>
      </c>
      <c r="BB201" s="25">
        <v>35</v>
      </c>
      <c r="BC201" s="25">
        <v>36</v>
      </c>
    </row>
    <row r="202" spans="1:55" ht="27.6" customHeight="1">
      <c r="A202" s="59"/>
      <c r="B202" s="60"/>
      <c r="C202" s="222" t="s">
        <v>0</v>
      </c>
      <c r="D202" s="223"/>
      <c r="E202" s="223"/>
      <c r="F202" s="223"/>
      <c r="G202" s="223"/>
      <c r="H202" s="223"/>
      <c r="I202" s="223"/>
      <c r="J202" s="223"/>
      <c r="K202" s="223"/>
      <c r="L202" s="223"/>
      <c r="M202" s="223"/>
      <c r="N202" s="223"/>
      <c r="O202" s="223"/>
      <c r="P202" s="223"/>
      <c r="Q202" s="223"/>
      <c r="R202" s="224"/>
      <c r="S202" s="112" t="s">
        <v>1</v>
      </c>
    </row>
    <row r="203" spans="1:55" ht="27.6" customHeight="1">
      <c r="A203" s="61"/>
      <c r="B203" s="62"/>
      <c r="C203" s="225" t="s">
        <v>2</v>
      </c>
      <c r="D203" s="226"/>
      <c r="E203" s="226"/>
      <c r="F203" s="226"/>
      <c r="G203" s="226"/>
      <c r="H203" s="226"/>
      <c r="I203" s="226"/>
      <c r="J203" s="226"/>
      <c r="K203" s="226"/>
      <c r="L203" s="226"/>
      <c r="M203" s="226"/>
      <c r="N203" s="226"/>
      <c r="O203" s="226"/>
      <c r="P203" s="226"/>
      <c r="Q203" s="226"/>
      <c r="R203" s="227"/>
      <c r="S203" s="112" t="s">
        <v>3</v>
      </c>
    </row>
    <row r="204" spans="1:55" ht="27.6" customHeight="1">
      <c r="A204" s="63"/>
      <c r="B204" s="64"/>
      <c r="C204" s="228"/>
      <c r="D204" s="229"/>
      <c r="E204" s="229"/>
      <c r="F204" s="229"/>
      <c r="G204" s="229"/>
      <c r="H204" s="229"/>
      <c r="I204" s="229"/>
      <c r="J204" s="229"/>
      <c r="K204" s="229"/>
      <c r="L204" s="229"/>
      <c r="M204" s="229"/>
      <c r="N204" s="229"/>
      <c r="O204" s="229"/>
      <c r="P204" s="229"/>
      <c r="Q204" s="229"/>
      <c r="R204" s="230"/>
      <c r="S204" s="24" t="s">
        <v>234</v>
      </c>
    </row>
    <row r="205" spans="1:55" ht="39.9" customHeight="1">
      <c r="A205" s="101" t="s">
        <v>235</v>
      </c>
      <c r="B205" s="121" t="s">
        <v>236</v>
      </c>
      <c r="C205" s="122"/>
      <c r="D205" s="122"/>
      <c r="E205" s="122"/>
      <c r="F205" s="122"/>
      <c r="G205" s="122"/>
      <c r="H205" s="122"/>
      <c r="I205" s="122"/>
      <c r="J205" s="122"/>
      <c r="K205" s="122"/>
      <c r="L205" s="122"/>
      <c r="M205" s="122"/>
      <c r="N205" s="122"/>
      <c r="O205" s="122"/>
      <c r="P205" s="122"/>
      <c r="Q205" s="122"/>
      <c r="R205" s="122"/>
      <c r="S205" s="123"/>
    </row>
    <row r="206" spans="1:55" ht="39.9" customHeight="1">
      <c r="A206" s="101"/>
      <c r="B206" s="191" t="s">
        <v>23</v>
      </c>
      <c r="C206" s="121" t="s">
        <v>24</v>
      </c>
      <c r="D206" s="122"/>
      <c r="E206" s="122"/>
      <c r="F206" s="122"/>
      <c r="G206" s="122"/>
      <c r="H206" s="123"/>
      <c r="I206" s="94" t="s">
        <v>25</v>
      </c>
      <c r="J206" s="94" t="s">
        <v>26</v>
      </c>
      <c r="K206" s="94" t="s">
        <v>27</v>
      </c>
      <c r="L206" s="94" t="s">
        <v>24</v>
      </c>
      <c r="M206" s="101" t="s">
        <v>28</v>
      </c>
      <c r="N206" s="101" t="s">
        <v>29</v>
      </c>
      <c r="O206" s="92" t="s">
        <v>30</v>
      </c>
      <c r="P206" s="121" t="s">
        <v>30</v>
      </c>
      <c r="Q206" s="122"/>
      <c r="R206" s="122"/>
      <c r="S206" s="123"/>
    </row>
    <row r="207" spans="1:55" ht="39.9" customHeight="1">
      <c r="A207" s="101" t="s">
        <v>31</v>
      </c>
      <c r="B207" s="192"/>
      <c r="C207" s="138" t="s">
        <v>237</v>
      </c>
      <c r="D207" s="139"/>
      <c r="E207" s="139"/>
      <c r="F207" s="139"/>
      <c r="G207" s="139"/>
      <c r="H207" s="140"/>
      <c r="I207" s="91" t="str">
        <f>+$I$201</f>
        <v>5 EMISION DE CONTAMINANTES</v>
      </c>
      <c r="J207" s="91" t="s">
        <v>238</v>
      </c>
      <c r="K207" s="91" t="str">
        <f>+A207</f>
        <v>a</v>
      </c>
      <c r="L207" s="91" t="str">
        <f>+C207</f>
        <v xml:space="preserve">Condiciones del vehículo inadecuadas para la inspección por perforaciones en el escape </v>
      </c>
      <c r="M207" s="28" t="str">
        <f t="shared" ref="M207:M214" si="110">+IF(N207="O","DG",IF(N207="P","","N/A"))</f>
        <v/>
      </c>
      <c r="N207" s="34" t="str">
        <f t="shared" ref="N207:N216" si="111">+IF(OR($T$5=T207,$T$5=U207,$T$5=V207,$T$5=W207,$T$5=X207,$T$5=Y207,$T$5=Z207,$T$5=AA207,$T$5=AB207,$T$5=AC207,$T$5=AD207,$T$5=AE207,$T$5=AF207,$T$5=AG207,$T$5=AH207,$T$5=AI207,$T$5=AJ207,$T$5=AK207,$T$5=AL207,$T$5=AM207,$T$5=AN207,$T$5=AO207,$T$5=AP207,$T$5=AQ207,$T$5=AR207,$T$5=AS207,$T$5=AT207,$T$5=AU207,$T$5=AV207,$T$5=AW207,$T$5=AX207,$T$5=AY207,$T$5=AZ207,$T$5=BA207,$T$5=BB207,$T$5=BC207,$T$5=BD207),"P","¡")</f>
        <v>P</v>
      </c>
      <c r="O207" s="29">
        <f t="shared" ref="O207:O216" si="112">P207</f>
        <v>0</v>
      </c>
      <c r="P207" s="116"/>
      <c r="Q207" s="117"/>
      <c r="R207" s="117"/>
      <c r="S207" s="118"/>
      <c r="U207" s="25">
        <v>2</v>
      </c>
      <c r="W207" s="25">
        <v>4</v>
      </c>
      <c r="X207" s="25">
        <v>5</v>
      </c>
      <c r="AA207" s="25">
        <v>8</v>
      </c>
      <c r="AB207" s="25">
        <v>9</v>
      </c>
      <c r="AI207" s="25">
        <v>16</v>
      </c>
      <c r="AJ207" s="25">
        <v>17</v>
      </c>
      <c r="AL207" s="25">
        <v>19</v>
      </c>
      <c r="AO207" s="25">
        <v>22</v>
      </c>
      <c r="AP207" s="25">
        <v>23</v>
      </c>
      <c r="AQ207" s="25">
        <v>24</v>
      </c>
      <c r="AS207" s="25">
        <v>26</v>
      </c>
      <c r="AT207" s="25">
        <v>27</v>
      </c>
      <c r="AY207" s="25">
        <v>32</v>
      </c>
      <c r="AZ207" s="25">
        <v>33</v>
      </c>
      <c r="BA207" s="25">
        <v>34</v>
      </c>
      <c r="BB207" s="25">
        <v>35</v>
      </c>
      <c r="BC207" s="25">
        <v>36</v>
      </c>
    </row>
    <row r="208" spans="1:55" ht="39.9" customHeight="1">
      <c r="A208" s="101" t="s">
        <v>34</v>
      </c>
      <c r="B208" s="192"/>
      <c r="C208" s="138" t="s">
        <v>233</v>
      </c>
      <c r="D208" s="139"/>
      <c r="E208" s="139"/>
      <c r="F208" s="139"/>
      <c r="G208" s="139"/>
      <c r="H208" s="140"/>
      <c r="I208" s="91" t="str">
        <f t="shared" ref="I208:I216" si="113">+$I$201</f>
        <v>5 EMISION DE CONTAMINANTES</v>
      </c>
      <c r="J208" s="91" t="s">
        <v>238</v>
      </c>
      <c r="K208" s="91" t="str">
        <f t="shared" ref="K208:K216" si="114">+A208</f>
        <v>b</v>
      </c>
      <c r="L208" s="91" t="str">
        <f t="shared" ref="L208:L216" si="115">+C208</f>
        <v>Condiciones del vehículo inadecuadas para la inspección por tener el nivel de aceite sobre el máximo o bajo el mínimo de la faja de operación de la varilla de medición</v>
      </c>
      <c r="M208" s="28" t="str">
        <f t="shared" si="110"/>
        <v/>
      </c>
      <c r="N208" s="34" t="str">
        <f t="shared" si="111"/>
        <v>P</v>
      </c>
      <c r="O208" s="29">
        <f t="shared" si="112"/>
        <v>0</v>
      </c>
      <c r="P208" s="116"/>
      <c r="Q208" s="117"/>
      <c r="R208" s="117"/>
      <c r="S208" s="118"/>
      <c r="U208" s="25">
        <v>2</v>
      </c>
      <c r="W208" s="25">
        <v>4</v>
      </c>
      <c r="X208" s="25">
        <v>5</v>
      </c>
      <c r="AA208" s="25">
        <v>8</v>
      </c>
      <c r="AB208" s="25">
        <v>9</v>
      </c>
      <c r="AI208" s="25">
        <v>16</v>
      </c>
      <c r="AJ208" s="25">
        <v>17</v>
      </c>
      <c r="AL208" s="25">
        <v>19</v>
      </c>
      <c r="AO208" s="25">
        <v>22</v>
      </c>
      <c r="AP208" s="25">
        <v>23</v>
      </c>
      <c r="AQ208" s="25">
        <v>24</v>
      </c>
      <c r="AS208" s="25">
        <v>26</v>
      </c>
      <c r="AT208" s="25">
        <v>27</v>
      </c>
      <c r="AY208" s="25">
        <v>32</v>
      </c>
      <c r="AZ208" s="25">
        <v>33</v>
      </c>
      <c r="BA208" s="25">
        <v>34</v>
      </c>
      <c r="BB208" s="25">
        <v>35</v>
      </c>
      <c r="BC208" s="25">
        <v>36</v>
      </c>
    </row>
    <row r="209" spans="1:55" ht="39.9" customHeight="1">
      <c r="A209" s="101" t="s">
        <v>36</v>
      </c>
      <c r="B209" s="192"/>
      <c r="C209" s="138" t="s">
        <v>239</v>
      </c>
      <c r="D209" s="139"/>
      <c r="E209" s="139"/>
      <c r="F209" s="139"/>
      <c r="G209" s="139"/>
      <c r="H209" s="140"/>
      <c r="I209" s="91" t="str">
        <f t="shared" si="113"/>
        <v>5 EMISION DE CONTAMINANTES</v>
      </c>
      <c r="J209" s="91" t="s">
        <v>238</v>
      </c>
      <c r="K209" s="91" t="str">
        <f t="shared" si="114"/>
        <v>c</v>
      </c>
      <c r="L209" s="91" t="str">
        <f t="shared" si="115"/>
        <v>Condiciones del vehículo inadecuadas para la inspección por fugas de aceite</v>
      </c>
      <c r="M209" s="28" t="str">
        <f t="shared" si="110"/>
        <v/>
      </c>
      <c r="N209" s="34" t="str">
        <f t="shared" si="111"/>
        <v>P</v>
      </c>
      <c r="O209" s="29">
        <f t="shared" si="112"/>
        <v>0</v>
      </c>
      <c r="P209" s="116"/>
      <c r="Q209" s="117"/>
      <c r="R209" s="117"/>
      <c r="S209" s="118"/>
      <c r="U209" s="25">
        <v>2</v>
      </c>
      <c r="W209" s="25">
        <v>4</v>
      </c>
      <c r="X209" s="25">
        <v>5</v>
      </c>
      <c r="AA209" s="25">
        <v>8</v>
      </c>
      <c r="AB209" s="25">
        <v>9</v>
      </c>
      <c r="AI209" s="25">
        <v>16</v>
      </c>
      <c r="AJ209" s="25">
        <v>17</v>
      </c>
      <c r="AL209" s="25">
        <v>19</v>
      </c>
      <c r="AO209" s="25">
        <v>22</v>
      </c>
      <c r="AP209" s="25">
        <v>23</v>
      </c>
      <c r="AQ209" s="25">
        <v>24</v>
      </c>
      <c r="AS209" s="25">
        <v>26</v>
      </c>
      <c r="AT209" s="25">
        <v>27</v>
      </c>
      <c r="AY209" s="25">
        <v>32</v>
      </c>
      <c r="AZ209" s="25">
        <v>33</v>
      </c>
      <c r="BA209" s="25">
        <v>34</v>
      </c>
      <c r="BB209" s="25">
        <v>35</v>
      </c>
      <c r="BC209" s="25">
        <v>36</v>
      </c>
    </row>
    <row r="210" spans="1:55" ht="39.9" customHeight="1">
      <c r="A210" s="101" t="s">
        <v>38</v>
      </c>
      <c r="B210" s="192"/>
      <c r="C210" s="138" t="s">
        <v>240</v>
      </c>
      <c r="D210" s="139"/>
      <c r="E210" s="139"/>
      <c r="F210" s="139"/>
      <c r="G210" s="139"/>
      <c r="H210" s="140"/>
      <c r="I210" s="91" t="str">
        <f t="shared" si="113"/>
        <v>5 EMISION DE CONTAMINANTES</v>
      </c>
      <c r="J210" s="91" t="s">
        <v>238</v>
      </c>
      <c r="K210" s="91" t="str">
        <f t="shared" si="114"/>
        <v>d</v>
      </c>
      <c r="L210" s="91" t="str">
        <f t="shared" si="115"/>
        <v>Condiciones del vehículo inadecuadas para la inspección por falta conexión del respiradero del cárter</v>
      </c>
      <c r="M210" s="28" t="str">
        <f t="shared" si="110"/>
        <v/>
      </c>
      <c r="N210" s="34" t="str">
        <f t="shared" si="111"/>
        <v>P</v>
      </c>
      <c r="O210" s="29">
        <f t="shared" si="112"/>
        <v>0</v>
      </c>
      <c r="P210" s="116"/>
      <c r="Q210" s="117"/>
      <c r="R210" s="117"/>
      <c r="S210" s="118"/>
      <c r="U210" s="25">
        <v>2</v>
      </c>
      <c r="W210" s="25">
        <v>4</v>
      </c>
      <c r="X210" s="25">
        <v>5</v>
      </c>
      <c r="AA210" s="25">
        <v>8</v>
      </c>
      <c r="AB210" s="25">
        <v>9</v>
      </c>
      <c r="AI210" s="25">
        <v>16</v>
      </c>
      <c r="AJ210" s="25">
        <v>17</v>
      </c>
      <c r="AL210" s="25">
        <v>19</v>
      </c>
      <c r="AO210" s="25">
        <v>22</v>
      </c>
      <c r="AP210" s="25">
        <v>23</v>
      </c>
      <c r="AQ210" s="25">
        <v>24</v>
      </c>
      <c r="AS210" s="25">
        <v>26</v>
      </c>
      <c r="AT210" s="25">
        <v>27</v>
      </c>
      <c r="AY210" s="25">
        <v>32</v>
      </c>
      <c r="AZ210" s="25">
        <v>33</v>
      </c>
      <c r="BA210" s="25">
        <v>34</v>
      </c>
      <c r="BB210" s="25">
        <v>35</v>
      </c>
      <c r="BC210" s="25">
        <v>36</v>
      </c>
    </row>
    <row r="211" spans="1:55" ht="39.9" customHeight="1">
      <c r="A211" s="101" t="s">
        <v>40</v>
      </c>
      <c r="B211" s="192"/>
      <c r="C211" s="138" t="s">
        <v>241</v>
      </c>
      <c r="D211" s="139"/>
      <c r="E211" s="139"/>
      <c r="F211" s="139"/>
      <c r="G211" s="139"/>
      <c r="H211" s="140"/>
      <c r="I211" s="91" t="str">
        <f t="shared" si="113"/>
        <v>5 EMISION DE CONTAMINANTES</v>
      </c>
      <c r="J211" s="91" t="s">
        <v>238</v>
      </c>
      <c r="K211" s="91" t="str">
        <f t="shared" si="114"/>
        <v>e</v>
      </c>
      <c r="L211" s="91" t="str">
        <f t="shared" si="115"/>
        <v>Condiciones del vehículo inadecuadas para la inspección por existencia de topes de acelerador</v>
      </c>
      <c r="M211" s="28" t="str">
        <f t="shared" si="110"/>
        <v/>
      </c>
      <c r="N211" s="34" t="str">
        <f t="shared" si="111"/>
        <v>P</v>
      </c>
      <c r="O211" s="29">
        <f t="shared" si="112"/>
        <v>0</v>
      </c>
      <c r="P211" s="116"/>
      <c r="Q211" s="117"/>
      <c r="R211" s="117"/>
      <c r="S211" s="118"/>
      <c r="U211" s="25">
        <v>2</v>
      </c>
      <c r="W211" s="25">
        <v>4</v>
      </c>
      <c r="X211" s="25">
        <v>5</v>
      </c>
      <c r="AA211" s="25">
        <v>8</v>
      </c>
      <c r="AB211" s="25">
        <v>9</v>
      </c>
      <c r="AI211" s="25">
        <v>16</v>
      </c>
      <c r="AJ211" s="25">
        <v>17</v>
      </c>
      <c r="AL211" s="25">
        <v>19</v>
      </c>
      <c r="AO211" s="25">
        <v>22</v>
      </c>
      <c r="AP211" s="25">
        <v>23</v>
      </c>
      <c r="AQ211" s="25">
        <v>24</v>
      </c>
      <c r="AS211" s="25">
        <v>26</v>
      </c>
      <c r="AT211" s="25">
        <v>27</v>
      </c>
      <c r="AY211" s="25">
        <v>32</v>
      </c>
      <c r="AZ211" s="25">
        <v>33</v>
      </c>
      <c r="BA211" s="25">
        <v>34</v>
      </c>
      <c r="BB211" s="25">
        <v>35</v>
      </c>
      <c r="BC211" s="25">
        <v>36</v>
      </c>
    </row>
    <row r="212" spans="1:55" ht="39.9" customHeight="1">
      <c r="A212" s="101" t="s">
        <v>42</v>
      </c>
      <c r="B212" s="192"/>
      <c r="C212" s="138" t="s">
        <v>228</v>
      </c>
      <c r="D212" s="139"/>
      <c r="E212" s="139"/>
      <c r="F212" s="139"/>
      <c r="G212" s="139"/>
      <c r="H212" s="140"/>
      <c r="I212" s="91" t="str">
        <f t="shared" si="113"/>
        <v>5 EMISION DE CONTAMINANTES</v>
      </c>
      <c r="J212" s="91" t="s">
        <v>238</v>
      </c>
      <c r="K212" s="91" t="str">
        <f t="shared" si="114"/>
        <v>f</v>
      </c>
      <c r="L212" s="91" t="str">
        <f t="shared" si="115"/>
        <v>Condiciones del vehículo inadecuadas para la inspección por presencia ruidos anormales en el motor u otro componente del sistema de emisiones</v>
      </c>
      <c r="M212" s="28" t="str">
        <f t="shared" si="110"/>
        <v/>
      </c>
      <c r="N212" s="34" t="str">
        <f t="shared" si="111"/>
        <v>P</v>
      </c>
      <c r="O212" s="29">
        <f t="shared" si="112"/>
        <v>0</v>
      </c>
      <c r="P212" s="116"/>
      <c r="Q212" s="117"/>
      <c r="R212" s="117"/>
      <c r="S212" s="118"/>
      <c r="U212" s="25">
        <v>2</v>
      </c>
      <c r="W212" s="25">
        <v>4</v>
      </c>
      <c r="X212" s="25">
        <v>5</v>
      </c>
      <c r="AA212" s="25">
        <v>8</v>
      </c>
      <c r="AB212" s="25">
        <v>9</v>
      </c>
      <c r="AI212" s="25">
        <v>16</v>
      </c>
      <c r="AJ212" s="25">
        <v>17</v>
      </c>
      <c r="AL212" s="25">
        <v>19</v>
      </c>
      <c r="AO212" s="25">
        <v>22</v>
      </c>
      <c r="AP212" s="25">
        <v>23</v>
      </c>
      <c r="AQ212" s="25">
        <v>24</v>
      </c>
      <c r="AS212" s="25">
        <v>26</v>
      </c>
      <c r="AT212" s="25">
        <v>27</v>
      </c>
      <c r="AY212" s="25">
        <v>32</v>
      </c>
      <c r="AZ212" s="25">
        <v>33</v>
      </c>
      <c r="BA212" s="25">
        <v>34</v>
      </c>
      <c r="BB212" s="25">
        <v>35</v>
      </c>
      <c r="BC212" s="25">
        <v>36</v>
      </c>
    </row>
    <row r="213" spans="1:55" ht="39.9" customHeight="1">
      <c r="A213" s="101" t="s">
        <v>44</v>
      </c>
      <c r="B213" s="192"/>
      <c r="C213" s="138" t="s">
        <v>242</v>
      </c>
      <c r="D213" s="139"/>
      <c r="E213" s="139"/>
      <c r="F213" s="139"/>
      <c r="G213" s="139"/>
      <c r="H213" s="140"/>
      <c r="I213" s="91" t="str">
        <f t="shared" si="113"/>
        <v>5 EMISION DE CONTAMINANTES</v>
      </c>
      <c r="J213" s="91" t="s">
        <v>238</v>
      </c>
      <c r="K213" s="91" t="str">
        <f t="shared" si="114"/>
        <v>g</v>
      </c>
      <c r="L213" s="91" t="str">
        <f t="shared" si="115"/>
        <v>Condiciones del vehículo inadecuadas para la inspección por rango de temperatura del motor por encima o por debajo de temperatura normal de funcionamiento</v>
      </c>
      <c r="M213" s="28" t="str">
        <f t="shared" si="110"/>
        <v/>
      </c>
      <c r="N213" s="34" t="str">
        <f t="shared" si="111"/>
        <v>P</v>
      </c>
      <c r="O213" s="29">
        <f t="shared" si="112"/>
        <v>0</v>
      </c>
      <c r="P213" s="116"/>
      <c r="Q213" s="117"/>
      <c r="R213" s="117"/>
      <c r="S213" s="118"/>
      <c r="U213" s="25">
        <v>2</v>
      </c>
      <c r="W213" s="25">
        <v>4</v>
      </c>
      <c r="X213" s="25">
        <v>5</v>
      </c>
      <c r="AA213" s="25">
        <v>8</v>
      </c>
      <c r="AB213" s="25">
        <v>9</v>
      </c>
      <c r="AI213" s="25">
        <v>16</v>
      </c>
      <c r="AJ213" s="25">
        <v>17</v>
      </c>
      <c r="AL213" s="25">
        <v>19</v>
      </c>
      <c r="AO213" s="25">
        <v>22</v>
      </c>
      <c r="AP213" s="25">
        <v>23</v>
      </c>
      <c r="AQ213" s="25">
        <v>24</v>
      </c>
      <c r="AS213" s="25">
        <v>26</v>
      </c>
      <c r="AT213" s="25">
        <v>27</v>
      </c>
      <c r="AY213" s="25">
        <v>32</v>
      </c>
      <c r="AZ213" s="25">
        <v>33</v>
      </c>
      <c r="BA213" s="25">
        <v>34</v>
      </c>
      <c r="BB213" s="25">
        <v>35</v>
      </c>
      <c r="BC213" s="25">
        <v>36</v>
      </c>
    </row>
    <row r="214" spans="1:55" ht="39.9" customHeight="1">
      <c r="A214" s="101" t="s">
        <v>46</v>
      </c>
      <c r="B214" s="192"/>
      <c r="C214" s="138" t="s">
        <v>227</v>
      </c>
      <c r="D214" s="139"/>
      <c r="E214" s="139"/>
      <c r="F214" s="139"/>
      <c r="G214" s="139"/>
      <c r="H214" s="140"/>
      <c r="I214" s="91" t="str">
        <f t="shared" si="113"/>
        <v>5 EMISION DE CONTAMINANTES</v>
      </c>
      <c r="J214" s="91" t="s">
        <v>238</v>
      </c>
      <c r="K214" s="91" t="str">
        <f t="shared" si="114"/>
        <v>h</v>
      </c>
      <c r="L214" s="91" t="str">
        <f t="shared" si="115"/>
        <v>Condiciones del vehículo inadecuadas para la inspección por dispositivos desinstalados o ausentes del sistema de emisiones</v>
      </c>
      <c r="M214" s="28" t="str">
        <f t="shared" si="110"/>
        <v/>
      </c>
      <c r="N214" s="34" t="str">
        <f t="shared" si="111"/>
        <v>P</v>
      </c>
      <c r="O214" s="29">
        <f t="shared" si="112"/>
        <v>0</v>
      </c>
      <c r="P214" s="116"/>
      <c r="Q214" s="117"/>
      <c r="R214" s="117"/>
      <c r="S214" s="118"/>
      <c r="U214" s="25">
        <v>2</v>
      </c>
      <c r="W214" s="25">
        <v>4</v>
      </c>
      <c r="X214" s="25">
        <v>5</v>
      </c>
      <c r="AA214" s="25">
        <v>8</v>
      </c>
      <c r="AB214" s="25">
        <v>9</v>
      </c>
      <c r="AI214" s="25">
        <v>16</v>
      </c>
      <c r="AJ214" s="25">
        <v>17</v>
      </c>
      <c r="AL214" s="25">
        <v>19</v>
      </c>
      <c r="AO214" s="25">
        <v>22</v>
      </c>
      <c r="AP214" s="25">
        <v>23</v>
      </c>
      <c r="AQ214" s="25">
        <v>24</v>
      </c>
      <c r="AS214" s="25">
        <v>26</v>
      </c>
      <c r="AT214" s="25">
        <v>27</v>
      </c>
      <c r="AY214" s="25">
        <v>32</v>
      </c>
      <c r="AZ214" s="25">
        <v>33</v>
      </c>
      <c r="BA214" s="25">
        <v>34</v>
      </c>
      <c r="BB214" s="25">
        <v>35</v>
      </c>
      <c r="BC214" s="25">
        <v>36</v>
      </c>
    </row>
    <row r="215" spans="1:55" ht="39.9" customHeight="1">
      <c r="A215" s="101" t="s">
        <v>48</v>
      </c>
      <c r="B215" s="192"/>
      <c r="C215" s="116" t="s">
        <v>243</v>
      </c>
      <c r="D215" s="117"/>
      <c r="E215" s="117"/>
      <c r="F215" s="117"/>
      <c r="G215" s="117"/>
      <c r="H215" s="118"/>
      <c r="I215" s="91" t="str">
        <f t="shared" si="113"/>
        <v>5 EMISION DE CONTAMINANTES</v>
      </c>
      <c r="J215" s="91" t="s">
        <v>238</v>
      </c>
      <c r="K215" s="91" t="str">
        <f t="shared" si="114"/>
        <v>i</v>
      </c>
      <c r="L215" s="91" t="str">
        <f t="shared" si="115"/>
        <v>Desinstalación de sellos de seguridad para el control de caudal y/o revoluciones en la bomba de inyección, cuando aplica.</v>
      </c>
      <c r="M215" s="28" t="str">
        <f>+IF(N215="O","DL",IF(N215="P","","N/A"))</f>
        <v/>
      </c>
      <c r="N215" s="34" t="str">
        <f t="shared" si="111"/>
        <v>P</v>
      </c>
      <c r="O215" s="29">
        <f t="shared" si="112"/>
        <v>0</v>
      </c>
      <c r="P215" s="116"/>
      <c r="Q215" s="117"/>
      <c r="R215" s="117"/>
      <c r="S215" s="118"/>
      <c r="U215" s="25">
        <v>2</v>
      </c>
      <c r="W215" s="25">
        <v>4</v>
      </c>
      <c r="X215" s="25">
        <v>5</v>
      </c>
      <c r="AA215" s="25">
        <v>8</v>
      </c>
      <c r="AB215" s="25">
        <v>9</v>
      </c>
      <c r="AI215" s="25">
        <v>16</v>
      </c>
      <c r="AJ215" s="25">
        <v>17</v>
      </c>
      <c r="AL215" s="25">
        <v>19</v>
      </c>
      <c r="AO215" s="25">
        <v>22</v>
      </c>
      <c r="AP215" s="25">
        <v>23</v>
      </c>
      <c r="AQ215" s="25">
        <v>24</v>
      </c>
      <c r="AS215" s="25">
        <v>26</v>
      </c>
      <c r="AT215" s="25">
        <v>27</v>
      </c>
      <c r="AY215" s="25">
        <v>32</v>
      </c>
      <c r="AZ215" s="25">
        <v>33</v>
      </c>
      <c r="BA215" s="25">
        <v>34</v>
      </c>
      <c r="BB215" s="25">
        <v>35</v>
      </c>
      <c r="BC215" s="25">
        <v>36</v>
      </c>
    </row>
    <row r="216" spans="1:55" ht="39.9" customHeight="1">
      <c r="A216" s="101" t="s">
        <v>50</v>
      </c>
      <c r="B216" s="192"/>
      <c r="C216" s="116" t="s">
        <v>244</v>
      </c>
      <c r="D216" s="117"/>
      <c r="E216" s="117"/>
      <c r="F216" s="117"/>
      <c r="G216" s="117"/>
      <c r="H216" s="118"/>
      <c r="I216" s="91" t="str">
        <f t="shared" si="113"/>
        <v>5 EMISION DE CONTAMINANTES</v>
      </c>
      <c r="J216" s="91" t="s">
        <v>238</v>
      </c>
      <c r="K216" s="91" t="str">
        <f t="shared" si="114"/>
        <v>j</v>
      </c>
      <c r="L216" s="91" t="str">
        <f t="shared" si="115"/>
        <v>El vehículo presenta emisiones con opacidad de los humos superior a lo permitido.</v>
      </c>
      <c r="M216" s="28" t="str">
        <f>+IF(N216="O","DG",IF(N216="P","","N/A"))</f>
        <v/>
      </c>
      <c r="N216" s="34" t="str">
        <f t="shared" si="111"/>
        <v>P</v>
      </c>
      <c r="O216" s="29">
        <f t="shared" si="112"/>
        <v>0</v>
      </c>
      <c r="P216" s="116"/>
      <c r="Q216" s="117"/>
      <c r="R216" s="117"/>
      <c r="S216" s="118"/>
      <c r="U216" s="25">
        <v>2</v>
      </c>
      <c r="W216" s="25">
        <v>4</v>
      </c>
      <c r="X216" s="25">
        <v>5</v>
      </c>
      <c r="AA216" s="25">
        <v>8</v>
      </c>
      <c r="AB216" s="25">
        <v>9</v>
      </c>
      <c r="AI216" s="25">
        <v>16</v>
      </c>
      <c r="AJ216" s="25">
        <v>17</v>
      </c>
      <c r="AL216" s="25">
        <v>19</v>
      </c>
      <c r="AO216" s="25">
        <v>22</v>
      </c>
      <c r="AP216" s="25">
        <v>23</v>
      </c>
      <c r="AQ216" s="25">
        <v>24</v>
      </c>
      <c r="AS216" s="25">
        <v>26</v>
      </c>
      <c r="AT216" s="25">
        <v>27</v>
      </c>
      <c r="AY216" s="25">
        <v>32</v>
      </c>
      <c r="AZ216" s="25">
        <v>33</v>
      </c>
      <c r="BA216" s="25">
        <v>34</v>
      </c>
      <c r="BB216" s="25">
        <v>35</v>
      </c>
      <c r="BC216" s="25">
        <v>36</v>
      </c>
    </row>
    <row r="217" spans="1:55" ht="39.9" customHeight="1">
      <c r="A217" s="101">
        <v>6</v>
      </c>
      <c r="B217" s="121" t="s">
        <v>245</v>
      </c>
      <c r="C217" s="122"/>
      <c r="D217" s="122"/>
      <c r="E217" s="122"/>
      <c r="F217" s="122"/>
      <c r="G217" s="122"/>
      <c r="H217" s="122"/>
      <c r="I217" s="122"/>
      <c r="J217" s="122"/>
      <c r="K217" s="122"/>
      <c r="L217" s="122"/>
      <c r="M217" s="122"/>
      <c r="N217" s="122"/>
      <c r="O217" s="122"/>
      <c r="P217" s="122"/>
      <c r="Q217" s="122"/>
      <c r="R217" s="122"/>
      <c r="S217" s="123"/>
    </row>
    <row r="218" spans="1:55" ht="39.9" customHeight="1">
      <c r="A218" s="101" t="s">
        <v>246</v>
      </c>
      <c r="B218" s="121" t="s">
        <v>247</v>
      </c>
      <c r="C218" s="122"/>
      <c r="D218" s="122"/>
      <c r="E218" s="122"/>
      <c r="F218" s="122"/>
      <c r="G218" s="122"/>
      <c r="H218" s="122"/>
      <c r="I218" s="122"/>
      <c r="J218" s="122"/>
      <c r="K218" s="122"/>
      <c r="L218" s="122"/>
      <c r="M218" s="122"/>
      <c r="N218" s="122"/>
      <c r="O218" s="122"/>
      <c r="P218" s="122"/>
      <c r="Q218" s="122"/>
      <c r="R218" s="122"/>
      <c r="S218" s="123"/>
    </row>
    <row r="219" spans="1:55" ht="39.9" customHeight="1">
      <c r="A219" s="101"/>
      <c r="B219" s="191" t="s">
        <v>23</v>
      </c>
      <c r="C219" s="121" t="s">
        <v>24</v>
      </c>
      <c r="D219" s="122"/>
      <c r="E219" s="122"/>
      <c r="F219" s="122"/>
      <c r="G219" s="122"/>
      <c r="H219" s="123"/>
      <c r="I219" s="94" t="s">
        <v>25</v>
      </c>
      <c r="J219" s="94" t="s">
        <v>26</v>
      </c>
      <c r="K219" s="94" t="s">
        <v>27</v>
      </c>
      <c r="L219" s="94" t="s">
        <v>24</v>
      </c>
      <c r="M219" s="101" t="s">
        <v>28</v>
      </c>
      <c r="N219" s="101" t="s">
        <v>29</v>
      </c>
      <c r="O219" s="92" t="s">
        <v>30</v>
      </c>
      <c r="P219" s="121" t="s">
        <v>30</v>
      </c>
      <c r="Q219" s="122"/>
      <c r="R219" s="122"/>
      <c r="S219" s="123"/>
    </row>
    <row r="220" spans="1:55" ht="37.5" customHeight="1">
      <c r="A220" s="101" t="s">
        <v>31</v>
      </c>
      <c r="B220" s="192"/>
      <c r="C220" s="116" t="s">
        <v>248</v>
      </c>
      <c r="D220" s="117"/>
      <c r="E220" s="117"/>
      <c r="F220" s="117"/>
      <c r="G220" s="117"/>
      <c r="H220" s="118"/>
      <c r="I220" s="91" t="s">
        <v>249</v>
      </c>
      <c r="J220" s="91" t="s">
        <v>250</v>
      </c>
      <c r="K220" s="91" t="str">
        <f>+A220</f>
        <v>a</v>
      </c>
      <c r="L220" s="91" t="str">
        <f>+C220</f>
        <v>Progresión no gradual del freno (agarre)</v>
      </c>
      <c r="M220" s="28" t="str">
        <f t="shared" ref="M220:M221" si="116">+IF(N220="O","DG",IF(N220="P","","N/A"))</f>
        <v/>
      </c>
      <c r="N220" s="34" t="str">
        <f t="shared" ref="N220:N225" si="117">+IF(OR($T$5=T220,$T$5=U220,$T$5=V220,$T$5=W220,$T$5=X220,$T$5=Y220,$T$5=Z220,$T$5=AA220,$T$5=AB220,$T$5=AC220,$T$5=AD220,$T$5=AE220,$T$5=AF220,$T$5=AG220,$T$5=AH220,$T$5=AI220,$T$5=AJ220,$T$5=AK220,$T$5=AL220,$T$5=AM220,$T$5=AN220,$T$5=AO220,$T$5=AP220,$T$5=AQ220,$T$5=AR220,$T$5=AS220,$T$5=AT220,$T$5=AU220,$T$5=AV220,$T$5=AW220,$T$5=AX220,$T$5=AY220,$T$5=AZ220,$T$5=BA220,$T$5=BB220,$T$5=BC220,$T$5=BD220),"P","¡")</f>
        <v>P</v>
      </c>
      <c r="O220" s="29">
        <f t="shared" ref="O220:O225" si="118">P220</f>
        <v>0</v>
      </c>
      <c r="P220" s="116"/>
      <c r="Q220" s="117"/>
      <c r="R220" s="117"/>
      <c r="S220" s="118"/>
      <c r="U220" s="25">
        <v>2</v>
      </c>
      <c r="W220" s="25">
        <v>4</v>
      </c>
      <c r="X220" s="25">
        <v>5</v>
      </c>
      <c r="AA220" s="25">
        <v>8</v>
      </c>
      <c r="AB220" s="25">
        <v>9</v>
      </c>
      <c r="AD220" s="25">
        <v>11</v>
      </c>
      <c r="AE220" s="25">
        <v>12</v>
      </c>
      <c r="AI220" s="25">
        <v>16</v>
      </c>
      <c r="AJ220" s="25">
        <v>17</v>
      </c>
      <c r="AL220" s="25">
        <v>19</v>
      </c>
      <c r="AO220" s="25">
        <v>22</v>
      </c>
      <c r="AP220" s="25">
        <v>23</v>
      </c>
      <c r="AQ220" s="25">
        <v>24</v>
      </c>
      <c r="AR220" s="25">
        <v>25</v>
      </c>
      <c r="AS220" s="25">
        <v>26</v>
      </c>
      <c r="AT220" s="25">
        <v>27</v>
      </c>
      <c r="AY220" s="25">
        <v>32</v>
      </c>
      <c r="AZ220" s="25">
        <v>33</v>
      </c>
      <c r="BA220" s="25">
        <v>34</v>
      </c>
      <c r="BB220" s="25">
        <v>35</v>
      </c>
      <c r="BC220" s="25">
        <v>36</v>
      </c>
    </row>
    <row r="221" spans="1:55" ht="37.5" customHeight="1">
      <c r="A221" s="101" t="s">
        <v>34</v>
      </c>
      <c r="B221" s="192"/>
      <c r="C221" s="116" t="s">
        <v>251</v>
      </c>
      <c r="D221" s="117"/>
      <c r="E221" s="117"/>
      <c r="F221" s="117"/>
      <c r="G221" s="117"/>
      <c r="H221" s="118"/>
      <c r="I221" s="91" t="s">
        <v>249</v>
      </c>
      <c r="J221" s="91" t="s">
        <v>250</v>
      </c>
      <c r="K221" s="91" t="str">
        <f t="shared" ref="K221:K225" si="119">+A221</f>
        <v>b</v>
      </c>
      <c r="L221" s="91" t="str">
        <f t="shared" ref="L221:L225" si="120">+C221</f>
        <v>Existencia de fuerzas de frenado en ausencia de acción sobre el mando del freno</v>
      </c>
      <c r="M221" s="28" t="str">
        <f t="shared" si="116"/>
        <v/>
      </c>
      <c r="N221" s="34" t="str">
        <f t="shared" si="117"/>
        <v>P</v>
      </c>
      <c r="O221" s="29">
        <f t="shared" si="118"/>
        <v>0</v>
      </c>
      <c r="P221" s="116"/>
      <c r="Q221" s="117"/>
      <c r="R221" s="117"/>
      <c r="S221" s="118"/>
      <c r="U221" s="25">
        <v>2</v>
      </c>
      <c r="W221" s="25">
        <v>4</v>
      </c>
      <c r="X221" s="25">
        <v>5</v>
      </c>
      <c r="AA221" s="25">
        <v>8</v>
      </c>
      <c r="AB221" s="25">
        <v>9</v>
      </c>
      <c r="AD221" s="25">
        <v>11</v>
      </c>
      <c r="AE221" s="25">
        <v>12</v>
      </c>
      <c r="AI221" s="25">
        <v>16</v>
      </c>
      <c r="AJ221" s="25">
        <v>17</v>
      </c>
      <c r="AL221" s="25">
        <v>19</v>
      </c>
      <c r="AO221" s="25">
        <v>22</v>
      </c>
      <c r="AP221" s="25">
        <v>23</v>
      </c>
      <c r="AQ221" s="25">
        <v>24</v>
      </c>
      <c r="AR221" s="25">
        <v>25</v>
      </c>
      <c r="AS221" s="25">
        <v>26</v>
      </c>
      <c r="AT221" s="25">
        <v>27</v>
      </c>
      <c r="AY221" s="25">
        <v>32</v>
      </c>
      <c r="AZ221" s="25">
        <v>33</v>
      </c>
      <c r="BA221" s="25">
        <v>34</v>
      </c>
      <c r="BB221" s="25">
        <v>35</v>
      </c>
      <c r="BC221" s="25">
        <v>36</v>
      </c>
    </row>
    <row r="222" spans="1:55" ht="37.5" customHeight="1">
      <c r="A222" s="101" t="s">
        <v>36</v>
      </c>
      <c r="B222" s="192"/>
      <c r="C222" s="116" t="s">
        <v>252</v>
      </c>
      <c r="D222" s="117"/>
      <c r="E222" s="117"/>
      <c r="F222" s="117"/>
      <c r="G222" s="117"/>
      <c r="H222" s="118"/>
      <c r="I222" s="91" t="s">
        <v>249</v>
      </c>
      <c r="J222" s="91" t="s">
        <v>250</v>
      </c>
      <c r="K222" s="91" t="str">
        <f t="shared" si="119"/>
        <v>c</v>
      </c>
      <c r="L222" s="91" t="str">
        <f t="shared" si="120"/>
        <v>Desequilibrio de las fuerzas de frenado entre las ruedas de un mismo eje, superior al 20% e inferior al 35%</v>
      </c>
      <c r="M222" s="28" t="str">
        <f>+IF(N222="O","DL",IF(N222="P","","N/A"))</f>
        <v/>
      </c>
      <c r="N222" s="34" t="str">
        <f t="shared" si="117"/>
        <v>P</v>
      </c>
      <c r="O222" s="29">
        <f t="shared" si="118"/>
        <v>0</v>
      </c>
      <c r="P222" s="116"/>
      <c r="Q222" s="117"/>
      <c r="R222" s="117"/>
      <c r="S222" s="118"/>
      <c r="U222" s="25">
        <v>2</v>
      </c>
      <c r="W222" s="25">
        <v>4</v>
      </c>
      <c r="X222" s="25">
        <v>5</v>
      </c>
      <c r="AA222" s="25">
        <v>8</v>
      </c>
      <c r="AB222" s="25">
        <v>9</v>
      </c>
      <c r="AD222" s="25">
        <v>11</v>
      </c>
      <c r="AE222" s="25">
        <v>12</v>
      </c>
      <c r="AI222" s="25">
        <v>16</v>
      </c>
      <c r="AJ222" s="25">
        <v>17</v>
      </c>
      <c r="AL222" s="25">
        <v>19</v>
      </c>
      <c r="AO222" s="25">
        <v>22</v>
      </c>
      <c r="AP222" s="25">
        <v>23</v>
      </c>
      <c r="AQ222" s="25">
        <v>24</v>
      </c>
      <c r="AR222" s="25">
        <v>25</v>
      </c>
      <c r="AS222" s="25">
        <v>26</v>
      </c>
      <c r="AT222" s="25">
        <v>27</v>
      </c>
      <c r="AY222" s="25">
        <v>32</v>
      </c>
      <c r="AZ222" s="25">
        <v>33</v>
      </c>
      <c r="BA222" s="25">
        <v>34</v>
      </c>
      <c r="BB222" s="25">
        <v>35</v>
      </c>
      <c r="BC222" s="25">
        <v>36</v>
      </c>
    </row>
    <row r="223" spans="1:55" ht="37.5" customHeight="1">
      <c r="A223" s="101" t="s">
        <v>38</v>
      </c>
      <c r="B223" s="192"/>
      <c r="C223" s="116" t="s">
        <v>253</v>
      </c>
      <c r="D223" s="117"/>
      <c r="E223" s="117"/>
      <c r="F223" s="117"/>
      <c r="G223" s="117"/>
      <c r="H223" s="118"/>
      <c r="I223" s="91" t="s">
        <v>249</v>
      </c>
      <c r="J223" s="91" t="s">
        <v>250</v>
      </c>
      <c r="K223" s="91" t="str">
        <f t="shared" si="119"/>
        <v>d</v>
      </c>
      <c r="L223" s="91" t="str">
        <f t="shared" si="120"/>
        <v>Desequilibrio de las fuerzas de frenado entre las ruedas de un mismo eje, superior al 35%</v>
      </c>
      <c r="M223" s="28" t="str">
        <f>+IF(N223="O","DG",IF(N223="P","","N/A"))</f>
        <v/>
      </c>
      <c r="N223" s="34" t="str">
        <f t="shared" si="117"/>
        <v>P</v>
      </c>
      <c r="O223" s="29">
        <f t="shared" si="118"/>
        <v>0</v>
      </c>
      <c r="P223" s="116"/>
      <c r="Q223" s="117"/>
      <c r="R223" s="117"/>
      <c r="S223" s="118"/>
      <c r="U223" s="25">
        <v>2</v>
      </c>
      <c r="W223" s="25">
        <v>4</v>
      </c>
      <c r="X223" s="25">
        <v>5</v>
      </c>
      <c r="AA223" s="25">
        <v>8</v>
      </c>
      <c r="AB223" s="25">
        <v>9</v>
      </c>
      <c r="AD223" s="25">
        <v>11</v>
      </c>
      <c r="AE223" s="25">
        <v>12</v>
      </c>
      <c r="AI223" s="25">
        <v>16</v>
      </c>
      <c r="AJ223" s="25">
        <v>17</v>
      </c>
      <c r="AL223" s="25">
        <v>19</v>
      </c>
      <c r="AO223" s="25">
        <v>22</v>
      </c>
      <c r="AP223" s="25">
        <v>23</v>
      </c>
      <c r="AQ223" s="25">
        <v>24</v>
      </c>
      <c r="AR223" s="25">
        <v>25</v>
      </c>
      <c r="AS223" s="25">
        <v>26</v>
      </c>
      <c r="AT223" s="25">
        <v>27</v>
      </c>
      <c r="AY223" s="25">
        <v>32</v>
      </c>
      <c r="AZ223" s="25">
        <v>33</v>
      </c>
      <c r="BA223" s="25">
        <v>34</v>
      </c>
      <c r="BB223" s="25">
        <v>35</v>
      </c>
      <c r="BC223" s="25">
        <v>36</v>
      </c>
    </row>
    <row r="224" spans="1:55" ht="37.5" customHeight="1">
      <c r="A224" s="101" t="s">
        <v>40</v>
      </c>
      <c r="B224" s="192"/>
      <c r="C224" s="116" t="s">
        <v>254</v>
      </c>
      <c r="D224" s="117"/>
      <c r="E224" s="117"/>
      <c r="F224" s="117"/>
      <c r="G224" s="117"/>
      <c r="H224" s="118"/>
      <c r="I224" s="91" t="s">
        <v>249</v>
      </c>
      <c r="J224" s="91" t="s">
        <v>250</v>
      </c>
      <c r="K224" s="91" t="str">
        <f t="shared" si="119"/>
        <v>e</v>
      </c>
      <c r="L224" s="91" t="str">
        <f t="shared" si="120"/>
        <v>Eficacia de frenado inferior al mínimo permitido</v>
      </c>
      <c r="M224" s="28" t="str">
        <f>+IF(N224="O","DG",IF(N224="P","","N/A"))</f>
        <v/>
      </c>
      <c r="N224" s="34" t="str">
        <f t="shared" si="117"/>
        <v>P</v>
      </c>
      <c r="O224" s="29">
        <f t="shared" si="118"/>
        <v>0</v>
      </c>
      <c r="P224" s="116"/>
      <c r="Q224" s="117"/>
      <c r="R224" s="117"/>
      <c r="S224" s="118"/>
      <c r="U224" s="25">
        <v>2</v>
      </c>
      <c r="W224" s="25">
        <v>4</v>
      </c>
      <c r="X224" s="25">
        <v>5</v>
      </c>
      <c r="AA224" s="25">
        <v>8</v>
      </c>
      <c r="AB224" s="25">
        <v>9</v>
      </c>
      <c r="AD224" s="25">
        <v>11</v>
      </c>
      <c r="AE224" s="25">
        <v>12</v>
      </c>
      <c r="AI224" s="25">
        <v>16</v>
      </c>
      <c r="AJ224" s="25">
        <v>17</v>
      </c>
      <c r="AL224" s="25">
        <v>19</v>
      </c>
      <c r="AO224" s="25">
        <v>22</v>
      </c>
      <c r="AP224" s="25">
        <v>23</v>
      </c>
      <c r="AQ224" s="25">
        <v>24</v>
      </c>
      <c r="AR224" s="25">
        <v>25</v>
      </c>
      <c r="AS224" s="25">
        <v>26</v>
      </c>
      <c r="AT224" s="25">
        <v>27</v>
      </c>
      <c r="AY224" s="25">
        <v>32</v>
      </c>
      <c r="AZ224" s="25">
        <v>33</v>
      </c>
      <c r="BA224" s="25">
        <v>34</v>
      </c>
      <c r="BB224" s="25">
        <v>35</v>
      </c>
      <c r="BC224" s="25">
        <v>36</v>
      </c>
    </row>
    <row r="225" spans="1:56" ht="37.5" customHeight="1">
      <c r="A225" s="101" t="s">
        <v>42</v>
      </c>
      <c r="B225" s="193"/>
      <c r="C225" s="138" t="s">
        <v>255</v>
      </c>
      <c r="D225" s="139"/>
      <c r="E225" s="139"/>
      <c r="F225" s="139"/>
      <c r="G225" s="139"/>
      <c r="H225" s="140"/>
      <c r="I225" s="91" t="s">
        <v>249</v>
      </c>
      <c r="J225" s="91" t="s">
        <v>250</v>
      </c>
      <c r="K225" s="91" t="str">
        <f t="shared" si="119"/>
        <v>f</v>
      </c>
      <c r="L225" s="91" t="str">
        <f t="shared" si="120"/>
        <v>Inexistencia del freno de servicio</v>
      </c>
      <c r="M225" s="28" t="str">
        <f>+IF(N225="O","DG",IF(N225="P","","N/A"))</f>
        <v/>
      </c>
      <c r="N225" s="34" t="str">
        <f t="shared" si="117"/>
        <v>P</v>
      </c>
      <c r="O225" s="29">
        <f t="shared" si="118"/>
        <v>0</v>
      </c>
      <c r="P225" s="116"/>
      <c r="Q225" s="117"/>
      <c r="R225" s="117"/>
      <c r="S225" s="118"/>
      <c r="U225" s="25">
        <v>2</v>
      </c>
      <c r="W225" s="25">
        <v>4</v>
      </c>
      <c r="X225" s="25">
        <v>5</v>
      </c>
      <c r="AA225" s="25">
        <v>8</v>
      </c>
      <c r="AB225" s="25">
        <v>9</v>
      </c>
      <c r="AD225" s="25">
        <v>11</v>
      </c>
      <c r="AE225" s="25">
        <v>12</v>
      </c>
      <c r="AI225" s="25">
        <v>16</v>
      </c>
      <c r="AJ225" s="25">
        <v>17</v>
      </c>
      <c r="AL225" s="25">
        <v>19</v>
      </c>
      <c r="AO225" s="25">
        <v>22</v>
      </c>
      <c r="AP225" s="25">
        <v>23</v>
      </c>
      <c r="AQ225" s="25">
        <v>24</v>
      </c>
      <c r="AR225" s="25">
        <v>25</v>
      </c>
      <c r="AS225" s="25">
        <v>26</v>
      </c>
      <c r="AT225" s="25">
        <v>27</v>
      </c>
      <c r="AY225" s="25">
        <v>32</v>
      </c>
      <c r="AZ225" s="25">
        <v>33</v>
      </c>
      <c r="BA225" s="25">
        <v>34</v>
      </c>
      <c r="BB225" s="25">
        <v>35</v>
      </c>
      <c r="BC225" s="25">
        <v>36</v>
      </c>
    </row>
    <row r="226" spans="1:56" ht="39.9" customHeight="1">
      <c r="A226" s="101" t="s">
        <v>256</v>
      </c>
      <c r="B226" s="121" t="s">
        <v>257</v>
      </c>
      <c r="C226" s="122"/>
      <c r="D226" s="122"/>
      <c r="E226" s="122"/>
      <c r="F226" s="122"/>
      <c r="G226" s="122"/>
      <c r="H226" s="122"/>
      <c r="I226" s="122"/>
      <c r="J226" s="122"/>
      <c r="K226" s="122"/>
      <c r="L226" s="122"/>
      <c r="M226" s="122"/>
      <c r="N226" s="122"/>
      <c r="O226" s="122"/>
      <c r="P226" s="122"/>
      <c r="Q226" s="122"/>
      <c r="R226" s="122"/>
      <c r="S226" s="123"/>
    </row>
    <row r="227" spans="1:56" ht="39.9" customHeight="1">
      <c r="A227" s="101"/>
      <c r="B227" s="191" t="s">
        <v>23</v>
      </c>
      <c r="C227" s="121" t="s">
        <v>24</v>
      </c>
      <c r="D227" s="122"/>
      <c r="E227" s="122"/>
      <c r="F227" s="122"/>
      <c r="G227" s="122"/>
      <c r="H227" s="123"/>
      <c r="I227" s="94" t="s">
        <v>25</v>
      </c>
      <c r="J227" s="94" t="s">
        <v>26</v>
      </c>
      <c r="K227" s="94" t="s">
        <v>27</v>
      </c>
      <c r="L227" s="94" t="s">
        <v>24</v>
      </c>
      <c r="M227" s="101" t="s">
        <v>28</v>
      </c>
      <c r="N227" s="101" t="s">
        <v>29</v>
      </c>
      <c r="O227" s="92" t="s">
        <v>30</v>
      </c>
      <c r="P227" s="121" t="s">
        <v>30</v>
      </c>
      <c r="Q227" s="122"/>
      <c r="R227" s="122"/>
      <c r="S227" s="123"/>
    </row>
    <row r="228" spans="1:56" ht="39.9" customHeight="1">
      <c r="A228" s="101" t="s">
        <v>31</v>
      </c>
      <c r="B228" s="192"/>
      <c r="C228" s="116" t="s">
        <v>258</v>
      </c>
      <c r="D228" s="117"/>
      <c r="E228" s="117"/>
      <c r="F228" s="117"/>
      <c r="G228" s="117"/>
      <c r="H228" s="118"/>
      <c r="I228" s="91" t="str">
        <f>+$I$225</f>
        <v>6 FRENOS</v>
      </c>
      <c r="J228" s="91" t="s">
        <v>259</v>
      </c>
      <c r="K228" s="91" t="str">
        <f>+A228</f>
        <v>a</v>
      </c>
      <c r="L228" s="91" t="str">
        <f>+C228</f>
        <v xml:space="preserve">Eficacia inferior al 18% y mayor o igual al 16 % </v>
      </c>
      <c r="M228" s="28" t="str">
        <f>+IF(N228="O","DL",IF(N228="P","","N/A"))</f>
        <v/>
      </c>
      <c r="N228" s="34" t="str">
        <f t="shared" ref="N228:N235" si="121">+IF(OR($T$5=T228,$T$5=U228,$T$5=V228,$T$5=W228,$T$5=X228,$T$5=Y228,$T$5=Z228,$T$5=AA228,$T$5=AB228,$T$5=AC228,$T$5=AD228,$T$5=AE228,$T$5=AF228,$T$5=AG228,$T$5=AH228,$T$5=AI228,$T$5=AJ228,$T$5=AK228,$T$5=AL228,$T$5=AM228,$T$5=AN228,$T$5=AO228,$T$5=AP228,$T$5=AQ228,$T$5=AR228,$T$5=AS228,$T$5=AT228,$T$5=AU228,$T$5=AV228,$T$5=AW228,$T$5=AX228,$T$5=AY228,$T$5=AZ228,$T$5=BA228,$T$5=BB228,$T$5=BC228,$T$5=BD228),"P","¡")</f>
        <v>P</v>
      </c>
      <c r="O228" s="29">
        <f t="shared" ref="O228:O235" si="122">P228</f>
        <v>0</v>
      </c>
      <c r="P228" s="116"/>
      <c r="Q228" s="117"/>
      <c r="R228" s="117"/>
      <c r="S228" s="118"/>
      <c r="U228" s="25">
        <v>2</v>
      </c>
      <c r="W228" s="25">
        <v>4</v>
      </c>
      <c r="X228" s="25">
        <v>5</v>
      </c>
      <c r="AA228" s="25">
        <v>8</v>
      </c>
      <c r="AB228" s="25">
        <v>9</v>
      </c>
      <c r="AD228" s="25">
        <v>11</v>
      </c>
      <c r="AE228" s="25">
        <v>12</v>
      </c>
      <c r="AI228" s="25">
        <v>16</v>
      </c>
      <c r="AJ228" s="25">
        <v>17</v>
      </c>
      <c r="AL228" s="25">
        <v>19</v>
      </c>
      <c r="AO228" s="25">
        <v>22</v>
      </c>
      <c r="AP228" s="25">
        <v>23</v>
      </c>
      <c r="AQ228" s="25">
        <v>24</v>
      </c>
      <c r="AR228" s="25">
        <v>25</v>
      </c>
      <c r="AS228" s="25">
        <v>26</v>
      </c>
      <c r="AT228" s="25">
        <v>27</v>
      </c>
      <c r="AY228" s="25">
        <v>32</v>
      </c>
      <c r="AZ228" s="25">
        <v>33</v>
      </c>
      <c r="BA228" s="25">
        <v>34</v>
      </c>
      <c r="BB228" s="25">
        <v>35</v>
      </c>
      <c r="BC228" s="25">
        <v>36</v>
      </c>
    </row>
    <row r="229" spans="1:56" ht="39.9" customHeight="1">
      <c r="A229" s="101" t="s">
        <v>34</v>
      </c>
      <c r="B229" s="192"/>
      <c r="C229" s="116" t="s">
        <v>260</v>
      </c>
      <c r="D229" s="117"/>
      <c r="E229" s="117"/>
      <c r="F229" s="117"/>
      <c r="G229" s="117"/>
      <c r="H229" s="118"/>
      <c r="I229" s="91" t="str">
        <f t="shared" ref="I229:I237" si="123">+$I$225</f>
        <v>6 FRENOS</v>
      </c>
      <c r="J229" s="91" t="s">
        <v>259</v>
      </c>
      <c r="K229" s="91" t="str">
        <f t="shared" ref="K229:K237" si="124">+A229</f>
        <v>b</v>
      </c>
      <c r="L229" s="91" t="str">
        <f t="shared" ref="L229:L237" si="125">+C229</f>
        <v xml:space="preserve">Eficacia inferior al 16% </v>
      </c>
      <c r="M229" s="28" t="str">
        <f>+IF(N229="O","DG",IF(N229="P","","N/A"))</f>
        <v/>
      </c>
      <c r="N229" s="34" t="str">
        <f t="shared" si="121"/>
        <v>P</v>
      </c>
      <c r="O229" s="29">
        <f t="shared" si="122"/>
        <v>0</v>
      </c>
      <c r="P229" s="116"/>
      <c r="Q229" s="117"/>
      <c r="R229" s="117"/>
      <c r="S229" s="118"/>
      <c r="U229" s="25">
        <v>2</v>
      </c>
      <c r="W229" s="25">
        <v>4</v>
      </c>
      <c r="X229" s="25">
        <v>5</v>
      </c>
      <c r="AA229" s="25">
        <v>8</v>
      </c>
      <c r="AB229" s="25">
        <v>9</v>
      </c>
      <c r="AD229" s="25">
        <v>11</v>
      </c>
      <c r="AE229" s="25">
        <v>12</v>
      </c>
      <c r="AI229" s="25">
        <v>16</v>
      </c>
      <c r="AJ229" s="25">
        <v>17</v>
      </c>
      <c r="AL229" s="25">
        <v>19</v>
      </c>
      <c r="AO229" s="25">
        <v>22</v>
      </c>
      <c r="AP229" s="25">
        <v>23</v>
      </c>
      <c r="AQ229" s="25">
        <v>24</v>
      </c>
      <c r="AR229" s="25">
        <v>25</v>
      </c>
      <c r="AS229" s="25">
        <v>26</v>
      </c>
      <c r="AT229" s="25">
        <v>27</v>
      </c>
      <c r="AY229" s="25">
        <v>32</v>
      </c>
      <c r="AZ229" s="25">
        <v>33</v>
      </c>
      <c r="BA229" s="25">
        <v>34</v>
      </c>
      <c r="BB229" s="25">
        <v>35</v>
      </c>
      <c r="BC229" s="25">
        <v>36</v>
      </c>
    </row>
    <row r="230" spans="1:56" ht="39.9" customHeight="1">
      <c r="A230" s="101" t="s">
        <v>36</v>
      </c>
      <c r="B230" s="192"/>
      <c r="C230" s="138" t="s">
        <v>261</v>
      </c>
      <c r="D230" s="139"/>
      <c r="E230" s="139"/>
      <c r="F230" s="139"/>
      <c r="G230" s="139"/>
      <c r="H230" s="140"/>
      <c r="I230" s="91" t="str">
        <f t="shared" si="123"/>
        <v>6 FRENOS</v>
      </c>
      <c r="J230" s="91" t="s">
        <v>259</v>
      </c>
      <c r="K230" s="91" t="str">
        <f t="shared" si="124"/>
        <v>c</v>
      </c>
      <c r="L230" s="91" t="str">
        <f t="shared" si="125"/>
        <v>En caso de entrampe, no bloquea las ruedas por completo</v>
      </c>
      <c r="M230" s="28" t="str">
        <f>+IF(N230="O","DG",IF(N230="P","","N/A"))</f>
        <v>N/A</v>
      </c>
      <c r="N230" s="34" t="str">
        <f t="shared" si="121"/>
        <v>¡</v>
      </c>
      <c r="O230" s="29">
        <f t="shared" si="122"/>
        <v>0</v>
      </c>
      <c r="P230" s="116"/>
      <c r="Q230" s="117"/>
      <c r="R230" s="117"/>
      <c r="S230" s="118"/>
      <c r="W230" s="25">
        <v>4</v>
      </c>
      <c r="AA230" s="25">
        <v>8</v>
      </c>
      <c r="AB230" s="25">
        <v>9</v>
      </c>
      <c r="AI230" s="25">
        <v>16</v>
      </c>
      <c r="AJ230" s="25">
        <v>17</v>
      </c>
      <c r="BB230" s="25">
        <v>35</v>
      </c>
    </row>
    <row r="231" spans="1:56" ht="39.9" customHeight="1">
      <c r="A231" s="101" t="s">
        <v>38</v>
      </c>
      <c r="B231" s="192"/>
      <c r="C231" s="116" t="s">
        <v>262</v>
      </c>
      <c r="D231" s="117"/>
      <c r="E231" s="117"/>
      <c r="F231" s="117"/>
      <c r="G231" s="117"/>
      <c r="H231" s="118"/>
      <c r="I231" s="91" t="str">
        <f t="shared" si="123"/>
        <v>6 FRENOS</v>
      </c>
      <c r="J231" s="91" t="s">
        <v>259</v>
      </c>
      <c r="K231" s="91" t="str">
        <f t="shared" si="124"/>
        <v>d</v>
      </c>
      <c r="L231" s="91" t="str">
        <f t="shared" si="125"/>
        <v xml:space="preserve">Sujeción insuficiente del trinquete del freno de estacionamiento </v>
      </c>
      <c r="M231" s="28" t="str">
        <f t="shared" ref="M231:M232" si="126">+IF(N231="O","DL",IF(N231="P","","N/A"))</f>
        <v/>
      </c>
      <c r="N231" s="34" t="str">
        <f t="shared" si="121"/>
        <v>P</v>
      </c>
      <c r="O231" s="29">
        <f t="shared" si="122"/>
        <v>0</v>
      </c>
      <c r="P231" s="116"/>
      <c r="Q231" s="117"/>
      <c r="R231" s="117"/>
      <c r="S231" s="118"/>
      <c r="U231" s="25">
        <v>2</v>
      </c>
      <c r="W231" s="25">
        <v>4</v>
      </c>
      <c r="X231" s="25">
        <v>5</v>
      </c>
      <c r="AA231" s="25">
        <v>8</v>
      </c>
      <c r="AB231" s="25">
        <v>9</v>
      </c>
      <c r="AD231" s="25">
        <v>11</v>
      </c>
      <c r="AE231" s="25">
        <v>12</v>
      </c>
      <c r="AI231" s="25">
        <v>16</v>
      </c>
      <c r="AJ231" s="25">
        <v>17</v>
      </c>
      <c r="AL231" s="25">
        <v>19</v>
      </c>
      <c r="AO231" s="25">
        <v>22</v>
      </c>
      <c r="AP231" s="25">
        <v>23</v>
      </c>
      <c r="AQ231" s="25">
        <v>24</v>
      </c>
      <c r="AR231" s="25">
        <v>25</v>
      </c>
      <c r="AS231" s="25">
        <v>26</v>
      </c>
      <c r="AT231" s="25">
        <v>27</v>
      </c>
      <c r="AY231" s="25">
        <v>32</v>
      </c>
      <c r="AZ231" s="25">
        <v>33</v>
      </c>
      <c r="BA231" s="25">
        <v>34</v>
      </c>
      <c r="BB231" s="25">
        <v>35</v>
      </c>
      <c r="BC231" s="25">
        <v>36</v>
      </c>
    </row>
    <row r="232" spans="1:56" ht="39.9" customHeight="1">
      <c r="A232" s="101" t="s">
        <v>40</v>
      </c>
      <c r="B232" s="192"/>
      <c r="C232" s="116" t="s">
        <v>263</v>
      </c>
      <c r="D232" s="117"/>
      <c r="E232" s="117"/>
      <c r="F232" s="117"/>
      <c r="G232" s="117"/>
      <c r="H232" s="118"/>
      <c r="I232" s="91" t="str">
        <f t="shared" si="123"/>
        <v>6 FRENOS</v>
      </c>
      <c r="J232" s="91" t="s">
        <v>259</v>
      </c>
      <c r="K232" s="91" t="str">
        <f t="shared" si="124"/>
        <v>e</v>
      </c>
      <c r="L232" s="91" t="str">
        <f t="shared" si="125"/>
        <v xml:space="preserve">Recorrido excesivo de la palanca </v>
      </c>
      <c r="M232" s="28" t="str">
        <f t="shared" si="126"/>
        <v/>
      </c>
      <c r="N232" s="34" t="str">
        <f t="shared" si="121"/>
        <v>P</v>
      </c>
      <c r="O232" s="29">
        <f t="shared" si="122"/>
        <v>0</v>
      </c>
      <c r="P232" s="116"/>
      <c r="Q232" s="117"/>
      <c r="R232" s="117"/>
      <c r="S232" s="118"/>
      <c r="U232" s="25">
        <v>2</v>
      </c>
      <c r="W232" s="25">
        <v>4</v>
      </c>
      <c r="X232" s="25">
        <v>5</v>
      </c>
      <c r="AA232" s="25">
        <v>8</v>
      </c>
      <c r="AB232" s="25">
        <v>9</v>
      </c>
      <c r="AD232" s="25">
        <v>11</v>
      </c>
      <c r="AE232" s="25">
        <v>12</v>
      </c>
      <c r="AI232" s="25">
        <v>16</v>
      </c>
      <c r="AJ232" s="25">
        <v>17</v>
      </c>
      <c r="AL232" s="25">
        <v>19</v>
      </c>
      <c r="AO232" s="25">
        <v>22</v>
      </c>
      <c r="AP232" s="25">
        <v>23</v>
      </c>
      <c r="AQ232" s="25">
        <v>24</v>
      </c>
      <c r="AR232" s="25">
        <v>25</v>
      </c>
      <c r="AS232" s="25">
        <v>26</v>
      </c>
      <c r="AT232" s="25">
        <v>27</v>
      </c>
      <c r="AY232" s="25">
        <v>32</v>
      </c>
      <c r="AZ232" s="25">
        <v>33</v>
      </c>
      <c r="BA232" s="25">
        <v>34</v>
      </c>
      <c r="BB232" s="25">
        <v>35</v>
      </c>
      <c r="BC232" s="25">
        <v>36</v>
      </c>
    </row>
    <row r="233" spans="1:56" ht="39.9" customHeight="1">
      <c r="A233" s="101" t="s">
        <v>42</v>
      </c>
      <c r="B233" s="192"/>
      <c r="C233" s="116" t="s">
        <v>264</v>
      </c>
      <c r="D233" s="117"/>
      <c r="E233" s="117"/>
      <c r="F233" s="117"/>
      <c r="G233" s="117"/>
      <c r="H233" s="118"/>
      <c r="I233" s="91" t="str">
        <f t="shared" si="123"/>
        <v>6 FRENOS</v>
      </c>
      <c r="J233" s="91" t="s">
        <v>259</v>
      </c>
      <c r="K233" s="91" t="str">
        <f t="shared" si="124"/>
        <v>f</v>
      </c>
      <c r="L233" s="91" t="str">
        <f t="shared" si="125"/>
        <v>Ausencia del sistema de freno de estacionamiento o de alguno de sus componentes</v>
      </c>
      <c r="M233" s="28" t="str">
        <f>+IF(N233="O","DG",IF(N233="P","","N/A"))</f>
        <v/>
      </c>
      <c r="N233" s="34" t="str">
        <f t="shared" si="121"/>
        <v>P</v>
      </c>
      <c r="O233" s="29">
        <f t="shared" si="122"/>
        <v>0</v>
      </c>
      <c r="P233" s="116"/>
      <c r="Q233" s="117"/>
      <c r="R233" s="117"/>
      <c r="S233" s="118"/>
      <c r="U233" s="25">
        <v>2</v>
      </c>
      <c r="W233" s="25">
        <v>4</v>
      </c>
      <c r="X233" s="25">
        <v>5</v>
      </c>
      <c r="AA233" s="25">
        <v>8</v>
      </c>
      <c r="AB233" s="25">
        <v>9</v>
      </c>
      <c r="AD233" s="25">
        <v>11</v>
      </c>
      <c r="AE233" s="25">
        <v>12</v>
      </c>
      <c r="AI233" s="25">
        <v>16</v>
      </c>
      <c r="AJ233" s="25">
        <v>17</v>
      </c>
      <c r="AL233" s="25">
        <v>19</v>
      </c>
      <c r="AO233" s="25">
        <v>22</v>
      </c>
      <c r="AP233" s="25">
        <v>23</v>
      </c>
      <c r="AQ233" s="25">
        <v>24</v>
      </c>
      <c r="AR233" s="25">
        <v>25</v>
      </c>
      <c r="AS233" s="25">
        <v>26</v>
      </c>
      <c r="AT233" s="25">
        <v>27</v>
      </c>
      <c r="AY233" s="25">
        <v>32</v>
      </c>
      <c r="AZ233" s="25">
        <v>33</v>
      </c>
      <c r="BA233" s="25">
        <v>34</v>
      </c>
      <c r="BB233" s="25">
        <v>35</v>
      </c>
      <c r="BC233" s="25">
        <v>36</v>
      </c>
    </row>
    <row r="234" spans="1:56" ht="39.9" customHeight="1">
      <c r="A234" s="101" t="s">
        <v>44</v>
      </c>
      <c r="B234" s="192"/>
      <c r="C234" s="116" t="s">
        <v>265</v>
      </c>
      <c r="D234" s="117"/>
      <c r="E234" s="117"/>
      <c r="F234" s="117"/>
      <c r="G234" s="117"/>
      <c r="H234" s="118"/>
      <c r="I234" s="91" t="str">
        <f t="shared" si="123"/>
        <v>6 FRENOS</v>
      </c>
      <c r="J234" s="91" t="s">
        <v>259</v>
      </c>
      <c r="K234" s="91" t="str">
        <f t="shared" si="124"/>
        <v>g</v>
      </c>
      <c r="L234" s="91" t="str">
        <f t="shared" si="125"/>
        <v xml:space="preserve">Deterioro en los mecanismos de acción que no afecten su funcionamiento </v>
      </c>
      <c r="M234" s="28" t="str">
        <f>+IF(N234="O","DL",IF(N234="P","","N/A"))</f>
        <v/>
      </c>
      <c r="N234" s="34" t="str">
        <f t="shared" si="121"/>
        <v>P</v>
      </c>
      <c r="O234" s="29">
        <f t="shared" si="122"/>
        <v>0</v>
      </c>
      <c r="P234" s="116"/>
      <c r="Q234" s="117"/>
      <c r="R234" s="117"/>
      <c r="S234" s="118"/>
      <c r="U234" s="25">
        <v>2</v>
      </c>
      <c r="W234" s="25">
        <v>4</v>
      </c>
      <c r="X234" s="25">
        <v>5</v>
      </c>
      <c r="AA234" s="25">
        <v>8</v>
      </c>
      <c r="AB234" s="25">
        <v>9</v>
      </c>
      <c r="AD234" s="25">
        <v>11</v>
      </c>
      <c r="AE234" s="25">
        <v>12</v>
      </c>
      <c r="AI234" s="25">
        <v>16</v>
      </c>
      <c r="AJ234" s="25">
        <v>17</v>
      </c>
      <c r="AL234" s="25">
        <v>19</v>
      </c>
      <c r="AO234" s="25">
        <v>22</v>
      </c>
      <c r="AP234" s="25">
        <v>23</v>
      </c>
      <c r="AQ234" s="25">
        <v>24</v>
      </c>
      <c r="AR234" s="25">
        <v>25</v>
      </c>
      <c r="AS234" s="25">
        <v>26</v>
      </c>
      <c r="AT234" s="25">
        <v>27</v>
      </c>
      <c r="AY234" s="25">
        <v>32</v>
      </c>
      <c r="AZ234" s="25">
        <v>33</v>
      </c>
      <c r="BA234" s="25">
        <v>34</v>
      </c>
      <c r="BB234" s="25">
        <v>35</v>
      </c>
      <c r="BC234" s="25">
        <v>36</v>
      </c>
    </row>
    <row r="235" spans="1:56" ht="39.9" customHeight="1">
      <c r="A235" s="101" t="s">
        <v>46</v>
      </c>
      <c r="B235" s="192"/>
      <c r="C235" s="116" t="s">
        <v>266</v>
      </c>
      <c r="D235" s="117"/>
      <c r="E235" s="117"/>
      <c r="F235" s="117"/>
      <c r="G235" s="117"/>
      <c r="H235" s="118"/>
      <c r="I235" s="91" t="str">
        <f t="shared" si="123"/>
        <v>6 FRENOS</v>
      </c>
      <c r="J235" s="91" t="s">
        <v>259</v>
      </c>
      <c r="K235" s="91" t="str">
        <f t="shared" si="124"/>
        <v>h</v>
      </c>
      <c r="L235" s="91" t="str">
        <f t="shared" si="125"/>
        <v>Deterioro en los mecanismos de acción (palanca deteriorada o deformada, oxidada o existencia de elementos punzocortantes)</v>
      </c>
      <c r="M235" s="28" t="str">
        <f>+IF(N235="O","DG",IF(N235="P","","N/A"))</f>
        <v/>
      </c>
      <c r="N235" s="34" t="str">
        <f t="shared" si="121"/>
        <v>P</v>
      </c>
      <c r="O235" s="29">
        <f t="shared" si="122"/>
        <v>0</v>
      </c>
      <c r="P235" s="116"/>
      <c r="Q235" s="117"/>
      <c r="R235" s="117"/>
      <c r="S235" s="118"/>
      <c r="U235" s="25">
        <v>2</v>
      </c>
      <c r="W235" s="25">
        <v>4</v>
      </c>
      <c r="X235" s="25">
        <v>5</v>
      </c>
      <c r="AA235" s="25">
        <v>8</v>
      </c>
      <c r="AB235" s="25">
        <v>9</v>
      </c>
      <c r="AD235" s="25">
        <v>11</v>
      </c>
      <c r="AE235" s="25">
        <v>12</v>
      </c>
      <c r="AI235" s="25">
        <v>16</v>
      </c>
      <c r="AJ235" s="25">
        <v>17</v>
      </c>
      <c r="AL235" s="25">
        <v>19</v>
      </c>
      <c r="AO235" s="25">
        <v>22</v>
      </c>
      <c r="AP235" s="25">
        <v>23</v>
      </c>
      <c r="AQ235" s="25">
        <v>24</v>
      </c>
      <c r="AR235" s="25">
        <v>25</v>
      </c>
      <c r="AS235" s="25">
        <v>26</v>
      </c>
      <c r="AT235" s="25">
        <v>27</v>
      </c>
      <c r="AY235" s="25">
        <v>32</v>
      </c>
      <c r="AZ235" s="25">
        <v>33</v>
      </c>
      <c r="BA235" s="25">
        <v>34</v>
      </c>
      <c r="BB235" s="25">
        <v>35</v>
      </c>
      <c r="BC235" s="25">
        <v>36</v>
      </c>
    </row>
    <row r="236" spans="1:56" ht="39.9" customHeight="1">
      <c r="A236" s="101" t="s">
        <v>48</v>
      </c>
      <c r="B236" s="192"/>
      <c r="C236" s="138" t="s">
        <v>267</v>
      </c>
      <c r="D236" s="139"/>
      <c r="E236" s="139"/>
      <c r="F236" s="139"/>
      <c r="G236" s="139"/>
      <c r="H236" s="140"/>
      <c r="I236" s="91" t="str">
        <f t="shared" si="123"/>
        <v>6 FRENOS</v>
      </c>
      <c r="J236" s="91" t="s">
        <v>259</v>
      </c>
      <c r="K236" s="91" t="str">
        <f t="shared" si="124"/>
        <v>i</v>
      </c>
      <c r="L236" s="91" t="str">
        <f t="shared" si="125"/>
        <v>Sistema de bloqueo de las ruedas no cumple su función, no hace contacto con una o mas ruedas (en equipos de arrastre)</v>
      </c>
      <c r="M236" s="28" t="str">
        <f t="shared" ref="M236:M237" si="127">+IF(N236="O","DG",IF(N236="P","","N/A"))</f>
        <v>N/A</v>
      </c>
      <c r="N236" s="34" t="str">
        <f t="shared" ref="N236:N237" si="128">+IF(OR($T$5=T236,$T$5=U236,$T$5=V236,$T$5=W236,$T$5=X236,$T$5=Y236,$T$5=Z236,$T$5=AA236,$T$5=AB236,$T$5=AC236,$T$5=AD236,$T$5=AE236,$T$5=AF236,$T$5=AG236,$T$5=AH236,$T$5=AI236,$T$5=AJ236,$T$5=AK236,$T$5=AL236,$T$5=AM236,$T$5=AN236,$T$5=AO236,$T$5=AP236,$T$5=AQ236,$T$5=AR236,$T$5=AS236,$T$5=AT236,$T$5=AU236,$T$5=AV236,$T$5=AW236,$T$5=AX236,$T$5=AY236,$T$5=AZ236,$T$5=BA236,$T$5=BB236,$T$5=BC236,$T$5=BD236),"P","¡")</f>
        <v>¡</v>
      </c>
      <c r="O236" s="29"/>
      <c r="P236" s="116"/>
      <c r="Q236" s="117"/>
      <c r="R236" s="117"/>
      <c r="S236" s="118"/>
      <c r="T236" s="25">
        <v>1</v>
      </c>
      <c r="V236" s="25">
        <v>3</v>
      </c>
      <c r="AC236" s="25">
        <v>10</v>
      </c>
      <c r="AG236" s="25">
        <v>14</v>
      </c>
      <c r="AH236" s="25">
        <v>15</v>
      </c>
      <c r="AK236" s="25">
        <v>18</v>
      </c>
      <c r="AM236" s="25">
        <v>20</v>
      </c>
      <c r="AN236" s="25">
        <v>21</v>
      </c>
      <c r="AV236" s="25">
        <v>29</v>
      </c>
      <c r="AW236" s="25">
        <v>30</v>
      </c>
      <c r="AX236" s="25">
        <v>31</v>
      </c>
      <c r="BD236" s="25">
        <v>37</v>
      </c>
    </row>
    <row r="237" spans="1:56" ht="39.9" customHeight="1">
      <c r="A237" s="101" t="s">
        <v>50</v>
      </c>
      <c r="B237" s="193"/>
      <c r="C237" s="138" t="s">
        <v>268</v>
      </c>
      <c r="D237" s="139"/>
      <c r="E237" s="139"/>
      <c r="F237" s="139"/>
      <c r="G237" s="139"/>
      <c r="H237" s="140"/>
      <c r="I237" s="91" t="str">
        <f t="shared" si="123"/>
        <v>6 FRENOS</v>
      </c>
      <c r="J237" s="91" t="s">
        <v>259</v>
      </c>
      <c r="K237" s="91" t="str">
        <f t="shared" si="124"/>
        <v>j</v>
      </c>
      <c r="L237" s="91" t="str">
        <f t="shared" si="125"/>
        <v>El sistema de cableado o varilla accionador presenta desajuste, deformaciones, alteraciones u otra condición que afecte el buen funcionamiento (en equipos de arrastre)</v>
      </c>
      <c r="M237" s="28" t="str">
        <f t="shared" si="127"/>
        <v>N/A</v>
      </c>
      <c r="N237" s="34" t="str">
        <f t="shared" si="128"/>
        <v>¡</v>
      </c>
      <c r="O237" s="29"/>
      <c r="P237" s="116"/>
      <c r="Q237" s="117"/>
      <c r="R237" s="117"/>
      <c r="S237" s="118"/>
      <c r="T237" s="25">
        <v>1</v>
      </c>
      <c r="V237" s="25">
        <v>3</v>
      </c>
      <c r="AC237" s="25">
        <v>10</v>
      </c>
      <c r="AG237" s="25">
        <v>14</v>
      </c>
      <c r="AH237" s="25">
        <v>15</v>
      </c>
      <c r="AK237" s="25">
        <v>18</v>
      </c>
      <c r="AM237" s="25">
        <v>20</v>
      </c>
      <c r="AN237" s="25">
        <v>21</v>
      </c>
      <c r="AV237" s="25">
        <v>29</v>
      </c>
      <c r="AW237" s="25">
        <v>30</v>
      </c>
      <c r="AX237" s="25">
        <v>31</v>
      </c>
      <c r="BD237" s="25">
        <v>37</v>
      </c>
    </row>
    <row r="238" spans="1:56" ht="39.9" customHeight="1">
      <c r="A238" s="101" t="s">
        <v>269</v>
      </c>
      <c r="B238" s="33"/>
      <c r="C238" s="121" t="s">
        <v>270</v>
      </c>
      <c r="D238" s="122"/>
      <c r="E238" s="122"/>
      <c r="F238" s="122"/>
      <c r="G238" s="122"/>
      <c r="H238" s="122"/>
      <c r="I238" s="122"/>
      <c r="J238" s="122"/>
      <c r="K238" s="122"/>
      <c r="L238" s="122"/>
      <c r="M238" s="122"/>
      <c r="N238" s="122"/>
      <c r="O238" s="122"/>
      <c r="P238" s="122"/>
      <c r="Q238" s="122"/>
      <c r="R238" s="122"/>
      <c r="S238" s="123"/>
    </row>
    <row r="239" spans="1:56" ht="39.9" customHeight="1">
      <c r="A239" s="101"/>
      <c r="B239" s="191" t="s">
        <v>23</v>
      </c>
      <c r="C239" s="121" t="s">
        <v>24</v>
      </c>
      <c r="D239" s="122"/>
      <c r="E239" s="122"/>
      <c r="F239" s="122"/>
      <c r="G239" s="122"/>
      <c r="H239" s="123"/>
      <c r="I239" s="94" t="s">
        <v>25</v>
      </c>
      <c r="J239" s="94" t="s">
        <v>26</v>
      </c>
      <c r="K239" s="94" t="s">
        <v>27</v>
      </c>
      <c r="L239" s="94" t="s">
        <v>24</v>
      </c>
      <c r="M239" s="101" t="s">
        <v>28</v>
      </c>
      <c r="N239" s="101" t="s">
        <v>29</v>
      </c>
      <c r="O239" s="92" t="s">
        <v>30</v>
      </c>
      <c r="P239" s="121" t="s">
        <v>30</v>
      </c>
      <c r="Q239" s="122"/>
      <c r="R239" s="122"/>
      <c r="S239" s="123"/>
    </row>
    <row r="240" spans="1:56" ht="34.200000000000003" customHeight="1">
      <c r="A240" s="101" t="s">
        <v>31</v>
      </c>
      <c r="B240" s="192"/>
      <c r="C240" s="116" t="s">
        <v>271</v>
      </c>
      <c r="D240" s="117"/>
      <c r="E240" s="117"/>
      <c r="F240" s="117"/>
      <c r="G240" s="117"/>
      <c r="H240" s="118"/>
      <c r="I240" s="91" t="str">
        <f>+$I$235</f>
        <v>6 FRENOS</v>
      </c>
      <c r="J240" s="91" t="s">
        <v>272</v>
      </c>
      <c r="K240" s="91" t="str">
        <f>+A240</f>
        <v>a</v>
      </c>
      <c r="L240" s="91" t="str">
        <f>+C240</f>
        <v>Carrera del pedal excesiva o muy corta</v>
      </c>
      <c r="M240" s="28" t="str">
        <f>+IF(N240="O","DL",IF(N240="P","","N/A"))</f>
        <v/>
      </c>
      <c r="N240" s="34" t="str">
        <f>+IF(OR($T$5=T240,$T$5=U240,$T$5=V240,$T$5=W240,$T$5=X240,$T$5=Y240,$T$5=Z240,$T$5=AA240,$T$5=AB240,$T$5=AC240,$T$5=AD240,$T$5=AE240,$T$5=AF240,$T$5=AG240,$T$5=AH240,$T$5=AI240,$T$5=AJ240,$T$5=AK240,$T$5=AL240,$T$5=AM240,$T$5=AN240,$T$5=AO240,$T$5=AP240,$T$5=AQ240,$T$5=AR240,$T$5=AS240,$T$5=AT240,$T$5=AU240,$T$5=AV240,$T$5=AW240,$T$5=AX240,$T$5=AY240,$T$5=AZ240,$T$5=BA240,$T$5=BB240,$T$5=BC240,$T$5=BD240),"P","¡")</f>
        <v>P</v>
      </c>
      <c r="O240" s="106"/>
      <c r="P240" s="116"/>
      <c r="Q240" s="117"/>
      <c r="R240" s="117"/>
      <c r="S240" s="118"/>
      <c r="U240" s="25">
        <v>2</v>
      </c>
      <c r="W240" s="25">
        <v>4</v>
      </c>
      <c r="X240" s="25">
        <v>5</v>
      </c>
      <c r="AA240" s="25">
        <v>8</v>
      </c>
      <c r="AB240" s="25">
        <v>9</v>
      </c>
      <c r="AD240" s="25">
        <v>11</v>
      </c>
      <c r="AE240" s="25">
        <v>12</v>
      </c>
      <c r="AI240" s="25">
        <v>16</v>
      </c>
      <c r="AJ240" s="25">
        <v>17</v>
      </c>
      <c r="AL240" s="25">
        <v>19</v>
      </c>
      <c r="AO240" s="25">
        <v>22</v>
      </c>
      <c r="AP240" s="25">
        <v>23</v>
      </c>
      <c r="AQ240" s="25">
        <v>24</v>
      </c>
      <c r="AR240" s="25">
        <v>25</v>
      </c>
      <c r="AS240" s="25">
        <v>26</v>
      </c>
      <c r="AT240" s="25">
        <v>27</v>
      </c>
      <c r="AY240" s="25">
        <v>32</v>
      </c>
      <c r="AZ240" s="25">
        <v>33</v>
      </c>
      <c r="BA240" s="25">
        <v>34</v>
      </c>
      <c r="BB240" s="25">
        <v>35</v>
      </c>
      <c r="BC240" s="25">
        <v>36</v>
      </c>
    </row>
    <row r="241" spans="1:55" ht="34.200000000000003" customHeight="1">
      <c r="A241" s="101" t="s">
        <v>34</v>
      </c>
      <c r="B241" s="192"/>
      <c r="C241" s="116" t="s">
        <v>273</v>
      </c>
      <c r="D241" s="117"/>
      <c r="E241" s="117"/>
      <c r="F241" s="117"/>
      <c r="G241" s="117"/>
      <c r="H241" s="118"/>
      <c r="I241" s="91" t="str">
        <f t="shared" ref="I241:I243" si="129">+$I$235</f>
        <v>6 FRENOS</v>
      </c>
      <c r="J241" s="91" t="s">
        <v>272</v>
      </c>
      <c r="K241" s="91" t="str">
        <f t="shared" ref="K241:K243" si="130">+A241</f>
        <v>b</v>
      </c>
      <c r="L241" s="91" t="str">
        <f t="shared" ref="L241:L243" si="131">+C241</f>
        <v>Holgura excesiva del pedal</v>
      </c>
      <c r="M241" s="28" t="str">
        <f>+IF(N241="O","DG",IF(N241="P","","N/A"))</f>
        <v/>
      </c>
      <c r="N241" s="34" t="str">
        <f>+IF(OR($T$5=T241,$T$5=U241,$T$5=V241,$T$5=W241,$T$5=X241,$T$5=Y241,$T$5=Z241,$T$5=AA241,$T$5=AB241,$T$5=AC241,$T$5=AD241,$T$5=AE241,$T$5=AF241,$T$5=AG241,$T$5=AH241,$T$5=AI241,$T$5=AJ241,$T$5=AK241,$T$5=AL241,$T$5=AM241,$T$5=AN241,$T$5=AO241,$T$5=AP241,$T$5=AQ241,$T$5=AR241,$T$5=AS241,$T$5=AT241,$T$5=AU241,$T$5=AV241,$T$5=AW241,$T$5=AX241,$T$5=AY241,$T$5=AZ241,$T$5=BA241,$T$5=BB241,$T$5=BC241,$T$5=BD241),"P","¡")</f>
        <v>P</v>
      </c>
      <c r="O241" s="106"/>
      <c r="P241" s="116"/>
      <c r="Q241" s="117"/>
      <c r="R241" s="117"/>
      <c r="S241" s="118"/>
      <c r="U241" s="25">
        <v>2</v>
      </c>
      <c r="W241" s="25">
        <v>4</v>
      </c>
      <c r="X241" s="25">
        <v>5</v>
      </c>
      <c r="AA241" s="25">
        <v>8</v>
      </c>
      <c r="AB241" s="25">
        <v>9</v>
      </c>
      <c r="AD241" s="25">
        <v>11</v>
      </c>
      <c r="AE241" s="25">
        <v>12</v>
      </c>
      <c r="AI241" s="25">
        <v>16</v>
      </c>
      <c r="AJ241" s="25">
        <v>17</v>
      </c>
      <c r="AL241" s="25">
        <v>19</v>
      </c>
      <c r="AO241" s="25">
        <v>22</v>
      </c>
      <c r="AP241" s="25">
        <v>23</v>
      </c>
      <c r="AQ241" s="25">
        <v>24</v>
      </c>
      <c r="AR241" s="25">
        <v>25</v>
      </c>
      <c r="AS241" s="25">
        <v>26</v>
      </c>
      <c r="AT241" s="25">
        <v>27</v>
      </c>
      <c r="AY241" s="25">
        <v>32</v>
      </c>
      <c r="AZ241" s="25">
        <v>33</v>
      </c>
      <c r="BA241" s="25">
        <v>34</v>
      </c>
      <c r="BB241" s="25">
        <v>35</v>
      </c>
      <c r="BC241" s="25">
        <v>36</v>
      </c>
    </row>
    <row r="242" spans="1:55" ht="34.200000000000003" customHeight="1">
      <c r="A242" s="101" t="s">
        <v>36</v>
      </c>
      <c r="B242" s="192"/>
      <c r="C242" s="116" t="s">
        <v>274</v>
      </c>
      <c r="D242" s="117"/>
      <c r="E242" s="117"/>
      <c r="F242" s="117"/>
      <c r="G242" s="117"/>
      <c r="H242" s="118"/>
      <c r="I242" s="91" t="str">
        <f t="shared" si="129"/>
        <v>6 FRENOS</v>
      </c>
      <c r="J242" s="91" t="s">
        <v>272</v>
      </c>
      <c r="K242" s="91" t="str">
        <f t="shared" si="130"/>
        <v>c</v>
      </c>
      <c r="L242" s="91" t="str">
        <f t="shared" si="131"/>
        <v xml:space="preserve">Retorno inadecuado del pedal </v>
      </c>
      <c r="M242" s="28" t="str">
        <f>+IF(N242="O","DL",IF(N242="P","","N/A"))</f>
        <v/>
      </c>
      <c r="N242" s="34" t="str">
        <f>+IF(OR($T$5=T242,$T$5=U242,$T$5=V242,$T$5=W242,$T$5=X242,$T$5=Y242,$T$5=Z242,$T$5=AA242,$T$5=AB242,$T$5=AC242,$T$5=AD242,$T$5=AE242,$T$5=AF242,$T$5=AG242,$T$5=AH242,$T$5=AI242,$T$5=AJ242,$T$5=AK242,$T$5=AL242,$T$5=AM242,$T$5=AN242,$T$5=AO242,$T$5=AP242,$T$5=AQ242,$T$5=AR242,$T$5=AS242,$T$5=AT242,$T$5=AU242,$T$5=AV242,$T$5=AW242,$T$5=AX242,$T$5=AY242,$T$5=AZ242,$T$5=BA242,$T$5=BB242,$T$5=BC242,$T$5=BD242),"P","¡")</f>
        <v>P</v>
      </c>
      <c r="O242" s="106"/>
      <c r="P242" s="116"/>
      <c r="Q242" s="117"/>
      <c r="R242" s="117"/>
      <c r="S242" s="118"/>
      <c r="U242" s="25">
        <v>2</v>
      </c>
      <c r="W242" s="25">
        <v>4</v>
      </c>
      <c r="X242" s="25">
        <v>5</v>
      </c>
      <c r="AA242" s="25">
        <v>8</v>
      </c>
      <c r="AB242" s="25">
        <v>9</v>
      </c>
      <c r="AD242" s="25">
        <v>11</v>
      </c>
      <c r="AE242" s="25">
        <v>12</v>
      </c>
      <c r="AI242" s="25">
        <v>16</v>
      </c>
      <c r="AJ242" s="25">
        <v>17</v>
      </c>
      <c r="AL242" s="25">
        <v>19</v>
      </c>
      <c r="AO242" s="25">
        <v>22</v>
      </c>
      <c r="AP242" s="25">
        <v>23</v>
      </c>
      <c r="AQ242" s="25">
        <v>24</v>
      </c>
      <c r="AR242" s="25">
        <v>25</v>
      </c>
      <c r="AS242" s="25">
        <v>26</v>
      </c>
      <c r="AT242" s="25">
        <v>27</v>
      </c>
      <c r="AY242" s="25">
        <v>32</v>
      </c>
      <c r="AZ242" s="25">
        <v>33</v>
      </c>
      <c r="BA242" s="25">
        <v>34</v>
      </c>
      <c r="BB242" s="25">
        <v>35</v>
      </c>
      <c r="BC242" s="25">
        <v>36</v>
      </c>
    </row>
    <row r="243" spans="1:55" ht="34.200000000000003" customHeight="1">
      <c r="A243" s="101" t="s">
        <v>38</v>
      </c>
      <c r="B243" s="192"/>
      <c r="C243" s="116" t="s">
        <v>275</v>
      </c>
      <c r="D243" s="117"/>
      <c r="E243" s="117"/>
      <c r="F243" s="117"/>
      <c r="G243" s="117"/>
      <c r="H243" s="118"/>
      <c r="I243" s="91" t="str">
        <f t="shared" si="129"/>
        <v>6 FRENOS</v>
      </c>
      <c r="J243" s="91" t="s">
        <v>272</v>
      </c>
      <c r="K243" s="91" t="str">
        <f t="shared" si="130"/>
        <v>d</v>
      </c>
      <c r="L243" s="91" t="str">
        <f t="shared" si="131"/>
        <v>Revestimiento antideslizante del pedal despegado, muy desgastado o ausente, cuando aplica</v>
      </c>
      <c r="M243" s="28" t="str">
        <f>+IF(N243="O","DG",IF(N243="P","","N/A"))</f>
        <v/>
      </c>
      <c r="N243" s="34" t="str">
        <f>+IF(OR($T$5=T243,$T$5=U243,$T$5=V243,$T$5=W243,$T$5=X243,$T$5=Y243,$T$5=Z243,$T$5=AA243,$T$5=AB243,$T$5=AC243,$T$5=AD243,$T$5=AE243,$T$5=AF243,$T$5=AG243,$T$5=AH243,$T$5=AI243,$T$5=AJ243,$T$5=AK243,$T$5=AL243,$T$5=AM243,$T$5=AN243,$T$5=AO243,$T$5=AP243,$T$5=AQ243,$T$5=AR243,$T$5=AS243,$T$5=AT243,$T$5=AU243,$T$5=AV243,$T$5=AW243,$T$5=AX243,$T$5=AY243,$T$5=AZ243,$T$5=BA243,$T$5=BB243,$T$5=BC243,$T$5=BD243),"P","¡")</f>
        <v>P</v>
      </c>
      <c r="O243" s="106"/>
      <c r="P243" s="116"/>
      <c r="Q243" s="117"/>
      <c r="R243" s="117"/>
      <c r="S243" s="118"/>
      <c r="U243" s="25">
        <v>2</v>
      </c>
      <c r="W243" s="25">
        <v>4</v>
      </c>
      <c r="X243" s="25">
        <v>5</v>
      </c>
      <c r="AA243" s="25">
        <v>8</v>
      </c>
      <c r="AB243" s="25">
        <v>9</v>
      </c>
      <c r="AD243" s="25">
        <v>11</v>
      </c>
      <c r="AE243" s="25">
        <v>12</v>
      </c>
      <c r="AI243" s="25">
        <v>16</v>
      </c>
      <c r="AJ243" s="25">
        <v>17</v>
      </c>
      <c r="AL243" s="25">
        <v>19</v>
      </c>
      <c r="AO243" s="25">
        <v>22</v>
      </c>
      <c r="AP243" s="25">
        <v>23</v>
      </c>
      <c r="AQ243" s="25">
        <v>24</v>
      </c>
      <c r="AR243" s="25">
        <v>25</v>
      </c>
      <c r="AS243" s="25">
        <v>26</v>
      </c>
      <c r="AT243" s="25">
        <v>27</v>
      </c>
      <c r="AY243" s="25">
        <v>32</v>
      </c>
      <c r="AZ243" s="25">
        <v>33</v>
      </c>
      <c r="BA243" s="25">
        <v>34</v>
      </c>
      <c r="BB243" s="25">
        <v>35</v>
      </c>
      <c r="BC243" s="25">
        <v>36</v>
      </c>
    </row>
    <row r="244" spans="1:55" ht="39.9" customHeight="1">
      <c r="A244" s="101" t="s">
        <v>276</v>
      </c>
      <c r="B244" s="121" t="s">
        <v>277</v>
      </c>
      <c r="C244" s="122"/>
      <c r="D244" s="122"/>
      <c r="E244" s="122"/>
      <c r="F244" s="122"/>
      <c r="G244" s="122"/>
      <c r="H244" s="122"/>
      <c r="I244" s="122"/>
      <c r="J244" s="122"/>
      <c r="K244" s="122"/>
      <c r="L244" s="122"/>
      <c r="M244" s="122"/>
      <c r="N244" s="122"/>
      <c r="O244" s="122"/>
      <c r="P244" s="122"/>
      <c r="Q244" s="122"/>
      <c r="R244" s="122"/>
      <c r="S244" s="123"/>
    </row>
    <row r="245" spans="1:55" ht="39.9" customHeight="1">
      <c r="A245" s="101"/>
      <c r="B245" s="191" t="s">
        <v>23</v>
      </c>
      <c r="C245" s="121" t="s">
        <v>24</v>
      </c>
      <c r="D245" s="122"/>
      <c r="E245" s="122"/>
      <c r="F245" s="122"/>
      <c r="G245" s="122"/>
      <c r="H245" s="123"/>
      <c r="I245" s="94" t="s">
        <v>25</v>
      </c>
      <c r="J245" s="94" t="s">
        <v>26</v>
      </c>
      <c r="K245" s="94" t="s">
        <v>27</v>
      </c>
      <c r="L245" s="94" t="s">
        <v>24</v>
      </c>
      <c r="M245" s="101" t="s">
        <v>28</v>
      </c>
      <c r="N245" s="101" t="s">
        <v>29</v>
      </c>
      <c r="O245" s="92" t="s">
        <v>30</v>
      </c>
      <c r="P245" s="121" t="s">
        <v>30</v>
      </c>
      <c r="Q245" s="122"/>
      <c r="R245" s="122"/>
      <c r="S245" s="123"/>
    </row>
    <row r="246" spans="1:55" ht="36" customHeight="1">
      <c r="A246" s="101" t="s">
        <v>31</v>
      </c>
      <c r="B246" s="192"/>
      <c r="C246" s="116" t="s">
        <v>278</v>
      </c>
      <c r="D246" s="117"/>
      <c r="E246" s="117"/>
      <c r="F246" s="117"/>
      <c r="G246" s="117"/>
      <c r="H246" s="118"/>
      <c r="I246" s="91" t="str">
        <f>+$I$243</f>
        <v>6 FRENOS</v>
      </c>
      <c r="J246" s="91" t="s">
        <v>279</v>
      </c>
      <c r="K246" s="91" t="str">
        <f>+A246</f>
        <v>a</v>
      </c>
      <c r="L246" s="91" t="str">
        <f>+C246</f>
        <v xml:space="preserve">Servofreno defectuoso, sin vacío o desinstalado </v>
      </c>
      <c r="M246" s="28" t="str">
        <f>+IF(N246="O","DG",IF(N246="P","","N/A"))</f>
        <v/>
      </c>
      <c r="N246" s="34" t="str">
        <f>+IF(OR($T$5=T246,$T$5=U246,$T$5=V246,$T$5=W246,$T$5=X246,$T$5=Y246,$T$5=Z246,$T$5=AA246,$T$5=AB246,$T$5=AC246,$T$5=AD246,$T$5=AE246,$T$5=AF246,$T$5=AG246,$T$5=AH246,$T$5=AI246,$T$5=AJ246,$T$5=AK246,$T$5=AL246,$T$5=AM246,$T$5=AN246,$T$5=AO246,$T$5=AP246,$T$5=AQ246,$T$5=AR246,$T$5=AS246,$T$5=AT246,$T$5=AU246,$T$5=AV246,$T$5=AW246,$T$5=AX246,$T$5=AY246,$T$5=AZ246,$T$5=BA246,$T$5=BB246,$T$5=BC246,$T$5=BD246),"P","¡")</f>
        <v>P</v>
      </c>
      <c r="O246" s="29">
        <f t="shared" ref="O246:O250" si="132">P246</f>
        <v>0</v>
      </c>
      <c r="P246" s="116"/>
      <c r="Q246" s="117"/>
      <c r="R246" s="117"/>
      <c r="S246" s="118"/>
      <c r="U246" s="25">
        <v>2</v>
      </c>
      <c r="X246" s="25">
        <v>5</v>
      </c>
      <c r="AA246" s="25">
        <v>8</v>
      </c>
      <c r="AB246" s="25">
        <v>9</v>
      </c>
      <c r="AI246" s="25">
        <v>16</v>
      </c>
      <c r="AJ246" s="25">
        <v>17</v>
      </c>
      <c r="AL246" s="25">
        <v>19</v>
      </c>
      <c r="AO246" s="25">
        <v>22</v>
      </c>
      <c r="AP246" s="25">
        <v>23</v>
      </c>
      <c r="AQ246" s="25">
        <v>24</v>
      </c>
      <c r="AR246" s="25">
        <v>25</v>
      </c>
      <c r="AS246" s="25">
        <v>26</v>
      </c>
      <c r="AT246" s="25">
        <v>27</v>
      </c>
      <c r="AY246" s="25">
        <v>32</v>
      </c>
      <c r="AZ246" s="25">
        <v>33</v>
      </c>
      <c r="BA246" s="25">
        <v>34</v>
      </c>
      <c r="BB246" s="25">
        <v>35</v>
      </c>
      <c r="BC246" s="25">
        <v>36</v>
      </c>
    </row>
    <row r="247" spans="1:55" ht="36" customHeight="1">
      <c r="A247" s="101" t="s">
        <v>34</v>
      </c>
      <c r="B247" s="192"/>
      <c r="C247" s="116" t="s">
        <v>280</v>
      </c>
      <c r="D247" s="117"/>
      <c r="E247" s="117"/>
      <c r="F247" s="117"/>
      <c r="G247" s="117"/>
      <c r="H247" s="118"/>
      <c r="I247" s="91" t="str">
        <f t="shared" ref="I247:I250" si="133">+$I$243</f>
        <v>6 FRENOS</v>
      </c>
      <c r="J247" s="91" t="s">
        <v>279</v>
      </c>
      <c r="K247" s="91" t="str">
        <f t="shared" ref="K247:K250" si="134">+A247</f>
        <v>b</v>
      </c>
      <c r="L247" s="91" t="str">
        <f t="shared" ref="L247:L250" si="135">+C247</f>
        <v xml:space="preserve">Bomba principal defectuosa, mal sujeta o con pérdidas </v>
      </c>
      <c r="M247" s="28" t="str">
        <f>+IF(N247="O","DG",IF(N247="P","","N/A"))</f>
        <v/>
      </c>
      <c r="N247" s="34" t="str">
        <f>+IF(OR($T$5=T247,$T$5=U247,$T$5=V247,$T$5=W247,$T$5=X247,$T$5=Y247,$T$5=Z247,$T$5=AA247,$T$5=AB247,$T$5=AC247,$T$5=AD247,$T$5=AE247,$T$5=AF247,$T$5=AG247,$T$5=AH247,$T$5=AI247,$T$5=AJ247,$T$5=AK247,$T$5=AL247,$T$5=AM247,$T$5=AN247,$T$5=AO247,$T$5=AP247,$T$5=AQ247,$T$5=AR247,$T$5=AS247,$T$5=AT247,$T$5=AU247,$T$5=AV247,$T$5=AW247,$T$5=AX247,$T$5=AY247,$T$5=AZ247,$T$5=BA247,$T$5=BB247,$T$5=BC247,$T$5=BD247),"P","¡")</f>
        <v>P</v>
      </c>
      <c r="O247" s="29">
        <f t="shared" si="132"/>
        <v>0</v>
      </c>
      <c r="P247" s="116"/>
      <c r="Q247" s="117"/>
      <c r="R247" s="117"/>
      <c r="S247" s="118"/>
      <c r="U247" s="25">
        <v>2</v>
      </c>
      <c r="X247" s="25">
        <v>5</v>
      </c>
      <c r="AA247" s="25">
        <v>8</v>
      </c>
      <c r="AB247" s="25">
        <v>9</v>
      </c>
      <c r="AI247" s="25">
        <v>16</v>
      </c>
      <c r="AJ247" s="25">
        <v>17</v>
      </c>
      <c r="AL247" s="25">
        <v>19</v>
      </c>
      <c r="AO247" s="25">
        <v>22</v>
      </c>
      <c r="AP247" s="25">
        <v>23</v>
      </c>
      <c r="AQ247" s="25">
        <v>24</v>
      </c>
      <c r="AR247" s="25">
        <v>25</v>
      </c>
      <c r="AS247" s="25">
        <v>26</v>
      </c>
      <c r="AT247" s="25">
        <v>27</v>
      </c>
      <c r="AY247" s="25">
        <v>32</v>
      </c>
      <c r="AZ247" s="25">
        <v>33</v>
      </c>
      <c r="BA247" s="25">
        <v>34</v>
      </c>
      <c r="BB247" s="25">
        <v>35</v>
      </c>
      <c r="BC247" s="25">
        <v>36</v>
      </c>
    </row>
    <row r="248" spans="1:55" ht="36" customHeight="1">
      <c r="A248" s="101" t="s">
        <v>36</v>
      </c>
      <c r="B248" s="192"/>
      <c r="C248" s="138" t="s">
        <v>281</v>
      </c>
      <c r="D248" s="139"/>
      <c r="E248" s="139"/>
      <c r="F248" s="139"/>
      <c r="G248" s="139"/>
      <c r="H248" s="140"/>
      <c r="I248" s="91" t="str">
        <f t="shared" si="133"/>
        <v>6 FRENOS</v>
      </c>
      <c r="J248" s="91" t="s">
        <v>279</v>
      </c>
      <c r="K248" s="91" t="str">
        <f t="shared" si="134"/>
        <v>c</v>
      </c>
      <c r="L248" s="91" t="str">
        <f t="shared" si="135"/>
        <v>Nivel de líquido de frenos en depósito sobre el máximo o bajo el mínimo de la faja de operación</v>
      </c>
      <c r="M248" s="28" t="str">
        <f t="shared" ref="M248:M250" si="136">+IF(N248="O","DL",IF(N248="P","","N/A"))</f>
        <v/>
      </c>
      <c r="N248" s="34" t="str">
        <f>+IF(OR($T$5=T248,$T$5=U248,$T$5=V248,$T$5=W248,$T$5=X248,$T$5=Y248,$T$5=Z248,$T$5=AA248,$T$5=AB248,$T$5=AC248,$T$5=AD248,$T$5=AE248,$T$5=AF248,$T$5=AG248,$T$5=AH248,$T$5=AI248,$T$5=AJ248,$T$5=AK248,$T$5=AL248,$T$5=AM248,$T$5=AN248,$T$5=AO248,$T$5=AP248,$T$5=AQ248,$T$5=AR248,$T$5=AS248,$T$5=AT248,$T$5=AU248,$T$5=AV248,$T$5=AW248,$T$5=AX248,$T$5=AY248,$T$5=AZ248,$T$5=BA248,$T$5=BB248,$T$5=BC248,$T$5=BD248),"P","¡")</f>
        <v>P</v>
      </c>
      <c r="O248" s="29">
        <f t="shared" si="132"/>
        <v>0</v>
      </c>
      <c r="P248" s="116"/>
      <c r="Q248" s="117"/>
      <c r="R248" s="117"/>
      <c r="S248" s="118"/>
      <c r="U248" s="25">
        <v>2</v>
      </c>
      <c r="X248" s="25">
        <v>5</v>
      </c>
      <c r="AA248" s="25">
        <v>8</v>
      </c>
      <c r="AB248" s="25">
        <v>9</v>
      </c>
      <c r="AI248" s="25">
        <v>16</v>
      </c>
      <c r="AJ248" s="25">
        <v>17</v>
      </c>
      <c r="AL248" s="25">
        <v>19</v>
      </c>
      <c r="AO248" s="25">
        <v>22</v>
      </c>
      <c r="AP248" s="25">
        <v>23</v>
      </c>
      <c r="AQ248" s="25">
        <v>24</v>
      </c>
      <c r="AR248" s="25">
        <v>25</v>
      </c>
      <c r="AS248" s="25">
        <v>26</v>
      </c>
      <c r="AT248" s="25">
        <v>27</v>
      </c>
      <c r="AY248" s="25">
        <v>32</v>
      </c>
      <c r="AZ248" s="25">
        <v>33</v>
      </c>
      <c r="BA248" s="25">
        <v>34</v>
      </c>
      <c r="BB248" s="25">
        <v>35</v>
      </c>
      <c r="BC248" s="25">
        <v>36</v>
      </c>
    </row>
    <row r="249" spans="1:55" ht="36" customHeight="1">
      <c r="A249" s="101" t="s">
        <v>38</v>
      </c>
      <c r="B249" s="192"/>
      <c r="C249" s="116" t="s">
        <v>282</v>
      </c>
      <c r="D249" s="117"/>
      <c r="E249" s="117"/>
      <c r="F249" s="117"/>
      <c r="G249" s="117"/>
      <c r="H249" s="118"/>
      <c r="I249" s="91" t="str">
        <f t="shared" si="133"/>
        <v>6 FRENOS</v>
      </c>
      <c r="J249" s="91" t="s">
        <v>279</v>
      </c>
      <c r="K249" s="91" t="str">
        <f t="shared" si="134"/>
        <v>d</v>
      </c>
      <c r="L249" s="91" t="str">
        <f t="shared" si="135"/>
        <v xml:space="preserve">Ausencia de la tapa del depósito de la bomba principal </v>
      </c>
      <c r="M249" s="28" t="str">
        <f t="shared" si="136"/>
        <v/>
      </c>
      <c r="N249" s="34" t="str">
        <f>+IF(OR($T$5=T249,$T$5=U249,$T$5=V249,$T$5=W249,$T$5=X249,$T$5=Y249,$T$5=Z249,$T$5=AA249,$T$5=AB249,$T$5=AC249,$T$5=AD249,$T$5=AE249,$T$5=AF249,$T$5=AG249,$T$5=AH249,$T$5=AI249,$T$5=AJ249,$T$5=AK249,$T$5=AL249,$T$5=AM249,$T$5=AN249,$T$5=AO249,$T$5=AP249,$T$5=AQ249,$T$5=AR249,$T$5=AS249,$T$5=AT249,$T$5=AU249,$T$5=AV249,$T$5=AW249,$T$5=AX249,$T$5=AY249,$T$5=AZ249,$T$5=BA249,$T$5=BB249,$T$5=BC249,$T$5=BD249),"P","¡")</f>
        <v>P</v>
      </c>
      <c r="O249" s="29">
        <f t="shared" si="132"/>
        <v>0</v>
      </c>
      <c r="P249" s="116"/>
      <c r="Q249" s="117"/>
      <c r="R249" s="117"/>
      <c r="S249" s="118"/>
      <c r="U249" s="25">
        <v>2</v>
      </c>
      <c r="X249" s="25">
        <v>5</v>
      </c>
      <c r="AA249" s="25">
        <v>8</v>
      </c>
      <c r="AB249" s="25">
        <v>9</v>
      </c>
      <c r="AI249" s="25">
        <v>16</v>
      </c>
      <c r="AJ249" s="25">
        <v>17</v>
      </c>
      <c r="AL249" s="25">
        <v>19</v>
      </c>
      <c r="AO249" s="25">
        <v>22</v>
      </c>
      <c r="AP249" s="25">
        <v>23</v>
      </c>
      <c r="AQ249" s="25">
        <v>24</v>
      </c>
      <c r="AR249" s="25">
        <v>25</v>
      </c>
      <c r="AS249" s="25">
        <v>26</v>
      </c>
      <c r="AT249" s="25">
        <v>27</v>
      </c>
      <c r="AY249" s="25">
        <v>32</v>
      </c>
      <c r="AZ249" s="25">
        <v>33</v>
      </c>
      <c r="BA249" s="25">
        <v>34</v>
      </c>
      <c r="BB249" s="25">
        <v>35</v>
      </c>
      <c r="BC249" s="25">
        <v>36</v>
      </c>
    </row>
    <row r="250" spans="1:55" ht="36" customHeight="1">
      <c r="A250" s="101" t="s">
        <v>40</v>
      </c>
      <c r="B250" s="192"/>
      <c r="C250" s="116" t="s">
        <v>283</v>
      </c>
      <c r="D250" s="117"/>
      <c r="E250" s="117"/>
      <c r="F250" s="117"/>
      <c r="G250" s="117"/>
      <c r="H250" s="118"/>
      <c r="I250" s="91" t="str">
        <f t="shared" si="133"/>
        <v>6 FRENOS</v>
      </c>
      <c r="J250" s="91" t="s">
        <v>279</v>
      </c>
      <c r="K250" s="91" t="str">
        <f t="shared" si="134"/>
        <v>e</v>
      </c>
      <c r="L250" s="91" t="str">
        <f t="shared" si="135"/>
        <v>Bomba principal con daños o correcciones leves.</v>
      </c>
      <c r="M250" s="28" t="str">
        <f t="shared" si="136"/>
        <v/>
      </c>
      <c r="N250" s="34" t="str">
        <f>+IF(OR($T$5=T250,$T$5=U250,$T$5=V250,$T$5=W250,$T$5=X250,$T$5=Y250,$T$5=Z250,$T$5=AA250,$T$5=AB250,$T$5=AC250,$T$5=AD250,$T$5=AE250,$T$5=AF250,$T$5=AG250,$T$5=AH250,$T$5=AI250,$T$5=AJ250,$T$5=AK250,$T$5=AL250,$T$5=AM250,$T$5=AN250,$T$5=AO250,$T$5=AP250,$T$5=AQ250,$T$5=AR250,$T$5=AS250,$T$5=AT250,$T$5=AU250,$T$5=AV250,$T$5=AW250,$T$5=AX250,$T$5=AY250,$T$5=AZ250,$T$5=BA250,$T$5=BB250,$T$5=BC250,$T$5=BD250),"P","¡")</f>
        <v>P</v>
      </c>
      <c r="O250" s="29">
        <f t="shared" si="132"/>
        <v>0</v>
      </c>
      <c r="P250" s="116"/>
      <c r="Q250" s="117"/>
      <c r="R250" s="117"/>
      <c r="S250" s="118"/>
      <c r="U250" s="25">
        <v>2</v>
      </c>
      <c r="X250" s="25">
        <v>5</v>
      </c>
      <c r="AA250" s="25">
        <v>8</v>
      </c>
      <c r="AB250" s="25">
        <v>9</v>
      </c>
      <c r="AI250" s="25">
        <v>16</v>
      </c>
      <c r="AJ250" s="25">
        <v>17</v>
      </c>
      <c r="AL250" s="25">
        <v>19</v>
      </c>
      <c r="AO250" s="25">
        <v>22</v>
      </c>
      <c r="AP250" s="25">
        <v>23</v>
      </c>
      <c r="AQ250" s="25">
        <v>24</v>
      </c>
      <c r="AR250" s="25">
        <v>25</v>
      </c>
      <c r="AS250" s="25">
        <v>26</v>
      </c>
      <c r="AT250" s="25">
        <v>27</v>
      </c>
      <c r="AY250" s="25">
        <v>32</v>
      </c>
      <c r="AZ250" s="25">
        <v>33</v>
      </c>
      <c r="BA250" s="25">
        <v>34</v>
      </c>
      <c r="BB250" s="25">
        <v>35</v>
      </c>
      <c r="BC250" s="25">
        <v>36</v>
      </c>
    </row>
    <row r="251" spans="1:55" ht="27.6" customHeight="1">
      <c r="A251" s="59"/>
      <c r="B251" s="60"/>
      <c r="C251" s="222" t="s">
        <v>0</v>
      </c>
      <c r="D251" s="223"/>
      <c r="E251" s="223"/>
      <c r="F251" s="223"/>
      <c r="G251" s="223"/>
      <c r="H251" s="223"/>
      <c r="I251" s="223"/>
      <c r="J251" s="223"/>
      <c r="K251" s="223"/>
      <c r="L251" s="223"/>
      <c r="M251" s="223"/>
      <c r="N251" s="223"/>
      <c r="O251" s="223"/>
      <c r="P251" s="223"/>
      <c r="Q251" s="223"/>
      <c r="R251" s="224"/>
      <c r="S251" s="112" t="s">
        <v>1</v>
      </c>
    </row>
    <row r="252" spans="1:55" ht="27.6" customHeight="1">
      <c r="A252" s="61"/>
      <c r="B252" s="62"/>
      <c r="C252" s="225" t="s">
        <v>2</v>
      </c>
      <c r="D252" s="226"/>
      <c r="E252" s="226"/>
      <c r="F252" s="226"/>
      <c r="G252" s="226"/>
      <c r="H252" s="226"/>
      <c r="I252" s="226"/>
      <c r="J252" s="226"/>
      <c r="K252" s="226"/>
      <c r="L252" s="226"/>
      <c r="M252" s="226"/>
      <c r="N252" s="226"/>
      <c r="O252" s="226"/>
      <c r="P252" s="226"/>
      <c r="Q252" s="226"/>
      <c r="R252" s="227"/>
      <c r="S252" s="112" t="s">
        <v>3</v>
      </c>
    </row>
    <row r="253" spans="1:55" ht="27.6" customHeight="1">
      <c r="A253" s="63"/>
      <c r="B253" s="64"/>
      <c r="C253" s="228"/>
      <c r="D253" s="229"/>
      <c r="E253" s="229"/>
      <c r="F253" s="229"/>
      <c r="G253" s="229"/>
      <c r="H253" s="229"/>
      <c r="I253" s="229"/>
      <c r="J253" s="229"/>
      <c r="K253" s="229"/>
      <c r="L253" s="229"/>
      <c r="M253" s="229"/>
      <c r="N253" s="229"/>
      <c r="O253" s="229"/>
      <c r="P253" s="229"/>
      <c r="Q253" s="229"/>
      <c r="R253" s="230"/>
      <c r="S253" s="24" t="s">
        <v>284</v>
      </c>
    </row>
    <row r="254" spans="1:55" ht="39.9" customHeight="1">
      <c r="A254" s="101" t="s">
        <v>285</v>
      </c>
      <c r="B254" s="121" t="s">
        <v>286</v>
      </c>
      <c r="C254" s="122"/>
      <c r="D254" s="122"/>
      <c r="E254" s="122"/>
      <c r="F254" s="122"/>
      <c r="G254" s="122"/>
      <c r="H254" s="122"/>
      <c r="I254" s="122"/>
      <c r="J254" s="122"/>
      <c r="K254" s="122"/>
      <c r="L254" s="122"/>
      <c r="M254" s="122"/>
      <c r="N254" s="122"/>
      <c r="O254" s="122"/>
      <c r="P254" s="122"/>
      <c r="Q254" s="122"/>
      <c r="R254" s="122"/>
      <c r="S254" s="123"/>
    </row>
    <row r="255" spans="1:55" ht="39.9" customHeight="1">
      <c r="A255" s="101"/>
      <c r="B255" s="191" t="s">
        <v>23</v>
      </c>
      <c r="C255" s="121" t="s">
        <v>24</v>
      </c>
      <c r="D255" s="122"/>
      <c r="E255" s="122"/>
      <c r="F255" s="122"/>
      <c r="G255" s="122"/>
      <c r="H255" s="123"/>
      <c r="I255" s="94" t="s">
        <v>25</v>
      </c>
      <c r="J255" s="94" t="s">
        <v>26</v>
      </c>
      <c r="K255" s="94" t="s">
        <v>27</v>
      </c>
      <c r="L255" s="94" t="s">
        <v>24</v>
      </c>
      <c r="M255" s="101" t="s">
        <v>28</v>
      </c>
      <c r="N255" s="101" t="s">
        <v>29</v>
      </c>
      <c r="O255" s="92" t="s">
        <v>30</v>
      </c>
      <c r="P255" s="121" t="s">
        <v>30</v>
      </c>
      <c r="Q255" s="122"/>
      <c r="R255" s="122"/>
      <c r="S255" s="123"/>
    </row>
    <row r="256" spans="1:55" ht="36" customHeight="1">
      <c r="A256" s="101" t="s">
        <v>31</v>
      </c>
      <c r="B256" s="192"/>
      <c r="C256" s="138" t="s">
        <v>287</v>
      </c>
      <c r="D256" s="139"/>
      <c r="E256" s="139"/>
      <c r="F256" s="139"/>
      <c r="G256" s="139"/>
      <c r="H256" s="140"/>
      <c r="I256" s="99" t="str">
        <f>+$I$250</f>
        <v>6 FRENOS</v>
      </c>
      <c r="J256" s="99" t="s">
        <v>288</v>
      </c>
      <c r="K256" s="99" t="str">
        <f>+A256</f>
        <v>a</v>
      </c>
      <c r="L256" s="99" t="str">
        <f>+C256</f>
        <v>El recubrimiento exterior de una o más mangueras está agrietado, desgastado, envejecido o presenta abombamientos</v>
      </c>
      <c r="M256" s="84" t="str">
        <f>+IF(N256="O","DG",IF(N256="P","","N/A"))</f>
        <v/>
      </c>
      <c r="N256" s="34" t="str">
        <f t="shared" ref="N256:N265" si="137">+IF(OR($T$5=T256,$T$5=U256,$T$5=V256,$T$5=W256,$T$5=X256,$T$5=Y256,$T$5=Z256,$T$5=AA256,$T$5=AB256,$T$5=AC256,$T$5=AD256,$T$5=AE256,$T$5=AF256,$T$5=AG256,$T$5=AH256,$T$5=AI256,$T$5=AJ256,$T$5=AK256,$T$5=AL256,$T$5=AM256,$T$5=AN256,$T$5=AO256,$T$5=AP256,$T$5=AQ256,$T$5=AR256,$T$5=AS256,$T$5=AT256,$T$5=AU256,$T$5=AV256,$T$5=AW256,$T$5=AX256,$T$5=AY256,$T$5=AZ256,$T$5=BA256,$T$5=BB256,$T$5=BC256,$T$5=BD256),"P","¡")</f>
        <v>P</v>
      </c>
      <c r="O256" s="29">
        <f t="shared" ref="O256:O265" si="138">P256</f>
        <v>0</v>
      </c>
      <c r="P256" s="116"/>
      <c r="Q256" s="117"/>
      <c r="R256" s="117"/>
      <c r="S256" s="118"/>
      <c r="U256" s="25">
        <v>2</v>
      </c>
      <c r="W256" s="25">
        <v>4</v>
      </c>
      <c r="X256" s="25">
        <v>5</v>
      </c>
      <c r="AA256" s="25">
        <v>8</v>
      </c>
      <c r="AB256" s="25">
        <v>9</v>
      </c>
      <c r="AD256" s="25">
        <v>11</v>
      </c>
      <c r="AE256" s="25">
        <v>12</v>
      </c>
      <c r="AI256" s="25">
        <v>16</v>
      </c>
      <c r="AJ256" s="25">
        <v>17</v>
      </c>
      <c r="AL256" s="25">
        <v>19</v>
      </c>
      <c r="AO256" s="25">
        <v>22</v>
      </c>
      <c r="AP256" s="25">
        <v>23</v>
      </c>
      <c r="AQ256" s="25">
        <v>24</v>
      </c>
      <c r="AR256" s="25">
        <v>25</v>
      </c>
      <c r="AS256" s="25">
        <v>26</v>
      </c>
      <c r="AT256" s="25">
        <v>27</v>
      </c>
      <c r="AY256" s="25">
        <v>32</v>
      </c>
      <c r="AZ256" s="25">
        <v>33</v>
      </c>
      <c r="BA256" s="25">
        <v>34</v>
      </c>
      <c r="BB256" s="25">
        <v>35</v>
      </c>
      <c r="BC256" s="25">
        <v>36</v>
      </c>
    </row>
    <row r="257" spans="1:56" ht="39.9" customHeight="1">
      <c r="A257" s="101" t="s">
        <v>34</v>
      </c>
      <c r="B257" s="192"/>
      <c r="C257" s="138" t="s">
        <v>289</v>
      </c>
      <c r="D257" s="139"/>
      <c r="E257" s="139"/>
      <c r="F257" s="139"/>
      <c r="G257" s="139"/>
      <c r="H257" s="140"/>
      <c r="I257" s="91" t="str">
        <f t="shared" ref="I257:I265" si="139">+$I$250</f>
        <v>6 FRENOS</v>
      </c>
      <c r="J257" s="91" t="s">
        <v>288</v>
      </c>
      <c r="K257" s="91" t="str">
        <f t="shared" ref="K257:K265" si="140">+A257</f>
        <v>b</v>
      </c>
      <c r="L257" s="91" t="str">
        <f t="shared" ref="L257:L265" si="141">+C257</f>
        <v>Cables y/o mangueras demasiado cortas, retorcidas o dobladas</v>
      </c>
      <c r="M257" s="28" t="str">
        <f>+IF(N257="O","DG",IF(N257="P","","N/A"))</f>
        <v/>
      </c>
      <c r="N257" s="34" t="str">
        <f t="shared" si="137"/>
        <v>P</v>
      </c>
      <c r="O257" s="29">
        <f t="shared" si="138"/>
        <v>0</v>
      </c>
      <c r="P257" s="116"/>
      <c r="Q257" s="117"/>
      <c r="R257" s="117"/>
      <c r="S257" s="118"/>
      <c r="T257" s="25">
        <v>1</v>
      </c>
      <c r="U257" s="25">
        <v>2</v>
      </c>
      <c r="V257" s="25">
        <v>3</v>
      </c>
      <c r="W257" s="25">
        <v>4</v>
      </c>
      <c r="X257" s="25">
        <v>5</v>
      </c>
      <c r="AA257" s="25">
        <v>8</v>
      </c>
      <c r="AB257" s="25">
        <v>9</v>
      </c>
      <c r="AC257" s="25">
        <v>10</v>
      </c>
      <c r="AD257" s="25">
        <v>11</v>
      </c>
      <c r="AE257" s="25">
        <v>12</v>
      </c>
      <c r="AG257" s="25">
        <v>14</v>
      </c>
      <c r="AH257" s="25">
        <v>15</v>
      </c>
      <c r="AI257" s="25">
        <v>16</v>
      </c>
      <c r="AJ257" s="25">
        <v>17</v>
      </c>
      <c r="AK257" s="25">
        <v>18</v>
      </c>
      <c r="AL257" s="25">
        <v>19</v>
      </c>
      <c r="AM257" s="25">
        <v>20</v>
      </c>
      <c r="AN257" s="25">
        <v>21</v>
      </c>
      <c r="AO257" s="25">
        <v>22</v>
      </c>
      <c r="AP257" s="25">
        <v>23</v>
      </c>
      <c r="AQ257" s="25">
        <v>24</v>
      </c>
      <c r="AR257" s="25">
        <v>25</v>
      </c>
      <c r="AS257" s="25">
        <v>26</v>
      </c>
      <c r="AT257" s="25">
        <v>27</v>
      </c>
      <c r="AV257" s="25">
        <v>29</v>
      </c>
      <c r="AW257" s="25">
        <v>30</v>
      </c>
      <c r="AX257" s="25">
        <v>31</v>
      </c>
      <c r="AY257" s="25">
        <v>32</v>
      </c>
      <c r="AZ257" s="25">
        <v>33</v>
      </c>
      <c r="BA257" s="25">
        <v>34</v>
      </c>
      <c r="BB257" s="25">
        <v>35</v>
      </c>
      <c r="BC257" s="25">
        <v>36</v>
      </c>
      <c r="BD257" s="25">
        <v>37</v>
      </c>
    </row>
    <row r="258" spans="1:56" ht="39.9" customHeight="1">
      <c r="A258" s="101" t="s">
        <v>36</v>
      </c>
      <c r="B258" s="192"/>
      <c r="C258" s="138" t="s">
        <v>290</v>
      </c>
      <c r="D258" s="139"/>
      <c r="E258" s="139"/>
      <c r="F258" s="139"/>
      <c r="G258" s="139"/>
      <c r="H258" s="140"/>
      <c r="I258" s="91" t="str">
        <f t="shared" si="139"/>
        <v>6 FRENOS</v>
      </c>
      <c r="J258" s="91" t="s">
        <v>288</v>
      </c>
      <c r="K258" s="91" t="str">
        <f t="shared" si="140"/>
        <v>c</v>
      </c>
      <c r="L258" s="91" t="str">
        <f t="shared" si="141"/>
        <v>Defectos de estado de componentes que no comprometa su función</v>
      </c>
      <c r="M258" s="28" t="str">
        <f>+IF(N258="O","DL",IF(N258="P","","N/A"))</f>
        <v/>
      </c>
      <c r="N258" s="34" t="str">
        <f t="shared" si="137"/>
        <v>P</v>
      </c>
      <c r="O258" s="29">
        <f t="shared" si="138"/>
        <v>0</v>
      </c>
      <c r="P258" s="116"/>
      <c r="Q258" s="117"/>
      <c r="R258" s="117"/>
      <c r="S258" s="118"/>
      <c r="T258" s="25">
        <v>1</v>
      </c>
      <c r="U258" s="25">
        <v>2</v>
      </c>
      <c r="V258" s="25">
        <v>3</v>
      </c>
      <c r="W258" s="25">
        <v>4</v>
      </c>
      <c r="X258" s="25">
        <v>5</v>
      </c>
      <c r="AA258" s="25">
        <v>8</v>
      </c>
      <c r="AB258" s="25">
        <v>9</v>
      </c>
      <c r="AC258" s="25">
        <v>10</v>
      </c>
      <c r="AD258" s="25">
        <v>11</v>
      </c>
      <c r="AE258" s="25">
        <v>12</v>
      </c>
      <c r="AG258" s="25">
        <v>14</v>
      </c>
      <c r="AH258" s="25">
        <v>15</v>
      </c>
      <c r="AI258" s="25">
        <v>16</v>
      </c>
      <c r="AJ258" s="25">
        <v>17</v>
      </c>
      <c r="AK258" s="25">
        <v>18</v>
      </c>
      <c r="AL258" s="25">
        <v>19</v>
      </c>
      <c r="AM258" s="25">
        <v>20</v>
      </c>
      <c r="AN258" s="25">
        <v>21</v>
      </c>
      <c r="AO258" s="25">
        <v>22</v>
      </c>
      <c r="AP258" s="25">
        <v>23</v>
      </c>
      <c r="AQ258" s="25">
        <v>24</v>
      </c>
      <c r="AR258" s="25">
        <v>25</v>
      </c>
      <c r="AS258" s="25">
        <v>26</v>
      </c>
      <c r="AT258" s="25">
        <v>27</v>
      </c>
      <c r="AV258" s="25">
        <v>29</v>
      </c>
      <c r="AW258" s="25">
        <v>30</v>
      </c>
      <c r="AX258" s="25">
        <v>31</v>
      </c>
      <c r="AY258" s="25">
        <v>32</v>
      </c>
      <c r="AZ258" s="25">
        <v>33</v>
      </c>
      <c r="BA258" s="25">
        <v>34</v>
      </c>
      <c r="BB258" s="25">
        <v>35</v>
      </c>
      <c r="BC258" s="25">
        <v>36</v>
      </c>
      <c r="BD258" s="25">
        <v>37</v>
      </c>
    </row>
    <row r="259" spans="1:56" ht="39.9" customHeight="1">
      <c r="A259" s="101" t="s">
        <v>38</v>
      </c>
      <c r="B259" s="192"/>
      <c r="C259" s="138" t="s">
        <v>291</v>
      </c>
      <c r="D259" s="139"/>
      <c r="E259" s="139"/>
      <c r="F259" s="139"/>
      <c r="G259" s="139"/>
      <c r="H259" s="140"/>
      <c r="I259" s="91" t="str">
        <f t="shared" si="139"/>
        <v>6 FRENOS</v>
      </c>
      <c r="J259" s="91" t="s">
        <v>288</v>
      </c>
      <c r="K259" s="91" t="str">
        <f t="shared" si="140"/>
        <v>d</v>
      </c>
      <c r="L259" s="91" t="str">
        <f t="shared" si="141"/>
        <v>Defectos de estado de componentes que comprometa su función</v>
      </c>
      <c r="M259" s="28" t="str">
        <f>+IF(N259="O","DG",IF(N259="P","","N/A"))</f>
        <v/>
      </c>
      <c r="N259" s="34" t="str">
        <f t="shared" si="137"/>
        <v>P</v>
      </c>
      <c r="O259" s="29">
        <f t="shared" si="138"/>
        <v>0</v>
      </c>
      <c r="P259" s="116"/>
      <c r="Q259" s="117"/>
      <c r="R259" s="117"/>
      <c r="S259" s="118"/>
      <c r="T259" s="25">
        <v>1</v>
      </c>
      <c r="U259" s="25">
        <v>2</v>
      </c>
      <c r="V259" s="25">
        <v>3</v>
      </c>
      <c r="W259" s="25">
        <v>4</v>
      </c>
      <c r="X259" s="25">
        <v>5</v>
      </c>
      <c r="AA259" s="25">
        <v>8</v>
      </c>
      <c r="AB259" s="25">
        <v>9</v>
      </c>
      <c r="AC259" s="25">
        <v>10</v>
      </c>
      <c r="AD259" s="25">
        <v>11</v>
      </c>
      <c r="AE259" s="25">
        <v>12</v>
      </c>
      <c r="AG259" s="25">
        <v>14</v>
      </c>
      <c r="AH259" s="25">
        <v>15</v>
      </c>
      <c r="AI259" s="25">
        <v>16</v>
      </c>
      <c r="AJ259" s="25">
        <v>17</v>
      </c>
      <c r="AK259" s="25">
        <v>18</v>
      </c>
      <c r="AL259" s="25">
        <v>19</v>
      </c>
      <c r="AM259" s="25">
        <v>20</v>
      </c>
      <c r="AN259" s="25">
        <v>21</v>
      </c>
      <c r="AO259" s="25">
        <v>22</v>
      </c>
      <c r="AP259" s="25">
        <v>23</v>
      </c>
      <c r="AQ259" s="25">
        <v>24</v>
      </c>
      <c r="AR259" s="25">
        <v>25</v>
      </c>
      <c r="AS259" s="25">
        <v>26</v>
      </c>
      <c r="AT259" s="25">
        <v>27</v>
      </c>
      <c r="AV259" s="25">
        <v>29</v>
      </c>
      <c r="AW259" s="25">
        <v>30</v>
      </c>
      <c r="AX259" s="25">
        <v>31</v>
      </c>
      <c r="AY259" s="25">
        <v>32</v>
      </c>
      <c r="AZ259" s="25">
        <v>33</v>
      </c>
      <c r="BA259" s="25">
        <v>34</v>
      </c>
      <c r="BB259" s="25">
        <v>35</v>
      </c>
      <c r="BC259" s="25">
        <v>36</v>
      </c>
      <c r="BD259" s="25">
        <v>37</v>
      </c>
    </row>
    <row r="260" spans="1:56" ht="39.9" customHeight="1">
      <c r="A260" s="101" t="s">
        <v>42</v>
      </c>
      <c r="B260" s="192"/>
      <c r="C260" s="138" t="s">
        <v>292</v>
      </c>
      <c r="D260" s="139"/>
      <c r="E260" s="139"/>
      <c r="F260" s="139"/>
      <c r="G260" s="139"/>
      <c r="H260" s="140"/>
      <c r="I260" s="91" t="str">
        <f t="shared" si="139"/>
        <v>6 FRENOS</v>
      </c>
      <c r="J260" s="91" t="s">
        <v>288</v>
      </c>
      <c r="K260" s="91" t="str">
        <f t="shared" si="140"/>
        <v>f</v>
      </c>
      <c r="L260" s="91" t="str">
        <f t="shared" si="141"/>
        <v>Desgaste excesivo del recubrimiento de las fibras de freno</v>
      </c>
      <c r="M260" s="28" t="str">
        <f>+IF(N260="O","DG",IF(N260="P","","N/A"))</f>
        <v/>
      </c>
      <c r="N260" s="34" t="str">
        <f t="shared" si="137"/>
        <v>P</v>
      </c>
      <c r="O260" s="29">
        <f t="shared" si="138"/>
        <v>0</v>
      </c>
      <c r="P260" s="116"/>
      <c r="Q260" s="117"/>
      <c r="R260" s="117"/>
      <c r="S260" s="118"/>
      <c r="U260" s="25">
        <v>2</v>
      </c>
      <c r="W260" s="25">
        <v>4</v>
      </c>
      <c r="X260" s="25">
        <v>5</v>
      </c>
      <c r="AA260" s="25">
        <v>8</v>
      </c>
      <c r="AB260" s="25">
        <v>9</v>
      </c>
      <c r="AD260" s="25">
        <v>11</v>
      </c>
      <c r="AE260" s="25">
        <v>12</v>
      </c>
      <c r="AI260" s="25">
        <v>16</v>
      </c>
      <c r="AJ260" s="25">
        <v>17</v>
      </c>
      <c r="AL260" s="25">
        <v>19</v>
      </c>
      <c r="AO260" s="25">
        <v>22</v>
      </c>
      <c r="AP260" s="25">
        <v>23</v>
      </c>
      <c r="AQ260" s="25">
        <v>24</v>
      </c>
      <c r="AR260" s="25">
        <v>25</v>
      </c>
      <c r="AS260" s="25">
        <v>26</v>
      </c>
      <c r="AT260" s="25">
        <v>27</v>
      </c>
      <c r="AY260" s="25">
        <v>32</v>
      </c>
      <c r="AZ260" s="25">
        <v>33</v>
      </c>
      <c r="BA260" s="25">
        <v>34</v>
      </c>
      <c r="BB260" s="25">
        <v>35</v>
      </c>
      <c r="BC260" s="25">
        <v>36</v>
      </c>
    </row>
    <row r="261" spans="1:56" ht="39.9" customHeight="1">
      <c r="A261" s="101" t="s">
        <v>44</v>
      </c>
      <c r="B261" s="192"/>
      <c r="C261" s="138" t="s">
        <v>293</v>
      </c>
      <c r="D261" s="139"/>
      <c r="E261" s="139"/>
      <c r="F261" s="139"/>
      <c r="G261" s="139"/>
      <c r="H261" s="140"/>
      <c r="I261" s="91" t="str">
        <f t="shared" si="139"/>
        <v>6 FRENOS</v>
      </c>
      <c r="J261" s="91" t="s">
        <v>288</v>
      </c>
      <c r="K261" s="91" t="str">
        <f t="shared" si="140"/>
        <v>g</v>
      </c>
      <c r="L261" s="91" t="str">
        <f t="shared" si="141"/>
        <v>Desgaste moderado del recubrimiento de las fibras de freno</v>
      </c>
      <c r="M261" s="28" t="str">
        <f>+IF(N261="O","DL",IF(N261="P","","N/A"))</f>
        <v/>
      </c>
      <c r="N261" s="34" t="str">
        <f t="shared" si="137"/>
        <v>P</v>
      </c>
      <c r="O261" s="29">
        <f t="shared" si="138"/>
        <v>0</v>
      </c>
      <c r="P261" s="116"/>
      <c r="Q261" s="117"/>
      <c r="R261" s="117"/>
      <c r="S261" s="118"/>
      <c r="U261" s="25">
        <v>2</v>
      </c>
      <c r="W261" s="25">
        <v>4</v>
      </c>
      <c r="X261" s="25">
        <v>5</v>
      </c>
      <c r="AA261" s="25">
        <v>8</v>
      </c>
      <c r="AB261" s="25">
        <v>9</v>
      </c>
      <c r="AD261" s="25">
        <v>11</v>
      </c>
      <c r="AE261" s="25">
        <v>12</v>
      </c>
      <c r="AI261" s="25">
        <v>16</v>
      </c>
      <c r="AJ261" s="25">
        <v>17</v>
      </c>
      <c r="AL261" s="25">
        <v>19</v>
      </c>
      <c r="AO261" s="25">
        <v>22</v>
      </c>
      <c r="AP261" s="25">
        <v>23</v>
      </c>
      <c r="AQ261" s="25">
        <v>24</v>
      </c>
      <c r="AR261" s="25">
        <v>25</v>
      </c>
      <c r="AS261" s="25">
        <v>26</v>
      </c>
      <c r="AT261" s="25">
        <v>27</v>
      </c>
      <c r="AY261" s="25">
        <v>32</v>
      </c>
      <c r="AZ261" s="25">
        <v>33</v>
      </c>
      <c r="BA261" s="25">
        <v>34</v>
      </c>
      <c r="BB261" s="25">
        <v>35</v>
      </c>
      <c r="BC261" s="25">
        <v>36</v>
      </c>
    </row>
    <row r="262" spans="1:56" ht="39.9" customHeight="1">
      <c r="A262" s="101" t="s">
        <v>46</v>
      </c>
      <c r="B262" s="192"/>
      <c r="C262" s="138" t="s">
        <v>294</v>
      </c>
      <c r="D262" s="139"/>
      <c r="E262" s="139"/>
      <c r="F262" s="139"/>
      <c r="G262" s="139"/>
      <c r="H262" s="140"/>
      <c r="I262" s="91" t="str">
        <f t="shared" si="139"/>
        <v>6 FRENOS</v>
      </c>
      <c r="J262" s="91" t="s">
        <v>288</v>
      </c>
      <c r="K262" s="91" t="str">
        <f t="shared" si="140"/>
        <v>h</v>
      </c>
      <c r="L262" s="91" t="str">
        <f t="shared" si="141"/>
        <v>Agrietamiento o rotura del recubrimiento de las fibras de freno</v>
      </c>
      <c r="M262" s="28" t="str">
        <f>+IF(N262="O","DG",IF(N262="P","","N/A"))</f>
        <v/>
      </c>
      <c r="N262" s="34" t="str">
        <f t="shared" si="137"/>
        <v>P</v>
      </c>
      <c r="O262" s="29">
        <f t="shared" si="138"/>
        <v>0</v>
      </c>
      <c r="P262" s="116"/>
      <c r="Q262" s="117"/>
      <c r="R262" s="117"/>
      <c r="S262" s="118"/>
      <c r="U262" s="25">
        <v>2</v>
      </c>
      <c r="W262" s="25">
        <v>4</v>
      </c>
      <c r="X262" s="25">
        <v>5</v>
      </c>
      <c r="AA262" s="25">
        <v>8</v>
      </c>
      <c r="AB262" s="25">
        <v>9</v>
      </c>
      <c r="AD262" s="25">
        <v>11</v>
      </c>
      <c r="AE262" s="25">
        <v>12</v>
      </c>
      <c r="AI262" s="25">
        <v>16</v>
      </c>
      <c r="AJ262" s="25">
        <v>17</v>
      </c>
      <c r="AL262" s="25">
        <v>19</v>
      </c>
      <c r="AO262" s="25">
        <v>22</v>
      </c>
      <c r="AP262" s="25">
        <v>23</v>
      </c>
      <c r="AQ262" s="25">
        <v>24</v>
      </c>
      <c r="AR262" s="25">
        <v>25</v>
      </c>
      <c r="AS262" s="25">
        <v>26</v>
      </c>
      <c r="AT262" s="25">
        <v>27</v>
      </c>
      <c r="AY262" s="25">
        <v>32</v>
      </c>
      <c r="AZ262" s="25">
        <v>33</v>
      </c>
      <c r="BA262" s="25">
        <v>34</v>
      </c>
      <c r="BB262" s="25">
        <v>35</v>
      </c>
      <c r="BC262" s="25">
        <v>36</v>
      </c>
    </row>
    <row r="263" spans="1:56" ht="39.9" customHeight="1">
      <c r="A263" s="101" t="s">
        <v>48</v>
      </c>
      <c r="B263" s="192"/>
      <c r="C263" s="138" t="s">
        <v>295</v>
      </c>
      <c r="D263" s="139"/>
      <c r="E263" s="139"/>
      <c r="F263" s="139"/>
      <c r="G263" s="139"/>
      <c r="H263" s="140"/>
      <c r="I263" s="91" t="str">
        <f t="shared" si="139"/>
        <v>6 FRENOS</v>
      </c>
      <c r="J263" s="91" t="s">
        <v>288</v>
      </c>
      <c r="K263" s="91" t="str">
        <f t="shared" si="140"/>
        <v>i</v>
      </c>
      <c r="L263" s="91" t="str">
        <f t="shared" si="141"/>
        <v>Acumuladores (pulmones) o depósitos de aire presenta fugas</v>
      </c>
      <c r="M263" s="28" t="str">
        <f>+IF(N263="O","DG",IF(N263="P","","N/A"))</f>
        <v>N/A</v>
      </c>
      <c r="N263" s="34" t="str">
        <f t="shared" si="137"/>
        <v>¡</v>
      </c>
      <c r="O263" s="29">
        <f t="shared" si="138"/>
        <v>0</v>
      </c>
      <c r="P263" s="116"/>
      <c r="Q263" s="117"/>
      <c r="R263" s="117"/>
      <c r="S263" s="118"/>
      <c r="W263" s="25">
        <v>4</v>
      </c>
      <c r="AA263" s="25">
        <v>8</v>
      </c>
      <c r="AB263" s="25">
        <v>9</v>
      </c>
      <c r="AI263" s="25">
        <v>16</v>
      </c>
      <c r="AJ263" s="25">
        <v>17</v>
      </c>
      <c r="BB263" s="25">
        <v>35</v>
      </c>
    </row>
    <row r="264" spans="1:56" ht="39.9" customHeight="1">
      <c r="A264" s="101" t="s">
        <v>50</v>
      </c>
      <c r="B264" s="192"/>
      <c r="C264" s="138" t="s">
        <v>296</v>
      </c>
      <c r="D264" s="139"/>
      <c r="E264" s="139"/>
      <c r="F264" s="139"/>
      <c r="G264" s="139"/>
      <c r="H264" s="140"/>
      <c r="I264" s="91" t="str">
        <f t="shared" si="139"/>
        <v>6 FRENOS</v>
      </c>
      <c r="J264" s="91" t="s">
        <v>288</v>
      </c>
      <c r="K264" s="91" t="str">
        <f t="shared" si="140"/>
        <v>j</v>
      </c>
      <c r="L264" s="91" t="str">
        <f t="shared" si="141"/>
        <v>Montaje inseguro o inadecuado de los componentes del sistema de frenos</v>
      </c>
      <c r="M264" s="28" t="str">
        <f>+IF(N264="O","DL",IF(N264="P","","N/A"))</f>
        <v/>
      </c>
      <c r="N264" s="34" t="str">
        <f t="shared" si="137"/>
        <v>P</v>
      </c>
      <c r="O264" s="29">
        <f t="shared" si="138"/>
        <v>0</v>
      </c>
      <c r="P264" s="116"/>
      <c r="Q264" s="117"/>
      <c r="R264" s="117"/>
      <c r="S264" s="118"/>
      <c r="T264" s="25">
        <v>1</v>
      </c>
      <c r="U264" s="25">
        <v>2</v>
      </c>
      <c r="V264" s="25">
        <v>3</v>
      </c>
      <c r="W264" s="25">
        <v>4</v>
      </c>
      <c r="X264" s="25">
        <v>5</v>
      </c>
      <c r="AA264" s="25">
        <v>8</v>
      </c>
      <c r="AB264" s="25">
        <v>9</v>
      </c>
      <c r="AC264" s="25">
        <v>10</v>
      </c>
      <c r="AD264" s="25">
        <v>11</v>
      </c>
      <c r="AE264" s="25">
        <v>12</v>
      </c>
      <c r="AG264" s="25">
        <v>14</v>
      </c>
      <c r="AH264" s="25">
        <v>15</v>
      </c>
      <c r="AI264" s="25">
        <v>16</v>
      </c>
      <c r="AJ264" s="25">
        <v>17</v>
      </c>
      <c r="AK264" s="25">
        <v>18</v>
      </c>
      <c r="AL264" s="25">
        <v>19</v>
      </c>
      <c r="AM264" s="25">
        <v>20</v>
      </c>
      <c r="AN264" s="25">
        <v>21</v>
      </c>
      <c r="AO264" s="25">
        <v>22</v>
      </c>
      <c r="AP264" s="25">
        <v>23</v>
      </c>
      <c r="AQ264" s="25">
        <v>24</v>
      </c>
      <c r="AR264" s="25">
        <v>25</v>
      </c>
      <c r="AS264" s="25">
        <v>26</v>
      </c>
      <c r="AT264" s="25">
        <v>27</v>
      </c>
      <c r="AV264" s="25">
        <v>29</v>
      </c>
      <c r="AW264" s="25">
        <v>30</v>
      </c>
      <c r="AX264" s="25">
        <v>31</v>
      </c>
      <c r="AY264" s="25">
        <v>32</v>
      </c>
      <c r="AZ264" s="25">
        <v>33</v>
      </c>
      <c r="BA264" s="25">
        <v>34</v>
      </c>
      <c r="BB264" s="25">
        <v>35</v>
      </c>
      <c r="BC264" s="25">
        <v>36</v>
      </c>
      <c r="BD264" s="25">
        <v>37</v>
      </c>
    </row>
    <row r="265" spans="1:56" ht="39.9" customHeight="1">
      <c r="A265" s="101" t="s">
        <v>52</v>
      </c>
      <c r="B265" s="193"/>
      <c r="C265" s="138" t="s">
        <v>297</v>
      </c>
      <c r="D265" s="139"/>
      <c r="E265" s="139"/>
      <c r="F265" s="139"/>
      <c r="G265" s="139"/>
      <c r="H265" s="140"/>
      <c r="I265" s="91" t="str">
        <f t="shared" si="139"/>
        <v>6 FRENOS</v>
      </c>
      <c r="J265" s="91" t="s">
        <v>288</v>
      </c>
      <c r="K265" s="91" t="str">
        <f t="shared" si="140"/>
        <v>k</v>
      </c>
      <c r="L265" s="91" t="str">
        <f t="shared" si="141"/>
        <v>Montaje inseguro o inadecuado con riesgo de desprendimiento y falla de los componentes del sistema de frenos</v>
      </c>
      <c r="M265" s="28" t="str">
        <f>+IF(N265="O","DG",IF(N265="P","","N/A"))</f>
        <v/>
      </c>
      <c r="N265" s="34" t="str">
        <f t="shared" si="137"/>
        <v>P</v>
      </c>
      <c r="O265" s="29">
        <f t="shared" si="138"/>
        <v>0</v>
      </c>
      <c r="P265" s="116"/>
      <c r="Q265" s="117"/>
      <c r="R265" s="117"/>
      <c r="S265" s="118"/>
      <c r="T265" s="25">
        <v>1</v>
      </c>
      <c r="U265" s="25">
        <v>2</v>
      </c>
      <c r="V265" s="25">
        <v>3</v>
      </c>
      <c r="W265" s="25">
        <v>4</v>
      </c>
      <c r="X265" s="25">
        <v>5</v>
      </c>
      <c r="AA265" s="25">
        <v>8</v>
      </c>
      <c r="AB265" s="25">
        <v>9</v>
      </c>
      <c r="AC265" s="25">
        <v>10</v>
      </c>
      <c r="AD265" s="25">
        <v>11</v>
      </c>
      <c r="AE265" s="25">
        <v>12</v>
      </c>
      <c r="AG265" s="25">
        <v>14</v>
      </c>
      <c r="AH265" s="25">
        <v>15</v>
      </c>
      <c r="AI265" s="25">
        <v>16</v>
      </c>
      <c r="AJ265" s="25">
        <v>17</v>
      </c>
      <c r="AK265" s="25">
        <v>18</v>
      </c>
      <c r="AL265" s="25">
        <v>19</v>
      </c>
      <c r="AM265" s="25">
        <v>20</v>
      </c>
      <c r="AN265" s="25">
        <v>21</v>
      </c>
      <c r="AO265" s="25">
        <v>22</v>
      </c>
      <c r="AP265" s="25">
        <v>23</v>
      </c>
      <c r="AQ265" s="25">
        <v>24</v>
      </c>
      <c r="AR265" s="25">
        <v>25</v>
      </c>
      <c r="AS265" s="25">
        <v>26</v>
      </c>
      <c r="AT265" s="25">
        <v>27</v>
      </c>
      <c r="AV265" s="25">
        <v>29</v>
      </c>
      <c r="AW265" s="25">
        <v>30</v>
      </c>
      <c r="AX265" s="25">
        <v>31</v>
      </c>
      <c r="AY265" s="25">
        <v>32</v>
      </c>
      <c r="AZ265" s="25">
        <v>33</v>
      </c>
      <c r="BA265" s="25">
        <v>34</v>
      </c>
      <c r="BB265" s="25">
        <v>35</v>
      </c>
      <c r="BC265" s="25">
        <v>36</v>
      </c>
      <c r="BD265" s="25">
        <v>37</v>
      </c>
    </row>
    <row r="266" spans="1:56" ht="39.9" customHeight="1">
      <c r="A266" s="101">
        <v>7</v>
      </c>
      <c r="B266" s="121" t="s">
        <v>298</v>
      </c>
      <c r="C266" s="122"/>
      <c r="D266" s="122"/>
      <c r="E266" s="122"/>
      <c r="F266" s="122"/>
      <c r="G266" s="122"/>
      <c r="H266" s="122"/>
      <c r="I266" s="122"/>
      <c r="J266" s="122"/>
      <c r="K266" s="122"/>
      <c r="L266" s="122"/>
      <c r="M266" s="122"/>
      <c r="N266" s="122"/>
      <c r="O266" s="122"/>
      <c r="P266" s="122"/>
      <c r="Q266" s="122"/>
      <c r="R266" s="122"/>
      <c r="S266" s="123"/>
    </row>
    <row r="267" spans="1:56" ht="39.9" customHeight="1">
      <c r="A267" s="101">
        <v>7.1</v>
      </c>
      <c r="B267" s="121" t="s">
        <v>299</v>
      </c>
      <c r="C267" s="122"/>
      <c r="D267" s="122"/>
      <c r="E267" s="122"/>
      <c r="F267" s="122"/>
      <c r="G267" s="122"/>
      <c r="H267" s="122"/>
      <c r="I267" s="122"/>
      <c r="J267" s="122"/>
      <c r="K267" s="122"/>
      <c r="L267" s="122"/>
      <c r="M267" s="122"/>
      <c r="N267" s="122"/>
      <c r="O267" s="122"/>
      <c r="P267" s="122"/>
      <c r="Q267" s="122"/>
      <c r="R267" s="122"/>
      <c r="S267" s="123"/>
    </row>
    <row r="268" spans="1:56" ht="39.9" customHeight="1">
      <c r="A268" s="101"/>
      <c r="B268" s="191" t="s">
        <v>23</v>
      </c>
      <c r="C268" s="121" t="s">
        <v>24</v>
      </c>
      <c r="D268" s="122"/>
      <c r="E268" s="122"/>
      <c r="F268" s="122"/>
      <c r="G268" s="122"/>
      <c r="H268" s="123"/>
      <c r="I268" s="94" t="s">
        <v>25</v>
      </c>
      <c r="J268" s="94" t="s">
        <v>26</v>
      </c>
      <c r="K268" s="94" t="s">
        <v>27</v>
      </c>
      <c r="L268" s="94" t="s">
        <v>24</v>
      </c>
      <c r="M268" s="101" t="s">
        <v>28</v>
      </c>
      <c r="N268" s="101" t="s">
        <v>29</v>
      </c>
      <c r="O268" s="92" t="s">
        <v>30</v>
      </c>
      <c r="P268" s="121" t="s">
        <v>30</v>
      </c>
      <c r="Q268" s="122"/>
      <c r="R268" s="122"/>
      <c r="S268" s="123"/>
    </row>
    <row r="269" spans="1:56" ht="39.9" customHeight="1">
      <c r="A269" s="101" t="s">
        <v>31</v>
      </c>
      <c r="B269" s="192"/>
      <c r="C269" s="116" t="s">
        <v>300</v>
      </c>
      <c r="D269" s="117"/>
      <c r="E269" s="117"/>
      <c r="F269" s="117"/>
      <c r="G269" s="117"/>
      <c r="H269" s="118"/>
      <c r="I269" s="91" t="s">
        <v>301</v>
      </c>
      <c r="J269" s="91" t="s">
        <v>302</v>
      </c>
      <c r="K269" s="91" t="str">
        <f>+A269</f>
        <v>a</v>
      </c>
      <c r="L269" s="91" t="str">
        <f>+C269</f>
        <v>El vehículo presenta deriva en el eje delantero de 10 a 15 m/km</v>
      </c>
      <c r="M269" s="28" t="str">
        <f>+IF(N269="O","DL",IF(N269="P","","N/A"))</f>
        <v/>
      </c>
      <c r="N269" s="34" t="str">
        <f>+IF(OR($T$5=T269,$T$5=U269,$T$5=V269,$T$5=W269,$T$5=X269,$T$5=Y269,$T$5=Z269,$T$5=AA269,$T$5=AB269,$T$5=AC269,$T$5=AD269,$T$5=AE269,$T$5=AF269,$T$5=AG269,$T$5=AH269,$T$5=AI269,$T$5=AJ269,$T$5=AK269,$T$5=AL269,$T$5=AM269,$T$5=AN269,$T$5=AO269,$T$5=AP269,$T$5=AQ269,$T$5=AR269,$T$5=AS269,$T$5=AT269,$T$5=AU269,$T$5=AV269,$T$5=AW269,$T$5=AX269,$T$5=AY269,$T$5=AZ269,$T$5=BA269,$T$5=BB269,$T$5=BC269,$T$5=BD269),"P","¡")</f>
        <v>P</v>
      </c>
      <c r="O269" s="29">
        <f t="shared" ref="O269:O270" si="142">P269</f>
        <v>0</v>
      </c>
      <c r="P269" s="116"/>
      <c r="Q269" s="117"/>
      <c r="R269" s="117"/>
      <c r="S269" s="118"/>
      <c r="U269" s="25">
        <v>2</v>
      </c>
      <c r="W269" s="25">
        <v>4</v>
      </c>
      <c r="X269" s="25">
        <v>5</v>
      </c>
      <c r="AA269" s="25">
        <v>8</v>
      </c>
      <c r="AB269" s="25">
        <v>9</v>
      </c>
      <c r="AD269" s="25">
        <v>11</v>
      </c>
      <c r="AI269" s="25">
        <v>16</v>
      </c>
      <c r="AJ269" s="25">
        <v>17</v>
      </c>
      <c r="AL269" s="25">
        <v>19</v>
      </c>
      <c r="AP269" s="25">
        <v>23</v>
      </c>
      <c r="AR269" s="25">
        <v>25</v>
      </c>
      <c r="AS269" s="25">
        <v>26</v>
      </c>
      <c r="AT269" s="25">
        <v>27</v>
      </c>
      <c r="AY269" s="25">
        <v>32</v>
      </c>
      <c r="AZ269" s="25">
        <v>33</v>
      </c>
      <c r="BA269" s="25">
        <v>34</v>
      </c>
      <c r="BB269" s="25">
        <v>35</v>
      </c>
      <c r="BC269" s="25">
        <v>36</v>
      </c>
    </row>
    <row r="270" spans="1:56" ht="39.9" customHeight="1">
      <c r="A270" s="101" t="s">
        <v>34</v>
      </c>
      <c r="B270" s="192"/>
      <c r="C270" s="116" t="s">
        <v>303</v>
      </c>
      <c r="D270" s="117"/>
      <c r="E270" s="117"/>
      <c r="F270" s="117"/>
      <c r="G270" s="117"/>
      <c r="H270" s="118"/>
      <c r="I270" s="91" t="s">
        <v>301</v>
      </c>
      <c r="J270" s="91" t="s">
        <v>302</v>
      </c>
      <c r="K270" s="91" t="str">
        <f>+A270</f>
        <v>b</v>
      </c>
      <c r="L270" s="91" t="str">
        <f>+C270</f>
        <v>El vehículo presenta deriva en el eje delantero superior a 15 m/km</v>
      </c>
      <c r="M270" s="28" t="str">
        <f>+IF(N270="O","DG",IF(N270="P","","N/A"))</f>
        <v/>
      </c>
      <c r="N270" s="34" t="str">
        <f>+IF(OR($T$5=T270,$T$5=U270,$T$5=V270,$T$5=W270,$T$5=X270,$T$5=Y270,$T$5=Z270,$T$5=AA270,$T$5=AB270,$T$5=AC270,$T$5=AD270,$T$5=AE270,$T$5=AF270,$T$5=AG270,$T$5=AH270,$T$5=AI270,$T$5=AJ270,$T$5=AK270,$T$5=AL270,$T$5=AM270,$T$5=AN270,$T$5=AO270,$T$5=AP270,$T$5=AQ270,$T$5=AR270,$T$5=AS270,$T$5=AT270,$T$5=AU270,$T$5=AV270,$T$5=AW270,$T$5=AX270,$T$5=AY270,$T$5=AZ270,$T$5=BA270,$T$5=BB270,$T$5=BC270,$T$5=BD270),"P","¡")</f>
        <v>P</v>
      </c>
      <c r="O270" s="29">
        <f t="shared" si="142"/>
        <v>0</v>
      </c>
      <c r="P270" s="116"/>
      <c r="Q270" s="117"/>
      <c r="R270" s="117"/>
      <c r="S270" s="118"/>
      <c r="U270" s="25">
        <v>2</v>
      </c>
      <c r="W270" s="25">
        <v>4</v>
      </c>
      <c r="X270" s="25">
        <v>5</v>
      </c>
      <c r="AA270" s="25">
        <v>8</v>
      </c>
      <c r="AB270" s="25">
        <v>9</v>
      </c>
      <c r="AD270" s="25">
        <v>11</v>
      </c>
      <c r="AI270" s="25">
        <v>16</v>
      </c>
      <c r="AJ270" s="25">
        <v>17</v>
      </c>
      <c r="AL270" s="25">
        <v>19</v>
      </c>
      <c r="AP270" s="25">
        <v>23</v>
      </c>
      <c r="AR270" s="25">
        <v>25</v>
      </c>
      <c r="AS270" s="25">
        <v>26</v>
      </c>
      <c r="AT270" s="25">
        <v>27</v>
      </c>
      <c r="AY270" s="25">
        <v>32</v>
      </c>
      <c r="AZ270" s="25">
        <v>33</v>
      </c>
      <c r="BA270" s="25">
        <v>34</v>
      </c>
      <c r="BB270" s="25">
        <v>35</v>
      </c>
      <c r="BC270" s="25">
        <v>36</v>
      </c>
    </row>
    <row r="271" spans="1:56" ht="39.9" customHeight="1">
      <c r="A271" s="101">
        <v>7.2</v>
      </c>
      <c r="B271" s="121" t="s">
        <v>304</v>
      </c>
      <c r="C271" s="122"/>
      <c r="D271" s="122"/>
      <c r="E271" s="122"/>
      <c r="F271" s="122"/>
      <c r="G271" s="122"/>
      <c r="H271" s="122"/>
      <c r="I271" s="122"/>
      <c r="J271" s="122"/>
      <c r="K271" s="122"/>
      <c r="L271" s="122"/>
      <c r="M271" s="122"/>
      <c r="N271" s="122"/>
      <c r="O271" s="122"/>
      <c r="P271" s="122"/>
      <c r="Q271" s="122"/>
      <c r="R271" s="122"/>
      <c r="S271" s="123"/>
    </row>
    <row r="272" spans="1:56" ht="39.9" customHeight="1">
      <c r="A272" s="101"/>
      <c r="B272" s="191" t="s">
        <v>23</v>
      </c>
      <c r="C272" s="121" t="s">
        <v>24</v>
      </c>
      <c r="D272" s="122"/>
      <c r="E272" s="122"/>
      <c r="F272" s="122"/>
      <c r="G272" s="122"/>
      <c r="H272" s="123"/>
      <c r="I272" s="94" t="s">
        <v>25</v>
      </c>
      <c r="J272" s="94" t="s">
        <v>26</v>
      </c>
      <c r="K272" s="94" t="s">
        <v>27</v>
      </c>
      <c r="L272" s="94" t="s">
        <v>24</v>
      </c>
      <c r="M272" s="101" t="s">
        <v>28</v>
      </c>
      <c r="N272" s="101" t="s">
        <v>29</v>
      </c>
      <c r="O272" s="92" t="s">
        <v>30</v>
      </c>
      <c r="P272" s="121" t="s">
        <v>30</v>
      </c>
      <c r="Q272" s="122"/>
      <c r="R272" s="122"/>
      <c r="S272" s="123"/>
    </row>
    <row r="273" spans="1:55" ht="39.9" customHeight="1">
      <c r="A273" s="101" t="s">
        <v>31</v>
      </c>
      <c r="B273" s="192"/>
      <c r="C273" s="116" t="s">
        <v>305</v>
      </c>
      <c r="D273" s="117"/>
      <c r="E273" s="117"/>
      <c r="F273" s="117"/>
      <c r="G273" s="117"/>
      <c r="H273" s="118"/>
      <c r="I273" s="91" t="s">
        <v>301</v>
      </c>
      <c r="J273" s="91" t="s">
        <v>306</v>
      </c>
      <c r="K273" s="91" t="str">
        <f>+A273</f>
        <v>a</v>
      </c>
      <c r="L273" s="91" t="str">
        <f>+C273</f>
        <v>Fijación defectuosa del volante a la columna</v>
      </c>
      <c r="M273" s="28" t="str">
        <f>+IF(N273="O","DG",IF(N273="P","","N/A"))</f>
        <v/>
      </c>
      <c r="N273" s="34" t="str">
        <f t="shared" ref="N273:N279" si="143">+IF(OR($T$5=T273,$T$5=U273,$T$5=V273,$T$5=W273,$T$5=X273,$T$5=Y273,$T$5=Z273,$T$5=AA273,$T$5=AB273,$T$5=AC273,$T$5=AD273,$T$5=AE273,$T$5=AF273,$T$5=AG273,$T$5=AH273,$T$5=AI273,$T$5=AJ273,$T$5=AK273,$T$5=AL273,$T$5=AM273,$T$5=AN273,$T$5=AO273,$T$5=AP273,$T$5=AQ273,$T$5=AR273,$T$5=AS273,$T$5=AT273,$T$5=AU273,$T$5=AV273,$T$5=AW273,$T$5=AX273,$T$5=AY273,$T$5=AZ273,$T$5=BA273,$T$5=BB273,$T$5=BC273,$T$5=BD273),"P","¡")</f>
        <v>P</v>
      </c>
      <c r="O273" s="29">
        <f t="shared" ref="O273:O279" si="144">P273</f>
        <v>0</v>
      </c>
      <c r="P273" s="116"/>
      <c r="Q273" s="117"/>
      <c r="R273" s="117"/>
      <c r="S273" s="118"/>
      <c r="U273" s="25">
        <v>2</v>
      </c>
      <c r="W273" s="25">
        <v>4</v>
      </c>
      <c r="X273" s="25">
        <v>5</v>
      </c>
      <c r="AA273" s="25">
        <v>8</v>
      </c>
      <c r="AB273" s="25">
        <v>9</v>
      </c>
      <c r="AD273" s="25">
        <v>11</v>
      </c>
      <c r="AI273" s="25">
        <v>16</v>
      </c>
      <c r="AJ273" s="25">
        <v>17</v>
      </c>
      <c r="AL273" s="25">
        <v>19</v>
      </c>
      <c r="AO273" s="25">
        <v>22</v>
      </c>
      <c r="AP273" s="25">
        <v>23</v>
      </c>
      <c r="AR273" s="25">
        <v>25</v>
      </c>
      <c r="AS273" s="25">
        <v>26</v>
      </c>
      <c r="AT273" s="25">
        <v>27</v>
      </c>
      <c r="AY273" s="25">
        <v>32</v>
      </c>
      <c r="AZ273" s="25">
        <v>33</v>
      </c>
      <c r="BA273" s="25">
        <v>34</v>
      </c>
      <c r="BB273" s="25">
        <v>35</v>
      </c>
      <c r="BC273" s="25">
        <v>36</v>
      </c>
    </row>
    <row r="274" spans="1:55" ht="39.9" customHeight="1">
      <c r="A274" s="101" t="s">
        <v>34</v>
      </c>
      <c r="B274" s="192"/>
      <c r="C274" s="116" t="s">
        <v>307</v>
      </c>
      <c r="D274" s="117"/>
      <c r="E274" s="117"/>
      <c r="F274" s="117"/>
      <c r="G274" s="117"/>
      <c r="H274" s="118"/>
      <c r="I274" s="91" t="s">
        <v>301</v>
      </c>
      <c r="J274" s="91" t="s">
        <v>306</v>
      </c>
      <c r="K274" s="91" t="str">
        <f t="shared" ref="K274:K279" si="145">+A274</f>
        <v>b</v>
      </c>
      <c r="L274" s="91" t="str">
        <f t="shared" ref="L274:L279" si="146">+C274</f>
        <v xml:space="preserve">Juego leve en la columna de dirección </v>
      </c>
      <c r="M274" s="28" t="str">
        <f>+IF(N274="O","DL",IF(N274="P","","N/A"))</f>
        <v/>
      </c>
      <c r="N274" s="34" t="str">
        <f t="shared" si="143"/>
        <v>P</v>
      </c>
      <c r="O274" s="29">
        <f t="shared" si="144"/>
        <v>0</v>
      </c>
      <c r="P274" s="116"/>
      <c r="Q274" s="117"/>
      <c r="R274" s="117"/>
      <c r="S274" s="118"/>
      <c r="U274" s="25">
        <v>2</v>
      </c>
      <c r="W274" s="25">
        <v>4</v>
      </c>
      <c r="X274" s="25">
        <v>5</v>
      </c>
      <c r="AA274" s="25">
        <v>8</v>
      </c>
      <c r="AB274" s="25">
        <v>9</v>
      </c>
      <c r="AD274" s="25">
        <v>11</v>
      </c>
      <c r="AI274" s="25">
        <v>16</v>
      </c>
      <c r="AJ274" s="25">
        <v>17</v>
      </c>
      <c r="AL274" s="25">
        <v>19</v>
      </c>
      <c r="AO274" s="25">
        <v>22</v>
      </c>
      <c r="AP274" s="25">
        <v>23</v>
      </c>
      <c r="AR274" s="25">
        <v>25</v>
      </c>
      <c r="AS274" s="25">
        <v>26</v>
      </c>
      <c r="AT274" s="25">
        <v>27</v>
      </c>
      <c r="AY274" s="25">
        <v>32</v>
      </c>
      <c r="AZ274" s="25">
        <v>33</v>
      </c>
      <c r="BA274" s="25">
        <v>34</v>
      </c>
      <c r="BB274" s="25">
        <v>35</v>
      </c>
      <c r="BC274" s="25">
        <v>36</v>
      </c>
    </row>
    <row r="275" spans="1:55" ht="39.9" customHeight="1">
      <c r="A275" s="101" t="s">
        <v>36</v>
      </c>
      <c r="B275" s="192"/>
      <c r="C275" s="116" t="s">
        <v>308</v>
      </c>
      <c r="D275" s="117"/>
      <c r="E275" s="117"/>
      <c r="F275" s="117"/>
      <c r="G275" s="117"/>
      <c r="H275" s="118"/>
      <c r="I275" s="91" t="s">
        <v>301</v>
      </c>
      <c r="J275" s="91" t="s">
        <v>306</v>
      </c>
      <c r="K275" s="91" t="str">
        <f t="shared" si="145"/>
        <v>c</v>
      </c>
      <c r="L275" s="91" t="str">
        <f t="shared" si="146"/>
        <v>Juego excesivo en la columna de dirección</v>
      </c>
      <c r="M275" s="28" t="str">
        <f>+IF(N275="O","DG",IF(N275="P","","N/A"))</f>
        <v/>
      </c>
      <c r="N275" s="34" t="str">
        <f t="shared" si="143"/>
        <v>P</v>
      </c>
      <c r="O275" s="29">
        <f t="shared" si="144"/>
        <v>0</v>
      </c>
      <c r="P275" s="116"/>
      <c r="Q275" s="117"/>
      <c r="R275" s="117"/>
      <c r="S275" s="118"/>
      <c r="U275" s="25">
        <v>2</v>
      </c>
      <c r="W275" s="25">
        <v>4</v>
      </c>
      <c r="X275" s="25">
        <v>5</v>
      </c>
      <c r="AA275" s="25">
        <v>8</v>
      </c>
      <c r="AB275" s="25">
        <v>9</v>
      </c>
      <c r="AD275" s="25">
        <v>11</v>
      </c>
      <c r="AI275" s="25">
        <v>16</v>
      </c>
      <c r="AJ275" s="25">
        <v>17</v>
      </c>
      <c r="AL275" s="25">
        <v>19</v>
      </c>
      <c r="AO275" s="25">
        <v>22</v>
      </c>
      <c r="AP275" s="25">
        <v>23</v>
      </c>
      <c r="AR275" s="25">
        <v>25</v>
      </c>
      <c r="AS275" s="25">
        <v>26</v>
      </c>
      <c r="AT275" s="25">
        <v>27</v>
      </c>
      <c r="AY275" s="25">
        <v>32</v>
      </c>
      <c r="AZ275" s="25">
        <v>33</v>
      </c>
      <c r="BA275" s="25">
        <v>34</v>
      </c>
      <c r="BB275" s="25">
        <v>35</v>
      </c>
      <c r="BC275" s="25">
        <v>36</v>
      </c>
    </row>
    <row r="276" spans="1:55" ht="39.9" customHeight="1">
      <c r="A276" s="101" t="s">
        <v>38</v>
      </c>
      <c r="B276" s="192"/>
      <c r="C276" s="116" t="s">
        <v>309</v>
      </c>
      <c r="D276" s="117"/>
      <c r="E276" s="117"/>
      <c r="F276" s="117"/>
      <c r="G276" s="117"/>
      <c r="H276" s="118"/>
      <c r="I276" s="91" t="s">
        <v>301</v>
      </c>
      <c r="J276" s="91" t="s">
        <v>306</v>
      </c>
      <c r="K276" s="91" t="str">
        <f t="shared" si="145"/>
        <v>d</v>
      </c>
      <c r="L276" s="91" t="str">
        <f t="shared" si="146"/>
        <v>Defectos de estado en la columna de dirección que no afecten su correcto funcionamiento</v>
      </c>
      <c r="M276" s="28" t="str">
        <f>+IF(N276="O","DL",IF(N276="P","","N/A"))</f>
        <v/>
      </c>
      <c r="N276" s="34" t="str">
        <f t="shared" si="143"/>
        <v>P</v>
      </c>
      <c r="O276" s="29">
        <f t="shared" si="144"/>
        <v>0</v>
      </c>
      <c r="P276" s="116"/>
      <c r="Q276" s="117"/>
      <c r="R276" s="117"/>
      <c r="S276" s="118"/>
      <c r="U276" s="25">
        <v>2</v>
      </c>
      <c r="W276" s="25">
        <v>4</v>
      </c>
      <c r="X276" s="25">
        <v>5</v>
      </c>
      <c r="AA276" s="25">
        <v>8</v>
      </c>
      <c r="AB276" s="25">
        <v>9</v>
      </c>
      <c r="AD276" s="25">
        <v>11</v>
      </c>
      <c r="AI276" s="25">
        <v>16</v>
      </c>
      <c r="AJ276" s="25">
        <v>17</v>
      </c>
      <c r="AL276" s="25">
        <v>19</v>
      </c>
      <c r="AO276" s="25">
        <v>22</v>
      </c>
      <c r="AP276" s="25">
        <v>23</v>
      </c>
      <c r="AR276" s="25">
        <v>25</v>
      </c>
      <c r="AS276" s="25">
        <v>26</v>
      </c>
      <c r="AT276" s="25">
        <v>27</v>
      </c>
      <c r="AY276" s="25">
        <v>32</v>
      </c>
      <c r="AZ276" s="25">
        <v>33</v>
      </c>
      <c r="BA276" s="25">
        <v>34</v>
      </c>
      <c r="BB276" s="25">
        <v>35</v>
      </c>
      <c r="BC276" s="25">
        <v>36</v>
      </c>
    </row>
    <row r="277" spans="1:55" ht="39.9" customHeight="1">
      <c r="A277" s="101" t="s">
        <v>40</v>
      </c>
      <c r="B277" s="192"/>
      <c r="C277" s="116" t="s">
        <v>310</v>
      </c>
      <c r="D277" s="117"/>
      <c r="E277" s="117"/>
      <c r="F277" s="117"/>
      <c r="G277" s="117"/>
      <c r="H277" s="118"/>
      <c r="I277" s="91" t="s">
        <v>301</v>
      </c>
      <c r="J277" s="91" t="s">
        <v>306</v>
      </c>
      <c r="K277" s="91" t="str">
        <f t="shared" si="145"/>
        <v>e</v>
      </c>
      <c r="L277" s="91" t="str">
        <f t="shared" si="146"/>
        <v>Defectos de estado en la columna de dirección que puedan provocarla rotura</v>
      </c>
      <c r="M277" s="28" t="str">
        <f>+IF(N277="O","DG",IF(N277="P","","N/A"))</f>
        <v/>
      </c>
      <c r="N277" s="34" t="str">
        <f t="shared" si="143"/>
        <v>P</v>
      </c>
      <c r="O277" s="29">
        <f t="shared" si="144"/>
        <v>0</v>
      </c>
      <c r="P277" s="116"/>
      <c r="Q277" s="117"/>
      <c r="R277" s="117"/>
      <c r="S277" s="118"/>
      <c r="U277" s="25">
        <v>2</v>
      </c>
      <c r="W277" s="25">
        <v>4</v>
      </c>
      <c r="X277" s="25">
        <v>5</v>
      </c>
      <c r="AA277" s="25">
        <v>8</v>
      </c>
      <c r="AB277" s="25">
        <v>9</v>
      </c>
      <c r="AD277" s="25">
        <v>11</v>
      </c>
      <c r="AI277" s="25">
        <v>16</v>
      </c>
      <c r="AJ277" s="25">
        <v>17</v>
      </c>
      <c r="AL277" s="25">
        <v>19</v>
      </c>
      <c r="AO277" s="25">
        <v>22</v>
      </c>
      <c r="AP277" s="25">
        <v>23</v>
      </c>
      <c r="AR277" s="25">
        <v>25</v>
      </c>
      <c r="AS277" s="25">
        <v>26</v>
      </c>
      <c r="AT277" s="25">
        <v>27</v>
      </c>
      <c r="AY277" s="25">
        <v>32</v>
      </c>
      <c r="AZ277" s="25">
        <v>33</v>
      </c>
      <c r="BA277" s="25">
        <v>34</v>
      </c>
      <c r="BB277" s="25">
        <v>35</v>
      </c>
      <c r="BC277" s="25">
        <v>36</v>
      </c>
    </row>
    <row r="278" spans="1:55" ht="39.9" customHeight="1">
      <c r="A278" s="101" t="s">
        <v>42</v>
      </c>
      <c r="B278" s="192"/>
      <c r="C278" s="116" t="s">
        <v>311</v>
      </c>
      <c r="D278" s="117"/>
      <c r="E278" s="117"/>
      <c r="F278" s="117"/>
      <c r="G278" s="117"/>
      <c r="H278" s="118"/>
      <c r="I278" s="91" t="s">
        <v>301</v>
      </c>
      <c r="J278" s="91" t="s">
        <v>306</v>
      </c>
      <c r="K278" s="91" t="str">
        <f t="shared" si="145"/>
        <v>f</v>
      </c>
      <c r="L278" s="91" t="str">
        <f t="shared" si="146"/>
        <v>Estado defectuoso del volante que afecte su correcto funcionamiento</v>
      </c>
      <c r="M278" s="28" t="str">
        <f>+IF(N278="O","DG",IF(N278="P","","N/A"))</f>
        <v/>
      </c>
      <c r="N278" s="34" t="str">
        <f t="shared" si="143"/>
        <v>P</v>
      </c>
      <c r="O278" s="29">
        <f t="shared" si="144"/>
        <v>0</v>
      </c>
      <c r="P278" s="116"/>
      <c r="Q278" s="117"/>
      <c r="R278" s="117"/>
      <c r="S278" s="118"/>
      <c r="U278" s="25">
        <v>2</v>
      </c>
      <c r="W278" s="25">
        <v>4</v>
      </c>
      <c r="X278" s="25">
        <v>5</v>
      </c>
      <c r="AA278" s="25">
        <v>8</v>
      </c>
      <c r="AB278" s="25">
        <v>9</v>
      </c>
      <c r="AD278" s="25">
        <v>11</v>
      </c>
      <c r="AI278" s="25">
        <v>16</v>
      </c>
      <c r="AJ278" s="25">
        <v>17</v>
      </c>
      <c r="AL278" s="25">
        <v>19</v>
      </c>
      <c r="AO278" s="25">
        <v>22</v>
      </c>
      <c r="AP278" s="25">
        <v>23</v>
      </c>
      <c r="AR278" s="25">
        <v>25</v>
      </c>
      <c r="AS278" s="25">
        <v>26</v>
      </c>
      <c r="AT278" s="25">
        <v>27</v>
      </c>
      <c r="AY278" s="25">
        <v>32</v>
      </c>
      <c r="AZ278" s="25">
        <v>33</v>
      </c>
      <c r="BA278" s="25">
        <v>34</v>
      </c>
      <c r="BB278" s="25">
        <v>35</v>
      </c>
      <c r="BC278" s="25">
        <v>36</v>
      </c>
    </row>
    <row r="279" spans="1:55" ht="39.9" customHeight="1">
      <c r="A279" s="101" t="s">
        <v>44</v>
      </c>
      <c r="B279" s="192"/>
      <c r="C279" s="116" t="s">
        <v>312</v>
      </c>
      <c r="D279" s="117"/>
      <c r="E279" s="117"/>
      <c r="F279" s="117"/>
      <c r="G279" s="117"/>
      <c r="H279" s="118"/>
      <c r="I279" s="91" t="s">
        <v>301</v>
      </c>
      <c r="J279" s="91" t="s">
        <v>306</v>
      </c>
      <c r="K279" s="91" t="str">
        <f t="shared" si="145"/>
        <v>g</v>
      </c>
      <c r="L279" s="91" t="str">
        <f t="shared" si="146"/>
        <v>Estado defectuoso del volante que no afecte su correcto funcionamiento</v>
      </c>
      <c r="M279" s="28" t="str">
        <f>+IF(N279="O","DL",IF(N279="P","","N/A"))</f>
        <v/>
      </c>
      <c r="N279" s="34" t="str">
        <f t="shared" si="143"/>
        <v>P</v>
      </c>
      <c r="O279" s="29">
        <f t="shared" si="144"/>
        <v>0</v>
      </c>
      <c r="P279" s="116"/>
      <c r="Q279" s="117"/>
      <c r="R279" s="117"/>
      <c r="S279" s="118"/>
      <c r="U279" s="25">
        <v>2</v>
      </c>
      <c r="W279" s="25">
        <v>4</v>
      </c>
      <c r="X279" s="25">
        <v>5</v>
      </c>
      <c r="AA279" s="25">
        <v>8</v>
      </c>
      <c r="AB279" s="25">
        <v>9</v>
      </c>
      <c r="AD279" s="25">
        <v>11</v>
      </c>
      <c r="AI279" s="25">
        <v>16</v>
      </c>
      <c r="AJ279" s="25">
        <v>17</v>
      </c>
      <c r="AL279" s="25">
        <v>19</v>
      </c>
      <c r="AO279" s="25">
        <v>22</v>
      </c>
      <c r="AP279" s="25">
        <v>23</v>
      </c>
      <c r="AR279" s="25">
        <v>25</v>
      </c>
      <c r="AS279" s="25">
        <v>26</v>
      </c>
      <c r="AT279" s="25">
        <v>27</v>
      </c>
      <c r="AY279" s="25">
        <v>32</v>
      </c>
      <c r="AZ279" s="25">
        <v>33</v>
      </c>
      <c r="BA279" s="25">
        <v>34</v>
      </c>
      <c r="BB279" s="25">
        <v>35</v>
      </c>
      <c r="BC279" s="25">
        <v>36</v>
      </c>
    </row>
    <row r="280" spans="1:55" ht="39.9" customHeight="1">
      <c r="A280" s="101">
        <v>7.3</v>
      </c>
      <c r="B280" s="121" t="s">
        <v>313</v>
      </c>
      <c r="C280" s="122"/>
      <c r="D280" s="122"/>
      <c r="E280" s="122"/>
      <c r="F280" s="122"/>
      <c r="G280" s="122"/>
      <c r="H280" s="122"/>
      <c r="I280" s="122"/>
      <c r="J280" s="122"/>
      <c r="K280" s="122"/>
      <c r="L280" s="122"/>
      <c r="M280" s="122"/>
      <c r="N280" s="122"/>
      <c r="O280" s="122"/>
      <c r="P280" s="122"/>
      <c r="Q280" s="122"/>
      <c r="R280" s="122"/>
      <c r="S280" s="123"/>
    </row>
    <row r="281" spans="1:55" ht="39.9" customHeight="1">
      <c r="A281" s="101"/>
      <c r="B281" s="191" t="s">
        <v>23</v>
      </c>
      <c r="C281" s="121" t="s">
        <v>24</v>
      </c>
      <c r="D281" s="122"/>
      <c r="E281" s="122"/>
      <c r="F281" s="122"/>
      <c r="G281" s="122"/>
      <c r="H281" s="123"/>
      <c r="I281" s="94" t="s">
        <v>25</v>
      </c>
      <c r="J281" s="94" t="s">
        <v>26</v>
      </c>
      <c r="K281" s="94" t="s">
        <v>27</v>
      </c>
      <c r="L281" s="94" t="s">
        <v>24</v>
      </c>
      <c r="M281" s="101" t="s">
        <v>28</v>
      </c>
      <c r="N281" s="101" t="s">
        <v>29</v>
      </c>
      <c r="O281" s="92" t="s">
        <v>30</v>
      </c>
      <c r="P281" s="121" t="s">
        <v>30</v>
      </c>
      <c r="Q281" s="122"/>
      <c r="R281" s="122"/>
      <c r="S281" s="123"/>
    </row>
    <row r="282" spans="1:55" ht="39.9" customHeight="1">
      <c r="A282" s="101" t="s">
        <v>31</v>
      </c>
      <c r="B282" s="192"/>
      <c r="C282" s="116" t="s">
        <v>314</v>
      </c>
      <c r="D282" s="117"/>
      <c r="E282" s="117"/>
      <c r="F282" s="117"/>
      <c r="G282" s="117"/>
      <c r="H282" s="118"/>
      <c r="I282" s="91" t="str">
        <f>+$I$279</f>
        <v>7 MECANISMOS DE DIRECCION</v>
      </c>
      <c r="J282" s="91" t="s">
        <v>315</v>
      </c>
      <c r="K282" s="91" t="str">
        <f>+A282</f>
        <v>a</v>
      </c>
      <c r="L282" s="91" t="str">
        <f>+C282</f>
        <v>Fijación defectuosa al chasis</v>
      </c>
      <c r="M282" s="28" t="str">
        <f>+IF(N282="O","DL",IF(N282="P","","N/A"))</f>
        <v/>
      </c>
      <c r="N282" s="34" t="str">
        <f t="shared" ref="N282:N289" si="147">+IF(OR($T$5=T282,$T$5=U282,$T$5=V282,$T$5=W282,$T$5=X282,$T$5=Y282,$T$5=Z282,$T$5=AA282,$T$5=AB282,$T$5=AC282,$T$5=AD282,$T$5=AE282,$T$5=AF282,$T$5=AG282,$T$5=AH282,$T$5=AI282,$T$5=AJ282,$T$5=AK282,$T$5=AL282,$T$5=AM282,$T$5=AN282,$T$5=AO282,$T$5=AP282,$T$5=AQ282,$T$5=AR282,$T$5=AS282,$T$5=AT282,$T$5=AU282,$T$5=AV282,$T$5=AW282,$T$5=AX282,$T$5=AY282,$T$5=AZ282,$T$5=BA282,$T$5=BB282,$T$5=BC282,$T$5=BD282),"P","¡")</f>
        <v>P</v>
      </c>
      <c r="O282" s="29">
        <f t="shared" ref="O282:O289" si="148">P282</f>
        <v>0</v>
      </c>
      <c r="P282" s="116"/>
      <c r="Q282" s="117"/>
      <c r="R282" s="117"/>
      <c r="S282" s="118"/>
      <c r="U282" s="25">
        <v>2</v>
      </c>
      <c r="W282" s="25">
        <v>4</v>
      </c>
      <c r="X282" s="25">
        <v>5</v>
      </c>
      <c r="AA282" s="25">
        <v>8</v>
      </c>
      <c r="AB282" s="25">
        <v>9</v>
      </c>
      <c r="AD282" s="25">
        <v>11</v>
      </c>
      <c r="AI282" s="25">
        <v>16</v>
      </c>
      <c r="AJ282" s="25">
        <v>17</v>
      </c>
      <c r="AL282" s="25">
        <v>19</v>
      </c>
      <c r="AO282" s="25">
        <v>22</v>
      </c>
      <c r="AP282" s="25">
        <v>23</v>
      </c>
      <c r="AR282" s="25">
        <v>25</v>
      </c>
      <c r="AS282" s="25">
        <v>26</v>
      </c>
      <c r="AT282" s="25">
        <v>27</v>
      </c>
      <c r="AY282" s="25">
        <v>32</v>
      </c>
      <c r="AZ282" s="25">
        <v>33</v>
      </c>
      <c r="BA282" s="25">
        <v>34</v>
      </c>
      <c r="BB282" s="25">
        <v>35</v>
      </c>
      <c r="BC282" s="25">
        <v>36</v>
      </c>
    </row>
    <row r="283" spans="1:55" ht="39.9" customHeight="1">
      <c r="A283" s="101" t="s">
        <v>34</v>
      </c>
      <c r="B283" s="192"/>
      <c r="C283" s="116" t="s">
        <v>316</v>
      </c>
      <c r="D283" s="117"/>
      <c r="E283" s="117"/>
      <c r="F283" s="117"/>
      <c r="G283" s="117"/>
      <c r="H283" s="118"/>
      <c r="I283" s="91" t="str">
        <f t="shared" ref="I283:I289" si="149">+$I$279</f>
        <v>7 MECANISMOS DE DIRECCION</v>
      </c>
      <c r="J283" s="91" t="s">
        <v>315</v>
      </c>
      <c r="K283" s="91" t="str">
        <f t="shared" ref="K283:K289" si="150">+A283</f>
        <v>b</v>
      </c>
      <c r="L283" s="91" t="str">
        <f t="shared" ref="L283:L289" si="151">+C283</f>
        <v>Fijación defectuosa al chasis con peligro de desprendimiento</v>
      </c>
      <c r="M283" s="28" t="str">
        <f>+IF(N283="O","DG",IF(N283="P","","N/A"))</f>
        <v/>
      </c>
      <c r="N283" s="34" t="str">
        <f t="shared" si="147"/>
        <v>P</v>
      </c>
      <c r="O283" s="29">
        <f t="shared" si="148"/>
        <v>0</v>
      </c>
      <c r="P283" s="116"/>
      <c r="Q283" s="117"/>
      <c r="R283" s="117"/>
      <c r="S283" s="118"/>
      <c r="U283" s="25">
        <v>2</v>
      </c>
      <c r="W283" s="25">
        <v>4</v>
      </c>
      <c r="X283" s="25">
        <v>5</v>
      </c>
      <c r="AA283" s="25">
        <v>8</v>
      </c>
      <c r="AB283" s="25">
        <v>9</v>
      </c>
      <c r="AD283" s="25">
        <v>11</v>
      </c>
      <c r="AI283" s="25">
        <v>16</v>
      </c>
      <c r="AJ283" s="25">
        <v>17</v>
      </c>
      <c r="AL283" s="25">
        <v>19</v>
      </c>
      <c r="AO283" s="25">
        <v>22</v>
      </c>
      <c r="AP283" s="25">
        <v>23</v>
      </c>
      <c r="AR283" s="25">
        <v>25</v>
      </c>
      <c r="AS283" s="25">
        <v>26</v>
      </c>
      <c r="AT283" s="25">
        <v>27</v>
      </c>
      <c r="AY283" s="25">
        <v>32</v>
      </c>
      <c r="AZ283" s="25">
        <v>33</v>
      </c>
      <c r="BA283" s="25">
        <v>34</v>
      </c>
      <c r="BB283" s="25">
        <v>35</v>
      </c>
      <c r="BC283" s="25">
        <v>36</v>
      </c>
    </row>
    <row r="284" spans="1:55" ht="39.9" customHeight="1">
      <c r="A284" s="101" t="s">
        <v>36</v>
      </c>
      <c r="B284" s="192"/>
      <c r="C284" s="116" t="s">
        <v>317</v>
      </c>
      <c r="D284" s="117"/>
      <c r="E284" s="117"/>
      <c r="F284" s="117"/>
      <c r="G284" s="117"/>
      <c r="H284" s="118"/>
      <c r="I284" s="91" t="str">
        <f t="shared" si="149"/>
        <v>7 MECANISMOS DE DIRECCION</v>
      </c>
      <c r="J284" s="91" t="s">
        <v>315</v>
      </c>
      <c r="K284" s="91" t="str">
        <f t="shared" si="150"/>
        <v>c</v>
      </c>
      <c r="L284" s="91" t="str">
        <f t="shared" si="151"/>
        <v>Holguras anormales</v>
      </c>
      <c r="M284" s="28" t="str">
        <f>+IF(N284="O","DL",IF(N284="P","","N/A"))</f>
        <v/>
      </c>
      <c r="N284" s="34" t="str">
        <f t="shared" si="147"/>
        <v>P</v>
      </c>
      <c r="O284" s="29">
        <f t="shared" si="148"/>
        <v>0</v>
      </c>
      <c r="P284" s="116"/>
      <c r="Q284" s="117"/>
      <c r="R284" s="117"/>
      <c r="S284" s="118"/>
      <c r="U284" s="25">
        <v>2</v>
      </c>
      <c r="W284" s="25">
        <v>4</v>
      </c>
      <c r="X284" s="25">
        <v>5</v>
      </c>
      <c r="AA284" s="25">
        <v>8</v>
      </c>
      <c r="AB284" s="25">
        <v>9</v>
      </c>
      <c r="AD284" s="25">
        <v>11</v>
      </c>
      <c r="AI284" s="25">
        <v>16</v>
      </c>
      <c r="AJ284" s="25">
        <v>17</v>
      </c>
      <c r="AL284" s="25">
        <v>19</v>
      </c>
      <c r="AO284" s="25">
        <v>22</v>
      </c>
      <c r="AP284" s="25">
        <v>23</v>
      </c>
      <c r="AR284" s="25">
        <v>25</v>
      </c>
      <c r="AS284" s="25">
        <v>26</v>
      </c>
      <c r="AT284" s="25">
        <v>27</v>
      </c>
      <c r="AY284" s="25">
        <v>32</v>
      </c>
      <c r="AZ284" s="25">
        <v>33</v>
      </c>
      <c r="BA284" s="25">
        <v>34</v>
      </c>
      <c r="BB284" s="25">
        <v>35</v>
      </c>
      <c r="BC284" s="25">
        <v>36</v>
      </c>
    </row>
    <row r="285" spans="1:55" ht="39.9" customHeight="1">
      <c r="A285" s="101" t="s">
        <v>38</v>
      </c>
      <c r="B285" s="192"/>
      <c r="C285" s="116" t="s">
        <v>318</v>
      </c>
      <c r="D285" s="117"/>
      <c r="E285" s="117"/>
      <c r="F285" s="117"/>
      <c r="G285" s="117"/>
      <c r="H285" s="118"/>
      <c r="I285" s="91" t="str">
        <f t="shared" si="149"/>
        <v>7 MECANISMOS DE DIRECCION</v>
      </c>
      <c r="J285" s="91" t="s">
        <v>315</v>
      </c>
      <c r="K285" s="91" t="str">
        <f t="shared" si="150"/>
        <v>d</v>
      </c>
      <c r="L285" s="91" t="str">
        <f t="shared" si="151"/>
        <v>Holguras anormales y excesivas que puedan provocar
desprendimiento de algún componente</v>
      </c>
      <c r="M285" s="28" t="str">
        <f>+IF(N285="O","DG",IF(N285="P","","N/A"))</f>
        <v/>
      </c>
      <c r="N285" s="34" t="str">
        <f t="shared" si="147"/>
        <v>P</v>
      </c>
      <c r="O285" s="29">
        <f t="shared" si="148"/>
        <v>0</v>
      </c>
      <c r="P285" s="116"/>
      <c r="Q285" s="117"/>
      <c r="R285" s="117"/>
      <c r="S285" s="118"/>
      <c r="U285" s="25">
        <v>2</v>
      </c>
      <c r="W285" s="25">
        <v>4</v>
      </c>
      <c r="X285" s="25">
        <v>5</v>
      </c>
      <c r="AA285" s="25">
        <v>8</v>
      </c>
      <c r="AB285" s="25">
        <v>9</v>
      </c>
      <c r="AD285" s="25">
        <v>11</v>
      </c>
      <c r="AI285" s="25">
        <v>16</v>
      </c>
      <c r="AJ285" s="25">
        <v>17</v>
      </c>
      <c r="AL285" s="25">
        <v>19</v>
      </c>
      <c r="AO285" s="25">
        <v>22</v>
      </c>
      <c r="AP285" s="25">
        <v>23</v>
      </c>
      <c r="AR285" s="25">
        <v>25</v>
      </c>
      <c r="AS285" s="25">
        <v>26</v>
      </c>
      <c r="AT285" s="25">
        <v>27</v>
      </c>
      <c r="AY285" s="25">
        <v>32</v>
      </c>
      <c r="AZ285" s="25">
        <v>33</v>
      </c>
      <c r="BA285" s="25">
        <v>34</v>
      </c>
      <c r="BB285" s="25">
        <v>35</v>
      </c>
      <c r="BC285" s="25">
        <v>36</v>
      </c>
    </row>
    <row r="286" spans="1:55" ht="39.9" customHeight="1">
      <c r="A286" s="101" t="s">
        <v>40</v>
      </c>
      <c r="B286" s="192"/>
      <c r="C286" s="116" t="s">
        <v>319</v>
      </c>
      <c r="D286" s="117"/>
      <c r="E286" s="117"/>
      <c r="F286" s="117"/>
      <c r="G286" s="117"/>
      <c r="H286" s="118"/>
      <c r="I286" s="91" t="str">
        <f t="shared" si="149"/>
        <v>7 MECANISMOS DE DIRECCION</v>
      </c>
      <c r="J286" s="91" t="s">
        <v>315</v>
      </c>
      <c r="K286" s="91" t="str">
        <f t="shared" si="150"/>
        <v>e</v>
      </c>
      <c r="L286" s="91" t="str">
        <f t="shared" si="151"/>
        <v>Fugas leves</v>
      </c>
      <c r="M286" s="28" t="str">
        <f>+IF(N286="O","DL",IF(N286="P","","N/A"))</f>
        <v/>
      </c>
      <c r="N286" s="34" t="str">
        <f t="shared" si="147"/>
        <v>P</v>
      </c>
      <c r="O286" s="29">
        <f t="shared" si="148"/>
        <v>0</v>
      </c>
      <c r="P286" s="116"/>
      <c r="Q286" s="117"/>
      <c r="R286" s="117"/>
      <c r="S286" s="118"/>
      <c r="U286" s="25">
        <v>2</v>
      </c>
      <c r="W286" s="25">
        <v>4</v>
      </c>
      <c r="X286" s="25">
        <v>5</v>
      </c>
      <c r="AA286" s="25">
        <v>8</v>
      </c>
      <c r="AB286" s="25">
        <v>9</v>
      </c>
      <c r="AD286" s="25">
        <v>11</v>
      </c>
      <c r="AI286" s="25">
        <v>16</v>
      </c>
      <c r="AJ286" s="25">
        <v>17</v>
      </c>
      <c r="AL286" s="25">
        <v>19</v>
      </c>
      <c r="AO286" s="25">
        <v>22</v>
      </c>
      <c r="AP286" s="25">
        <v>23</v>
      </c>
      <c r="AR286" s="25">
        <v>25</v>
      </c>
      <c r="AS286" s="25">
        <v>26</v>
      </c>
      <c r="AT286" s="25">
        <v>27</v>
      </c>
      <c r="AY286" s="25">
        <v>32</v>
      </c>
      <c r="AZ286" s="25">
        <v>33</v>
      </c>
      <c r="BA286" s="25">
        <v>34</v>
      </c>
      <c r="BB286" s="25">
        <v>35</v>
      </c>
      <c r="BC286" s="25">
        <v>36</v>
      </c>
    </row>
    <row r="287" spans="1:55" ht="39.9" customHeight="1">
      <c r="A287" s="101" t="s">
        <v>42</v>
      </c>
      <c r="B287" s="192"/>
      <c r="C287" s="116" t="s">
        <v>320</v>
      </c>
      <c r="D287" s="117"/>
      <c r="E287" s="117"/>
      <c r="F287" s="117"/>
      <c r="G287" s="117"/>
      <c r="H287" s="118"/>
      <c r="I287" s="91" t="str">
        <f t="shared" si="149"/>
        <v>7 MECANISMOS DE DIRECCION</v>
      </c>
      <c r="J287" s="91" t="s">
        <v>315</v>
      </c>
      <c r="K287" s="91" t="str">
        <f t="shared" si="150"/>
        <v>f</v>
      </c>
      <c r="L287" s="91" t="str">
        <f t="shared" si="151"/>
        <v>Fugas importantes</v>
      </c>
      <c r="M287" s="28" t="str">
        <f>+IF(N287="O","DG",IF(N287="P","","N/A"))</f>
        <v/>
      </c>
      <c r="N287" s="34" t="str">
        <f t="shared" si="147"/>
        <v>P</v>
      </c>
      <c r="O287" s="29">
        <f t="shared" si="148"/>
        <v>0</v>
      </c>
      <c r="P287" s="116"/>
      <c r="Q287" s="117"/>
      <c r="R287" s="117"/>
      <c r="S287" s="118"/>
      <c r="U287" s="25">
        <v>2</v>
      </c>
      <c r="W287" s="25">
        <v>4</v>
      </c>
      <c r="X287" s="25">
        <v>5</v>
      </c>
      <c r="AA287" s="25">
        <v>8</v>
      </c>
      <c r="AB287" s="25">
        <v>9</v>
      </c>
      <c r="AD287" s="25">
        <v>11</v>
      </c>
      <c r="AI287" s="25">
        <v>16</v>
      </c>
      <c r="AJ287" s="25">
        <v>17</v>
      </c>
      <c r="AL287" s="25">
        <v>19</v>
      </c>
      <c r="AO287" s="25">
        <v>22</v>
      </c>
      <c r="AP287" s="25">
        <v>23</v>
      </c>
      <c r="AR287" s="25">
        <v>25</v>
      </c>
      <c r="AS287" s="25">
        <v>26</v>
      </c>
      <c r="AT287" s="25">
        <v>27</v>
      </c>
      <c r="AY287" s="25">
        <v>32</v>
      </c>
      <c r="AZ287" s="25">
        <v>33</v>
      </c>
      <c r="BA287" s="25">
        <v>34</v>
      </c>
      <c r="BB287" s="25">
        <v>35</v>
      </c>
      <c r="BC287" s="25">
        <v>36</v>
      </c>
    </row>
    <row r="288" spans="1:55" ht="39.9" customHeight="1">
      <c r="A288" s="101" t="s">
        <v>44</v>
      </c>
      <c r="B288" s="192"/>
      <c r="C288" s="116" t="s">
        <v>321</v>
      </c>
      <c r="D288" s="117"/>
      <c r="E288" s="117"/>
      <c r="F288" s="117"/>
      <c r="G288" s="117"/>
      <c r="H288" s="118"/>
      <c r="I288" s="91" t="str">
        <f t="shared" si="149"/>
        <v>7 MECANISMOS DE DIRECCION</v>
      </c>
      <c r="J288" s="91" t="s">
        <v>315</v>
      </c>
      <c r="K288" s="91" t="str">
        <f t="shared" si="150"/>
        <v>g</v>
      </c>
      <c r="L288" s="91" t="str">
        <f t="shared" si="151"/>
        <v>Guardapolvos (“botas”) rotos, sueltos, deteriorados o inexistentes</v>
      </c>
      <c r="M288" s="28" t="str">
        <f>+IF(N288="O","DL",IF(N288="P","","N/A"))</f>
        <v/>
      </c>
      <c r="N288" s="34" t="str">
        <f t="shared" si="147"/>
        <v>P</v>
      </c>
      <c r="O288" s="29">
        <f t="shared" si="148"/>
        <v>0</v>
      </c>
      <c r="P288" s="116"/>
      <c r="Q288" s="117"/>
      <c r="R288" s="117"/>
      <c r="S288" s="118"/>
      <c r="U288" s="25">
        <v>2</v>
      </c>
      <c r="W288" s="25">
        <v>4</v>
      </c>
      <c r="X288" s="25">
        <v>5</v>
      </c>
      <c r="AA288" s="25">
        <v>8</v>
      </c>
      <c r="AB288" s="25">
        <v>9</v>
      </c>
      <c r="AD288" s="25">
        <v>11</v>
      </c>
      <c r="AI288" s="25">
        <v>16</v>
      </c>
      <c r="AJ288" s="25">
        <v>17</v>
      </c>
      <c r="AL288" s="25">
        <v>19</v>
      </c>
      <c r="AO288" s="25">
        <v>22</v>
      </c>
      <c r="AP288" s="25">
        <v>23</v>
      </c>
      <c r="AR288" s="25">
        <v>25</v>
      </c>
      <c r="AS288" s="25">
        <v>26</v>
      </c>
      <c r="AT288" s="25">
        <v>27</v>
      </c>
      <c r="AY288" s="25">
        <v>32</v>
      </c>
      <c r="AZ288" s="25">
        <v>33</v>
      </c>
      <c r="BA288" s="25">
        <v>34</v>
      </c>
      <c r="BB288" s="25">
        <v>35</v>
      </c>
      <c r="BC288" s="25">
        <v>36</v>
      </c>
    </row>
    <row r="289" spans="1:55" ht="39.9" customHeight="1">
      <c r="A289" s="101" t="s">
        <v>46</v>
      </c>
      <c r="B289" s="192"/>
      <c r="C289" s="116" t="s">
        <v>316</v>
      </c>
      <c r="D289" s="117"/>
      <c r="E289" s="117"/>
      <c r="F289" s="117"/>
      <c r="G289" s="117"/>
      <c r="H289" s="118"/>
      <c r="I289" s="91" t="str">
        <f t="shared" si="149"/>
        <v>7 MECANISMOS DE DIRECCION</v>
      </c>
      <c r="J289" s="91" t="s">
        <v>315</v>
      </c>
      <c r="K289" s="91" t="str">
        <f t="shared" si="150"/>
        <v>h</v>
      </c>
      <c r="L289" s="91" t="str">
        <f t="shared" si="151"/>
        <v>Fijación defectuosa al chasis con peligro de desprendimiento</v>
      </c>
      <c r="M289" s="28" t="str">
        <f>+IF(N289="O","DG",IF(N289="P","","N/A"))</f>
        <v/>
      </c>
      <c r="N289" s="34" t="str">
        <f t="shared" si="147"/>
        <v>P</v>
      </c>
      <c r="O289" s="29">
        <f t="shared" si="148"/>
        <v>0</v>
      </c>
      <c r="P289" s="116"/>
      <c r="Q289" s="117"/>
      <c r="R289" s="117"/>
      <c r="S289" s="118"/>
      <c r="U289" s="25">
        <v>2</v>
      </c>
      <c r="W289" s="25">
        <v>4</v>
      </c>
      <c r="X289" s="25">
        <v>5</v>
      </c>
      <c r="AA289" s="25">
        <v>8</v>
      </c>
      <c r="AB289" s="25">
        <v>9</v>
      </c>
      <c r="AD289" s="25">
        <v>11</v>
      </c>
      <c r="AI289" s="25">
        <v>16</v>
      </c>
      <c r="AJ289" s="25">
        <v>17</v>
      </c>
      <c r="AL289" s="25">
        <v>19</v>
      </c>
      <c r="AO289" s="25">
        <v>22</v>
      </c>
      <c r="AP289" s="25">
        <v>23</v>
      </c>
      <c r="AR289" s="25">
        <v>25</v>
      </c>
      <c r="AS289" s="25">
        <v>26</v>
      </c>
      <c r="AT289" s="25">
        <v>27</v>
      </c>
      <c r="AY289" s="25">
        <v>32</v>
      </c>
      <c r="AZ289" s="25">
        <v>33</v>
      </c>
      <c r="BA289" s="25">
        <v>34</v>
      </c>
      <c r="BB289" s="25">
        <v>35</v>
      </c>
      <c r="BC289" s="25">
        <v>36</v>
      </c>
    </row>
    <row r="290" spans="1:55" ht="39.9" customHeight="1">
      <c r="A290" s="101">
        <v>7.4</v>
      </c>
      <c r="B290" s="121" t="s">
        <v>322</v>
      </c>
      <c r="C290" s="122"/>
      <c r="D290" s="122"/>
      <c r="E290" s="122"/>
      <c r="F290" s="122"/>
      <c r="G290" s="122"/>
      <c r="H290" s="122"/>
      <c r="I290" s="122"/>
      <c r="J290" s="122"/>
      <c r="K290" s="122"/>
      <c r="L290" s="122"/>
      <c r="M290" s="122"/>
      <c r="N290" s="122"/>
      <c r="O290" s="122"/>
      <c r="P290" s="122"/>
      <c r="Q290" s="122"/>
      <c r="R290" s="122"/>
      <c r="S290" s="123"/>
    </row>
    <row r="291" spans="1:55" ht="39.9" customHeight="1">
      <c r="A291" s="101"/>
      <c r="B291" s="191" t="s">
        <v>23</v>
      </c>
      <c r="C291" s="121" t="s">
        <v>24</v>
      </c>
      <c r="D291" s="122"/>
      <c r="E291" s="122"/>
      <c r="F291" s="122"/>
      <c r="G291" s="122"/>
      <c r="H291" s="123"/>
      <c r="I291" s="94" t="s">
        <v>25</v>
      </c>
      <c r="J291" s="94" t="s">
        <v>26</v>
      </c>
      <c r="K291" s="94" t="s">
        <v>27</v>
      </c>
      <c r="L291" s="94" t="s">
        <v>24</v>
      </c>
      <c r="M291" s="101" t="s">
        <v>28</v>
      </c>
      <c r="N291" s="101" t="s">
        <v>29</v>
      </c>
      <c r="O291" s="92" t="s">
        <v>30</v>
      </c>
      <c r="P291" s="121" t="s">
        <v>30</v>
      </c>
      <c r="Q291" s="122"/>
      <c r="R291" s="122"/>
      <c r="S291" s="123"/>
    </row>
    <row r="292" spans="1:55" ht="33" customHeight="1">
      <c r="A292" s="101" t="s">
        <v>31</v>
      </c>
      <c r="B292" s="192"/>
      <c r="C292" s="116" t="s">
        <v>323</v>
      </c>
      <c r="D292" s="117"/>
      <c r="E292" s="117"/>
      <c r="F292" s="117"/>
      <c r="G292" s="117"/>
      <c r="H292" s="118"/>
      <c r="I292" s="91" t="str">
        <f>+$I$289</f>
        <v>7 MECANISMOS DE DIRECCION</v>
      </c>
      <c r="J292" s="91" t="s">
        <v>324</v>
      </c>
      <c r="K292" s="91" t="str">
        <f>+A292</f>
        <v>a</v>
      </c>
      <c r="L292" s="91" t="str">
        <f>+C292</f>
        <v>Defectos de estado de los brazos y/o barras</v>
      </c>
      <c r="M292" s="28" t="str">
        <f>+IF(N292="O","DL",IF(N292="P","","N/A"))</f>
        <v/>
      </c>
      <c r="N292" s="34" t="str">
        <f t="shared" ref="N292:N299" si="152">+IF(OR($T$5=T292,$T$5=U292,$T$5=V292,$T$5=W292,$T$5=X292,$T$5=Y292,$T$5=Z292,$T$5=AA292,$T$5=AB292,$T$5=AC292,$T$5=AD292,$T$5=AE292,$T$5=AF292,$T$5=AG292,$T$5=AH292,$T$5=AI292,$T$5=AJ292,$T$5=AK292,$T$5=AL292,$T$5=AM292,$T$5=AN292,$T$5=AO292,$T$5=AP292,$T$5=AQ292,$T$5=AR292,$T$5=AS292,$T$5=AT292,$T$5=AU292,$T$5=AV292,$T$5=AW292,$T$5=AX292,$T$5=AY292,$T$5=AZ292,$T$5=BA292,$T$5=BB292,$T$5=BC292,$T$5=BD292),"P","¡")</f>
        <v>P</v>
      </c>
      <c r="O292" s="29">
        <f t="shared" ref="O292:O299" si="153">P292</f>
        <v>0</v>
      </c>
      <c r="P292" s="116"/>
      <c r="Q292" s="117"/>
      <c r="R292" s="117"/>
      <c r="S292" s="118"/>
      <c r="U292" s="25">
        <v>2</v>
      </c>
      <c r="W292" s="25">
        <v>4</v>
      </c>
      <c r="X292" s="25">
        <v>5</v>
      </c>
      <c r="AA292" s="25">
        <v>8</v>
      </c>
      <c r="AB292" s="25">
        <v>9</v>
      </c>
      <c r="AD292" s="25">
        <v>11</v>
      </c>
      <c r="AI292" s="25">
        <v>16</v>
      </c>
      <c r="AJ292" s="25">
        <v>17</v>
      </c>
      <c r="AL292" s="25">
        <v>19</v>
      </c>
      <c r="AO292" s="25">
        <v>22</v>
      </c>
      <c r="AP292" s="25">
        <v>23</v>
      </c>
      <c r="AR292" s="25">
        <v>25</v>
      </c>
      <c r="AS292" s="25">
        <v>26</v>
      </c>
      <c r="AT292" s="25">
        <v>27</v>
      </c>
      <c r="AY292" s="25">
        <v>32</v>
      </c>
      <c r="AZ292" s="25">
        <v>33</v>
      </c>
      <c r="BA292" s="25">
        <v>34</v>
      </c>
      <c r="BB292" s="25">
        <v>35</v>
      </c>
      <c r="BC292" s="25">
        <v>36</v>
      </c>
    </row>
    <row r="293" spans="1:55" ht="33" customHeight="1">
      <c r="A293" s="101" t="s">
        <v>34</v>
      </c>
      <c r="B293" s="192"/>
      <c r="C293" s="116" t="s">
        <v>325</v>
      </c>
      <c r="D293" s="117"/>
      <c r="E293" s="117"/>
      <c r="F293" s="117"/>
      <c r="G293" s="117"/>
      <c r="H293" s="118"/>
      <c r="I293" s="91" t="str">
        <f t="shared" ref="I293:I299" si="154">+$I$289</f>
        <v>7 MECANISMOS DE DIRECCION</v>
      </c>
      <c r="J293" s="91" t="s">
        <v>324</v>
      </c>
      <c r="K293" s="91" t="str">
        <f t="shared" ref="K293:K299" si="155">+A293</f>
        <v>b</v>
      </c>
      <c r="L293" s="91" t="str">
        <f t="shared" ref="L293:L299" si="156">+C293</f>
        <v>Defectos de estado de los brazos y/o barras que puedan afectar el funcionamiento de la dirección</v>
      </c>
      <c r="M293" s="28" t="str">
        <f>+IF(N293="O","DG",IF(N293="P","","N/A"))</f>
        <v/>
      </c>
      <c r="N293" s="34" t="str">
        <f t="shared" si="152"/>
        <v>P</v>
      </c>
      <c r="O293" s="29">
        <f t="shared" si="153"/>
        <v>0</v>
      </c>
      <c r="P293" s="116"/>
      <c r="Q293" s="117"/>
      <c r="R293" s="117"/>
      <c r="S293" s="118"/>
      <c r="U293" s="25">
        <v>2</v>
      </c>
      <c r="W293" s="25">
        <v>4</v>
      </c>
      <c r="X293" s="25">
        <v>5</v>
      </c>
      <c r="AA293" s="25">
        <v>8</v>
      </c>
      <c r="AB293" s="25">
        <v>9</v>
      </c>
      <c r="AD293" s="25">
        <v>11</v>
      </c>
      <c r="AI293" s="25">
        <v>16</v>
      </c>
      <c r="AJ293" s="25">
        <v>17</v>
      </c>
      <c r="AL293" s="25">
        <v>19</v>
      </c>
      <c r="AO293" s="25">
        <v>22</v>
      </c>
      <c r="AP293" s="25">
        <v>23</v>
      </c>
      <c r="AR293" s="25">
        <v>25</v>
      </c>
      <c r="AS293" s="25">
        <v>26</v>
      </c>
      <c r="AT293" s="25">
        <v>27</v>
      </c>
      <c r="AY293" s="25">
        <v>32</v>
      </c>
      <c r="AZ293" s="25">
        <v>33</v>
      </c>
      <c r="BA293" s="25">
        <v>34</v>
      </c>
      <c r="BB293" s="25">
        <v>35</v>
      </c>
      <c r="BC293" s="25">
        <v>36</v>
      </c>
    </row>
    <row r="294" spans="1:55" ht="33" customHeight="1">
      <c r="A294" s="101" t="s">
        <v>36</v>
      </c>
      <c r="B294" s="192"/>
      <c r="C294" s="116" t="s">
        <v>326</v>
      </c>
      <c r="D294" s="117"/>
      <c r="E294" s="117"/>
      <c r="F294" s="117"/>
      <c r="G294" s="117"/>
      <c r="H294" s="118"/>
      <c r="I294" s="91" t="str">
        <f t="shared" si="154"/>
        <v>7 MECANISMOS DE DIRECCION</v>
      </c>
      <c r="J294" s="91" t="s">
        <v>324</v>
      </c>
      <c r="K294" s="91" t="str">
        <f t="shared" si="155"/>
        <v>c</v>
      </c>
      <c r="L294" s="91" t="str">
        <f t="shared" si="156"/>
        <v>Holguras anormales en rótulas</v>
      </c>
      <c r="M294" s="28" t="str">
        <f>+IF(N294="O","DL",IF(N294="P","","N/A"))</f>
        <v/>
      </c>
      <c r="N294" s="34" t="str">
        <f t="shared" si="152"/>
        <v>P</v>
      </c>
      <c r="O294" s="29">
        <f t="shared" si="153"/>
        <v>0</v>
      </c>
      <c r="P294" s="116"/>
      <c r="Q294" s="117"/>
      <c r="R294" s="117"/>
      <c r="S294" s="118"/>
      <c r="U294" s="25">
        <v>2</v>
      </c>
      <c r="W294" s="25">
        <v>4</v>
      </c>
      <c r="X294" s="25">
        <v>5</v>
      </c>
      <c r="AA294" s="25">
        <v>8</v>
      </c>
      <c r="AB294" s="25">
        <v>9</v>
      </c>
      <c r="AD294" s="25">
        <v>11</v>
      </c>
      <c r="AI294" s="25">
        <v>16</v>
      </c>
      <c r="AJ294" s="25">
        <v>17</v>
      </c>
      <c r="AL294" s="25">
        <v>19</v>
      </c>
      <c r="AO294" s="25">
        <v>22</v>
      </c>
      <c r="AP294" s="25">
        <v>23</v>
      </c>
      <c r="AR294" s="25">
        <v>25</v>
      </c>
      <c r="AS294" s="25">
        <v>26</v>
      </c>
      <c r="AT294" s="25">
        <v>27</v>
      </c>
      <c r="AY294" s="25">
        <v>32</v>
      </c>
      <c r="AZ294" s="25">
        <v>33</v>
      </c>
      <c r="BA294" s="25">
        <v>34</v>
      </c>
      <c r="BB294" s="25">
        <v>35</v>
      </c>
      <c r="BC294" s="25">
        <v>36</v>
      </c>
    </row>
    <row r="295" spans="1:55" ht="33" customHeight="1">
      <c r="A295" s="101" t="s">
        <v>38</v>
      </c>
      <c r="B295" s="192"/>
      <c r="C295" s="116" t="s">
        <v>327</v>
      </c>
      <c r="D295" s="117"/>
      <c r="E295" s="117"/>
      <c r="F295" s="117"/>
      <c r="G295" s="117"/>
      <c r="H295" s="118"/>
      <c r="I295" s="91" t="str">
        <f t="shared" si="154"/>
        <v>7 MECANISMOS DE DIRECCION</v>
      </c>
      <c r="J295" s="91" t="s">
        <v>324</v>
      </c>
      <c r="K295" s="91" t="str">
        <f t="shared" si="155"/>
        <v>d</v>
      </c>
      <c r="L295" s="91" t="str">
        <f t="shared" si="156"/>
        <v>Holguras excesivas en rótulas</v>
      </c>
      <c r="M295" s="28" t="str">
        <f>+IF(N295="O","DG",IF(N295="P","","N/A"))</f>
        <v/>
      </c>
      <c r="N295" s="34" t="str">
        <f t="shared" si="152"/>
        <v>P</v>
      </c>
      <c r="O295" s="29">
        <f t="shared" si="153"/>
        <v>0</v>
      </c>
      <c r="P295" s="116"/>
      <c r="Q295" s="117"/>
      <c r="R295" s="117"/>
      <c r="S295" s="118"/>
      <c r="U295" s="25">
        <v>2</v>
      </c>
      <c r="W295" s="25">
        <v>4</v>
      </c>
      <c r="X295" s="25">
        <v>5</v>
      </c>
      <c r="AA295" s="25">
        <v>8</v>
      </c>
      <c r="AB295" s="25">
        <v>9</v>
      </c>
      <c r="AD295" s="25">
        <v>11</v>
      </c>
      <c r="AI295" s="25">
        <v>16</v>
      </c>
      <c r="AJ295" s="25">
        <v>17</v>
      </c>
      <c r="AL295" s="25">
        <v>19</v>
      </c>
      <c r="AO295" s="25">
        <v>22</v>
      </c>
      <c r="AP295" s="25">
        <v>23</v>
      </c>
      <c r="AR295" s="25">
        <v>25</v>
      </c>
      <c r="AS295" s="25">
        <v>26</v>
      </c>
      <c r="AT295" s="25">
        <v>27</v>
      </c>
      <c r="AY295" s="25">
        <v>32</v>
      </c>
      <c r="AZ295" s="25">
        <v>33</v>
      </c>
      <c r="BA295" s="25">
        <v>34</v>
      </c>
      <c r="BB295" s="25">
        <v>35</v>
      </c>
      <c r="BC295" s="25">
        <v>36</v>
      </c>
    </row>
    <row r="296" spans="1:55" ht="33" customHeight="1">
      <c r="A296" s="101" t="s">
        <v>40</v>
      </c>
      <c r="B296" s="192"/>
      <c r="C296" s="116" t="s">
        <v>328</v>
      </c>
      <c r="D296" s="117"/>
      <c r="E296" s="117"/>
      <c r="F296" s="117"/>
      <c r="G296" s="117"/>
      <c r="H296" s="118"/>
      <c r="I296" s="91" t="str">
        <f t="shared" si="154"/>
        <v>7 MECANISMOS DE DIRECCION</v>
      </c>
      <c r="J296" s="91" t="s">
        <v>324</v>
      </c>
      <c r="K296" s="91" t="str">
        <f t="shared" si="155"/>
        <v>e</v>
      </c>
      <c r="L296" s="91" t="str">
        <f t="shared" si="156"/>
        <v>Defectos de estado y/o fijación del amortiguador, cuando aplica</v>
      </c>
      <c r="M296" s="28" t="str">
        <f>+IF(N296="O","DL",IF(N296="P","","N/A"))</f>
        <v/>
      </c>
      <c r="N296" s="34" t="str">
        <f t="shared" si="152"/>
        <v>P</v>
      </c>
      <c r="O296" s="29">
        <f t="shared" si="153"/>
        <v>0</v>
      </c>
      <c r="P296" s="116"/>
      <c r="Q296" s="117"/>
      <c r="R296" s="117"/>
      <c r="S296" s="118"/>
      <c r="U296" s="25">
        <v>2</v>
      </c>
      <c r="W296" s="25">
        <v>4</v>
      </c>
      <c r="X296" s="25">
        <v>5</v>
      </c>
      <c r="AA296" s="25">
        <v>8</v>
      </c>
      <c r="AB296" s="25">
        <v>9</v>
      </c>
      <c r="AD296" s="25">
        <v>11</v>
      </c>
      <c r="AI296" s="25">
        <v>16</v>
      </c>
      <c r="AJ296" s="25">
        <v>17</v>
      </c>
      <c r="AL296" s="25">
        <v>19</v>
      </c>
      <c r="AO296" s="25">
        <v>22</v>
      </c>
      <c r="AP296" s="25">
        <v>23</v>
      </c>
      <c r="AR296" s="25">
        <v>25</v>
      </c>
      <c r="AS296" s="25">
        <v>26</v>
      </c>
      <c r="AT296" s="25">
        <v>27</v>
      </c>
      <c r="AY296" s="25">
        <v>32</v>
      </c>
      <c r="AZ296" s="25">
        <v>33</v>
      </c>
      <c r="BA296" s="25">
        <v>34</v>
      </c>
      <c r="BB296" s="25">
        <v>35</v>
      </c>
      <c r="BC296" s="25">
        <v>36</v>
      </c>
    </row>
    <row r="297" spans="1:55" ht="39.9" customHeight="1">
      <c r="A297" s="101" t="s">
        <v>42</v>
      </c>
      <c r="B297" s="192"/>
      <c r="C297" s="116" t="s">
        <v>329</v>
      </c>
      <c r="D297" s="117"/>
      <c r="E297" s="117"/>
      <c r="F297" s="117"/>
      <c r="G297" s="117"/>
      <c r="H297" s="118"/>
      <c r="I297" s="91" t="str">
        <f t="shared" si="154"/>
        <v>7 MECANISMOS DE DIRECCION</v>
      </c>
      <c r="J297" s="91" t="s">
        <v>324</v>
      </c>
      <c r="K297" s="91" t="str">
        <f t="shared" si="155"/>
        <v>f</v>
      </c>
      <c r="L297" s="91" t="str">
        <f t="shared" si="156"/>
        <v>Defectos de estado y/o fijación del amortiguador con peligro de
desprendimiento, cuando aplica</v>
      </c>
      <c r="M297" s="28" t="str">
        <f>+IF(N297="O","DG",IF(N297="P","","N/A"))</f>
        <v/>
      </c>
      <c r="N297" s="34" t="str">
        <f t="shared" si="152"/>
        <v>P</v>
      </c>
      <c r="O297" s="29">
        <f t="shared" si="153"/>
        <v>0</v>
      </c>
      <c r="P297" s="116"/>
      <c r="Q297" s="117"/>
      <c r="R297" s="117"/>
      <c r="S297" s="118"/>
      <c r="U297" s="25">
        <v>2</v>
      </c>
      <c r="W297" s="25">
        <v>4</v>
      </c>
      <c r="X297" s="25">
        <v>5</v>
      </c>
      <c r="AA297" s="25">
        <v>8</v>
      </c>
      <c r="AB297" s="25">
        <v>9</v>
      </c>
      <c r="AD297" s="25">
        <v>11</v>
      </c>
      <c r="AI297" s="25">
        <v>16</v>
      </c>
      <c r="AJ297" s="25">
        <v>17</v>
      </c>
      <c r="AL297" s="25">
        <v>19</v>
      </c>
      <c r="AO297" s="25">
        <v>22</v>
      </c>
      <c r="AP297" s="25">
        <v>23</v>
      </c>
      <c r="AR297" s="25">
        <v>25</v>
      </c>
      <c r="AS297" s="25">
        <v>26</v>
      </c>
      <c r="AT297" s="25">
        <v>27</v>
      </c>
      <c r="AY297" s="25">
        <v>32</v>
      </c>
      <c r="AZ297" s="25">
        <v>33</v>
      </c>
      <c r="BA297" s="25">
        <v>34</v>
      </c>
      <c r="BB297" s="25">
        <v>35</v>
      </c>
      <c r="BC297" s="25">
        <v>36</v>
      </c>
    </row>
    <row r="298" spans="1:55" ht="34.200000000000003" customHeight="1">
      <c r="A298" s="101" t="s">
        <v>44</v>
      </c>
      <c r="B298" s="192"/>
      <c r="C298" s="116" t="s">
        <v>330</v>
      </c>
      <c r="D298" s="117"/>
      <c r="E298" s="117"/>
      <c r="F298" s="117"/>
      <c r="G298" s="117"/>
      <c r="H298" s="118"/>
      <c r="I298" s="91" t="str">
        <f t="shared" si="154"/>
        <v>7 MECANISMOS DE DIRECCION</v>
      </c>
      <c r="J298" s="91" t="s">
        <v>324</v>
      </c>
      <c r="K298" s="91" t="str">
        <f t="shared" si="155"/>
        <v>g</v>
      </c>
      <c r="L298" s="91" t="str">
        <f t="shared" si="156"/>
        <v>Guardapolvos rotos o deteriorados</v>
      </c>
      <c r="M298" s="28" t="str">
        <f>+IF(N298="O","DL",IF(N298="P","","N/A"))</f>
        <v/>
      </c>
      <c r="N298" s="34" t="str">
        <f t="shared" si="152"/>
        <v>P</v>
      </c>
      <c r="O298" s="29">
        <f t="shared" si="153"/>
        <v>0</v>
      </c>
      <c r="P298" s="116"/>
      <c r="Q298" s="117"/>
      <c r="R298" s="117"/>
      <c r="S298" s="118"/>
      <c r="U298" s="25">
        <v>2</v>
      </c>
      <c r="W298" s="25">
        <v>4</v>
      </c>
      <c r="X298" s="25">
        <v>5</v>
      </c>
      <c r="AA298" s="25">
        <v>8</v>
      </c>
      <c r="AB298" s="25">
        <v>9</v>
      </c>
      <c r="AD298" s="25">
        <v>11</v>
      </c>
      <c r="AI298" s="25">
        <v>16</v>
      </c>
      <c r="AJ298" s="25">
        <v>17</v>
      </c>
      <c r="AL298" s="25">
        <v>19</v>
      </c>
      <c r="AO298" s="25">
        <v>22</v>
      </c>
      <c r="AP298" s="25">
        <v>23</v>
      </c>
      <c r="AR298" s="25">
        <v>25</v>
      </c>
      <c r="AS298" s="25">
        <v>26</v>
      </c>
      <c r="AT298" s="25">
        <v>27</v>
      </c>
      <c r="AY298" s="25">
        <v>32</v>
      </c>
      <c r="AZ298" s="25">
        <v>33</v>
      </c>
      <c r="BA298" s="25">
        <v>34</v>
      </c>
      <c r="BB298" s="25">
        <v>35</v>
      </c>
      <c r="BC298" s="25">
        <v>36</v>
      </c>
    </row>
    <row r="299" spans="1:55" ht="34.200000000000003" customHeight="1">
      <c r="A299" s="101" t="s">
        <v>46</v>
      </c>
      <c r="B299" s="193"/>
      <c r="C299" s="116" t="s">
        <v>331</v>
      </c>
      <c r="D299" s="117"/>
      <c r="E299" s="117"/>
      <c r="F299" s="117"/>
      <c r="G299" s="117"/>
      <c r="H299" s="118"/>
      <c r="I299" s="91" t="str">
        <f t="shared" si="154"/>
        <v>7 MECANISMOS DE DIRECCION</v>
      </c>
      <c r="J299" s="91" t="s">
        <v>324</v>
      </c>
      <c r="K299" s="91" t="str">
        <f t="shared" si="155"/>
        <v>h</v>
      </c>
      <c r="L299" s="91" t="str">
        <f t="shared" si="156"/>
        <v>Rótulas con reventadoras y/o con reparaciones inadecuadas</v>
      </c>
      <c r="M299" s="28" t="str">
        <f>+IF(N299="O","DG",IF(N299="P","","N/A"))</f>
        <v/>
      </c>
      <c r="N299" s="34" t="str">
        <f t="shared" si="152"/>
        <v>P</v>
      </c>
      <c r="O299" s="29">
        <f t="shared" si="153"/>
        <v>0</v>
      </c>
      <c r="P299" s="116"/>
      <c r="Q299" s="117"/>
      <c r="R299" s="117"/>
      <c r="S299" s="118"/>
      <c r="U299" s="25">
        <v>2</v>
      </c>
      <c r="W299" s="25">
        <v>4</v>
      </c>
      <c r="X299" s="25">
        <v>5</v>
      </c>
      <c r="AA299" s="25">
        <v>8</v>
      </c>
      <c r="AB299" s="25">
        <v>9</v>
      </c>
      <c r="AD299" s="25">
        <v>11</v>
      </c>
      <c r="AI299" s="25">
        <v>16</v>
      </c>
      <c r="AJ299" s="25">
        <v>17</v>
      </c>
      <c r="AL299" s="25">
        <v>19</v>
      </c>
      <c r="AO299" s="25">
        <v>22</v>
      </c>
      <c r="AP299" s="25">
        <v>23</v>
      </c>
      <c r="AR299" s="25">
        <v>25</v>
      </c>
      <c r="AS299" s="25">
        <v>26</v>
      </c>
      <c r="AT299" s="25">
        <v>27</v>
      </c>
      <c r="AY299" s="25">
        <v>32</v>
      </c>
      <c r="AZ299" s="25">
        <v>33</v>
      </c>
      <c r="BA299" s="25">
        <v>34</v>
      </c>
      <c r="BB299" s="25">
        <v>35</v>
      </c>
      <c r="BC299" s="25">
        <v>36</v>
      </c>
    </row>
    <row r="300" spans="1:55" ht="27.6" customHeight="1">
      <c r="A300" s="59"/>
      <c r="B300" s="60"/>
      <c r="C300" s="222" t="s">
        <v>0</v>
      </c>
      <c r="D300" s="223"/>
      <c r="E300" s="223"/>
      <c r="F300" s="223"/>
      <c r="G300" s="223"/>
      <c r="H300" s="223"/>
      <c r="I300" s="223"/>
      <c r="J300" s="223"/>
      <c r="K300" s="223"/>
      <c r="L300" s="223"/>
      <c r="M300" s="223"/>
      <c r="N300" s="223"/>
      <c r="O300" s="223"/>
      <c r="P300" s="223"/>
      <c r="Q300" s="223"/>
      <c r="R300" s="224"/>
      <c r="S300" s="112" t="s">
        <v>1</v>
      </c>
    </row>
    <row r="301" spans="1:55" ht="27.6" customHeight="1">
      <c r="A301" s="61"/>
      <c r="B301" s="62"/>
      <c r="C301" s="225" t="s">
        <v>2</v>
      </c>
      <c r="D301" s="226"/>
      <c r="E301" s="226"/>
      <c r="F301" s="226"/>
      <c r="G301" s="226"/>
      <c r="H301" s="226"/>
      <c r="I301" s="226"/>
      <c r="J301" s="226"/>
      <c r="K301" s="226"/>
      <c r="L301" s="226"/>
      <c r="M301" s="226"/>
      <c r="N301" s="226"/>
      <c r="O301" s="226"/>
      <c r="P301" s="226"/>
      <c r="Q301" s="226"/>
      <c r="R301" s="227"/>
      <c r="S301" s="112" t="s">
        <v>3</v>
      </c>
    </row>
    <row r="302" spans="1:55" ht="27.6" customHeight="1">
      <c r="A302" s="63"/>
      <c r="B302" s="64"/>
      <c r="C302" s="228"/>
      <c r="D302" s="229"/>
      <c r="E302" s="229"/>
      <c r="F302" s="229"/>
      <c r="G302" s="229"/>
      <c r="H302" s="229"/>
      <c r="I302" s="229"/>
      <c r="J302" s="229"/>
      <c r="K302" s="229"/>
      <c r="L302" s="229"/>
      <c r="M302" s="229"/>
      <c r="N302" s="229"/>
      <c r="O302" s="229"/>
      <c r="P302" s="229"/>
      <c r="Q302" s="229"/>
      <c r="R302" s="230"/>
      <c r="S302" s="24" t="s">
        <v>332</v>
      </c>
    </row>
    <row r="303" spans="1:55" ht="39.9" customHeight="1">
      <c r="A303" s="101">
        <v>8</v>
      </c>
      <c r="B303" s="121" t="s">
        <v>333</v>
      </c>
      <c r="C303" s="122"/>
      <c r="D303" s="122"/>
      <c r="E303" s="122"/>
      <c r="F303" s="122"/>
      <c r="G303" s="122"/>
      <c r="H303" s="122"/>
      <c r="I303" s="122"/>
      <c r="J303" s="122"/>
      <c r="K303" s="122"/>
      <c r="L303" s="122"/>
      <c r="M303" s="122"/>
      <c r="N303" s="122"/>
      <c r="O303" s="122"/>
      <c r="P303" s="122"/>
      <c r="Q303" s="122"/>
      <c r="R303" s="122"/>
      <c r="S303" s="123"/>
    </row>
    <row r="304" spans="1:55" ht="39.9" customHeight="1">
      <c r="A304" s="101" t="s">
        <v>334</v>
      </c>
      <c r="B304" s="121" t="s">
        <v>335</v>
      </c>
      <c r="C304" s="122"/>
      <c r="D304" s="122"/>
      <c r="E304" s="122"/>
      <c r="F304" s="122"/>
      <c r="G304" s="122"/>
      <c r="H304" s="122"/>
      <c r="I304" s="122"/>
      <c r="J304" s="122"/>
      <c r="K304" s="122"/>
      <c r="L304" s="122"/>
      <c r="M304" s="122"/>
      <c r="N304" s="122"/>
      <c r="O304" s="122"/>
      <c r="P304" s="122"/>
      <c r="Q304" s="122"/>
      <c r="R304" s="122"/>
      <c r="S304" s="123"/>
    </row>
    <row r="305" spans="1:56" ht="39.9" customHeight="1">
      <c r="A305" s="101"/>
      <c r="B305" s="191" t="s">
        <v>23</v>
      </c>
      <c r="C305" s="121" t="s">
        <v>24</v>
      </c>
      <c r="D305" s="122"/>
      <c r="E305" s="122"/>
      <c r="F305" s="122"/>
      <c r="G305" s="122"/>
      <c r="H305" s="123"/>
      <c r="I305" s="94" t="s">
        <v>25</v>
      </c>
      <c r="J305" s="94" t="s">
        <v>26</v>
      </c>
      <c r="K305" s="94" t="s">
        <v>27</v>
      </c>
      <c r="L305" s="94" t="s">
        <v>24</v>
      </c>
      <c r="M305" s="101" t="s">
        <v>28</v>
      </c>
      <c r="N305" s="101" t="s">
        <v>29</v>
      </c>
      <c r="O305" s="92" t="s">
        <v>30</v>
      </c>
      <c r="P305" s="121" t="s">
        <v>30</v>
      </c>
      <c r="Q305" s="122"/>
      <c r="R305" s="122"/>
      <c r="S305" s="123"/>
    </row>
    <row r="306" spans="1:56" ht="34.950000000000003" customHeight="1">
      <c r="A306" s="101" t="s">
        <v>31</v>
      </c>
      <c r="B306" s="192"/>
      <c r="C306" s="116" t="s">
        <v>336</v>
      </c>
      <c r="D306" s="117"/>
      <c r="E306" s="117"/>
      <c r="F306" s="117"/>
      <c r="G306" s="117"/>
      <c r="H306" s="118"/>
      <c r="I306" s="91" t="s">
        <v>337</v>
      </c>
      <c r="J306" s="91" t="s">
        <v>338</v>
      </c>
      <c r="K306" s="91" t="str">
        <f>+A306</f>
        <v>a</v>
      </c>
      <c r="L306" s="91" t="str">
        <f>+C306</f>
        <v>Fijaciones defectuosas</v>
      </c>
      <c r="M306" s="28" t="str">
        <f t="shared" ref="M306:M310" si="157">+IF(N306="O","DL",IF(N306="P","","N/A"))</f>
        <v/>
      </c>
      <c r="N306" s="34" t="str">
        <f t="shared" ref="N306:N312" si="158">+IF(OR($T$5=T306,$T$5=U306,$T$5=V306,$T$5=W306,$T$5=X306,$T$5=Y306,$T$5=Z306,$T$5=AA306,$T$5=AB306,$T$5=AC306,$T$5=AD306,$T$5=AE306,$T$5=AF306,$T$5=AG306,$T$5=AH306,$T$5=AI306,$T$5=AJ306,$T$5=AK306,$T$5=AL306,$T$5=AM306,$T$5=AN306,$T$5=AO306,$T$5=AP306,$T$5=AQ306,$T$5=AR306,$T$5=AS306,$T$5=AT306,$T$5=AU306,$T$5=AV306,$T$5=AW306,$T$5=AX306,$T$5=AY306,$T$5=AZ306,$T$5=BA306,$T$5=BB306,$T$5=BC306,$T$5=BD306),"P","¡")</f>
        <v>P</v>
      </c>
      <c r="O306" s="29">
        <f t="shared" ref="O306:O312" si="159">P306</f>
        <v>0</v>
      </c>
      <c r="P306" s="116"/>
      <c r="Q306" s="117"/>
      <c r="R306" s="117"/>
      <c r="S306" s="118"/>
      <c r="T306" s="25">
        <v>1</v>
      </c>
      <c r="U306" s="25">
        <v>2</v>
      </c>
      <c r="V306" s="25">
        <v>3</v>
      </c>
      <c r="W306" s="25">
        <v>4</v>
      </c>
      <c r="X306" s="25">
        <v>5</v>
      </c>
      <c r="Y306" s="25">
        <v>6</v>
      </c>
      <c r="Z306" s="25">
        <v>7</v>
      </c>
      <c r="AA306" s="25">
        <v>8</v>
      </c>
      <c r="AB306" s="25">
        <v>9</v>
      </c>
      <c r="AC306" s="25">
        <v>10</v>
      </c>
      <c r="AD306" s="25">
        <v>11</v>
      </c>
      <c r="AE306" s="25">
        <v>12</v>
      </c>
      <c r="AG306" s="25">
        <v>14</v>
      </c>
      <c r="AH306" s="25">
        <v>15</v>
      </c>
      <c r="AI306" s="25">
        <v>16</v>
      </c>
      <c r="AJ306" s="25">
        <v>17</v>
      </c>
      <c r="AK306" s="25">
        <v>18</v>
      </c>
      <c r="AL306" s="25">
        <v>19</v>
      </c>
      <c r="AM306" s="25">
        <v>20</v>
      </c>
      <c r="AN306" s="25">
        <v>21</v>
      </c>
      <c r="AO306" s="25">
        <v>22</v>
      </c>
      <c r="AP306" s="25">
        <v>23</v>
      </c>
      <c r="AQ306" s="25">
        <v>24</v>
      </c>
      <c r="AR306" s="25">
        <v>25</v>
      </c>
      <c r="AS306" s="25">
        <v>26</v>
      </c>
      <c r="AT306" s="25">
        <v>27</v>
      </c>
      <c r="AV306" s="25">
        <v>29</v>
      </c>
      <c r="AW306" s="25">
        <v>30</v>
      </c>
      <c r="AX306" s="25">
        <v>31</v>
      </c>
      <c r="AY306" s="25">
        <v>32</v>
      </c>
      <c r="AZ306" s="25">
        <v>33</v>
      </c>
      <c r="BA306" s="25">
        <v>34</v>
      </c>
      <c r="BB306" s="25">
        <v>35</v>
      </c>
      <c r="BC306" s="25">
        <v>36</v>
      </c>
      <c r="BD306" s="25">
        <v>37</v>
      </c>
    </row>
    <row r="307" spans="1:56" ht="34.950000000000003" customHeight="1">
      <c r="A307" s="101" t="s">
        <v>34</v>
      </c>
      <c r="B307" s="192"/>
      <c r="C307" s="116" t="s">
        <v>339</v>
      </c>
      <c r="D307" s="117"/>
      <c r="E307" s="117"/>
      <c r="F307" s="117"/>
      <c r="G307" s="117"/>
      <c r="H307" s="118"/>
      <c r="I307" s="91" t="s">
        <v>337</v>
      </c>
      <c r="J307" s="91" t="s">
        <v>338</v>
      </c>
      <c r="K307" s="91" t="str">
        <f t="shared" ref="K307:K312" si="160">+A307</f>
        <v>b</v>
      </c>
      <c r="L307" s="91" t="str">
        <f t="shared" ref="L307:L312" si="161">+C307</f>
        <v>Barra tensora o estabilizadora deformada que no afecta su funcionabilidad</v>
      </c>
      <c r="M307" s="28" t="str">
        <f t="shared" si="157"/>
        <v/>
      </c>
      <c r="N307" s="34" t="str">
        <f t="shared" si="158"/>
        <v>P</v>
      </c>
      <c r="O307" s="29">
        <f t="shared" si="159"/>
        <v>0</v>
      </c>
      <c r="P307" s="116"/>
      <c r="Q307" s="117"/>
      <c r="R307" s="117"/>
      <c r="S307" s="118"/>
      <c r="U307" s="25">
        <v>2</v>
      </c>
      <c r="W307" s="25">
        <v>4</v>
      </c>
      <c r="X307" s="25">
        <v>5</v>
      </c>
      <c r="AA307" s="25">
        <v>8</v>
      </c>
      <c r="AB307" s="25">
        <v>9</v>
      </c>
      <c r="AD307" s="25">
        <v>11</v>
      </c>
      <c r="AI307" s="25">
        <v>16</v>
      </c>
      <c r="AJ307" s="25">
        <v>17</v>
      </c>
      <c r="AL307" s="25">
        <v>19</v>
      </c>
      <c r="AP307" s="25">
        <v>23</v>
      </c>
      <c r="AQ307" s="25">
        <v>24</v>
      </c>
      <c r="AS307" s="25">
        <v>26</v>
      </c>
      <c r="AT307" s="25">
        <v>27</v>
      </c>
      <c r="AY307" s="25">
        <v>32</v>
      </c>
      <c r="AZ307" s="25">
        <v>33</v>
      </c>
      <c r="BA307" s="25">
        <v>34</v>
      </c>
      <c r="BB307" s="25">
        <v>35</v>
      </c>
      <c r="BC307" s="25">
        <v>36</v>
      </c>
    </row>
    <row r="308" spans="1:56" ht="34.950000000000003" customHeight="1">
      <c r="A308" s="101" t="s">
        <v>36</v>
      </c>
      <c r="B308" s="192"/>
      <c r="C308" s="116" t="s">
        <v>340</v>
      </c>
      <c r="D308" s="117"/>
      <c r="E308" s="117"/>
      <c r="F308" s="117"/>
      <c r="G308" s="117"/>
      <c r="H308" s="118"/>
      <c r="I308" s="91" t="s">
        <v>337</v>
      </c>
      <c r="J308" s="91" t="s">
        <v>338</v>
      </c>
      <c r="K308" s="91" t="str">
        <f t="shared" si="160"/>
        <v>c</v>
      </c>
      <c r="L308" s="91" t="str">
        <f t="shared" si="161"/>
        <v>Barra tensora o estabilizadora con desperfectos de estado</v>
      </c>
      <c r="M308" s="28" t="str">
        <f t="shared" si="157"/>
        <v/>
      </c>
      <c r="N308" s="34" t="str">
        <f t="shared" si="158"/>
        <v>P</v>
      </c>
      <c r="O308" s="29">
        <f t="shared" si="159"/>
        <v>0</v>
      </c>
      <c r="P308" s="116"/>
      <c r="Q308" s="117"/>
      <c r="R308" s="117"/>
      <c r="S308" s="118"/>
      <c r="U308" s="25">
        <v>2</v>
      </c>
      <c r="W308" s="25">
        <v>4</v>
      </c>
      <c r="X308" s="25">
        <v>5</v>
      </c>
      <c r="AA308" s="25">
        <v>8</v>
      </c>
      <c r="AB308" s="25">
        <v>9</v>
      </c>
      <c r="AD308" s="25">
        <v>11</v>
      </c>
      <c r="AI308" s="25">
        <v>16</v>
      </c>
      <c r="AJ308" s="25">
        <v>17</v>
      </c>
      <c r="AL308" s="25">
        <v>19</v>
      </c>
      <c r="AP308" s="25">
        <v>23</v>
      </c>
      <c r="AQ308" s="25">
        <v>24</v>
      </c>
      <c r="AS308" s="25">
        <v>26</v>
      </c>
      <c r="AT308" s="25">
        <v>27</v>
      </c>
      <c r="AY308" s="25">
        <v>32</v>
      </c>
      <c r="AZ308" s="25">
        <v>33</v>
      </c>
      <c r="BA308" s="25">
        <v>34</v>
      </c>
      <c r="BB308" s="25">
        <v>35</v>
      </c>
      <c r="BC308" s="25">
        <v>36</v>
      </c>
    </row>
    <row r="309" spans="1:56" ht="34.950000000000003" customHeight="1">
      <c r="A309" s="101" t="s">
        <v>38</v>
      </c>
      <c r="B309" s="192"/>
      <c r="C309" s="116" t="s">
        <v>341</v>
      </c>
      <c r="D309" s="117"/>
      <c r="E309" s="117"/>
      <c r="F309" s="117"/>
      <c r="G309" s="117"/>
      <c r="H309" s="118"/>
      <c r="I309" s="91" t="s">
        <v>337</v>
      </c>
      <c r="J309" s="91" t="s">
        <v>338</v>
      </c>
      <c r="K309" s="91" t="str">
        <f t="shared" si="160"/>
        <v>d</v>
      </c>
      <c r="L309" s="91" t="str">
        <f t="shared" si="161"/>
        <v>Holguras anormales en barras tensoras o estabilizadoras y/o soportes</v>
      </c>
      <c r="M309" s="28" t="str">
        <f t="shared" si="157"/>
        <v/>
      </c>
      <c r="N309" s="34" t="str">
        <f t="shared" si="158"/>
        <v>P</v>
      </c>
      <c r="O309" s="29">
        <f t="shared" si="159"/>
        <v>0</v>
      </c>
      <c r="P309" s="116"/>
      <c r="Q309" s="117"/>
      <c r="R309" s="117"/>
      <c r="S309" s="118"/>
      <c r="U309" s="25">
        <v>2</v>
      </c>
      <c r="W309" s="25">
        <v>4</v>
      </c>
      <c r="X309" s="25">
        <v>5</v>
      </c>
      <c r="AA309" s="25">
        <v>8</v>
      </c>
      <c r="AB309" s="25">
        <v>9</v>
      </c>
      <c r="AD309" s="25">
        <v>11</v>
      </c>
      <c r="AI309" s="25">
        <v>16</v>
      </c>
      <c r="AJ309" s="25">
        <v>17</v>
      </c>
      <c r="AL309" s="25">
        <v>19</v>
      </c>
      <c r="AP309" s="25">
        <v>23</v>
      </c>
      <c r="AQ309" s="25">
        <v>24</v>
      </c>
      <c r="AS309" s="25">
        <v>26</v>
      </c>
      <c r="AT309" s="25">
        <v>27</v>
      </c>
      <c r="AY309" s="25">
        <v>32</v>
      </c>
      <c r="AZ309" s="25">
        <v>33</v>
      </c>
      <c r="BA309" s="25">
        <v>34</v>
      </c>
      <c r="BB309" s="25">
        <v>35</v>
      </c>
      <c r="BC309" s="25">
        <v>36</v>
      </c>
    </row>
    <row r="310" spans="1:56" ht="34.950000000000003" customHeight="1">
      <c r="A310" s="101" t="s">
        <v>40</v>
      </c>
      <c r="B310" s="192"/>
      <c r="C310" s="116" t="s">
        <v>342</v>
      </c>
      <c r="D310" s="117"/>
      <c r="E310" s="117"/>
      <c r="F310" s="117"/>
      <c r="G310" s="117"/>
      <c r="H310" s="118"/>
      <c r="I310" s="91" t="s">
        <v>337</v>
      </c>
      <c r="J310" s="91" t="s">
        <v>338</v>
      </c>
      <c r="K310" s="91" t="str">
        <f t="shared" si="160"/>
        <v>e</v>
      </c>
      <c r="L310" s="91" t="str">
        <f t="shared" si="161"/>
        <v>Holguras anormales en bocina, pivote o chanela</v>
      </c>
      <c r="M310" s="28" t="str">
        <f t="shared" si="157"/>
        <v/>
      </c>
      <c r="N310" s="34" t="str">
        <f t="shared" si="158"/>
        <v>P</v>
      </c>
      <c r="O310" s="29">
        <f t="shared" si="159"/>
        <v>0</v>
      </c>
      <c r="P310" s="116"/>
      <c r="Q310" s="117"/>
      <c r="R310" s="117"/>
      <c r="S310" s="118"/>
      <c r="T310" s="25">
        <v>1</v>
      </c>
      <c r="U310" s="25">
        <v>2</v>
      </c>
      <c r="V310" s="25">
        <v>3</v>
      </c>
      <c r="W310" s="25">
        <v>4</v>
      </c>
      <c r="X310" s="25">
        <v>5</v>
      </c>
      <c r="Y310" s="25">
        <v>6</v>
      </c>
      <c r="Z310" s="25">
        <v>7</v>
      </c>
      <c r="AA310" s="25">
        <v>8</v>
      </c>
      <c r="AB310" s="25">
        <v>9</v>
      </c>
      <c r="AC310" s="25">
        <v>10</v>
      </c>
      <c r="AD310" s="25">
        <v>11</v>
      </c>
      <c r="AE310" s="25">
        <v>12</v>
      </c>
      <c r="AG310" s="25">
        <v>14</v>
      </c>
      <c r="AH310" s="25">
        <v>15</v>
      </c>
      <c r="AI310" s="25">
        <v>16</v>
      </c>
      <c r="AJ310" s="25">
        <v>17</v>
      </c>
      <c r="AK310" s="25">
        <v>18</v>
      </c>
      <c r="AL310" s="25">
        <v>19</v>
      </c>
      <c r="AM310" s="25">
        <v>20</v>
      </c>
      <c r="AN310" s="25">
        <v>21</v>
      </c>
      <c r="AO310" s="25">
        <v>22</v>
      </c>
      <c r="AP310" s="25">
        <v>23</v>
      </c>
      <c r="AQ310" s="25">
        <v>24</v>
      </c>
      <c r="AR310" s="25">
        <v>25</v>
      </c>
      <c r="AS310" s="25">
        <v>26</v>
      </c>
      <c r="AT310" s="25">
        <v>27</v>
      </c>
      <c r="AV310" s="25">
        <v>29</v>
      </c>
      <c r="AW310" s="25">
        <v>30</v>
      </c>
      <c r="AX310" s="25">
        <v>31</v>
      </c>
      <c r="AY310" s="25">
        <v>32</v>
      </c>
      <c r="AZ310" s="25">
        <v>33</v>
      </c>
      <c r="BA310" s="25">
        <v>34</v>
      </c>
      <c r="BB310" s="25">
        <v>35</v>
      </c>
      <c r="BC310" s="25">
        <v>36</v>
      </c>
      <c r="BD310" s="25">
        <v>37</v>
      </c>
    </row>
    <row r="311" spans="1:56" ht="34.950000000000003" customHeight="1">
      <c r="A311" s="101" t="s">
        <v>42</v>
      </c>
      <c r="B311" s="192"/>
      <c r="C311" s="116" t="s">
        <v>343</v>
      </c>
      <c r="D311" s="117"/>
      <c r="E311" s="117"/>
      <c r="F311" s="117"/>
      <c r="G311" s="117"/>
      <c r="H311" s="118"/>
      <c r="I311" s="91" t="s">
        <v>337</v>
      </c>
      <c r="J311" s="91" t="s">
        <v>338</v>
      </c>
      <c r="K311" s="91" t="str">
        <f t="shared" si="160"/>
        <v>f</v>
      </c>
      <c r="L311" s="91" t="str">
        <f t="shared" si="161"/>
        <v>Estado y/o fijación defectuosa que afecte su función o peligro de desprendimiento</v>
      </c>
      <c r="M311" s="28" t="str">
        <f>+IF(N311="O","DG",IF(N311="P","","N/A"))</f>
        <v/>
      </c>
      <c r="N311" s="34" t="str">
        <f t="shared" si="158"/>
        <v>P</v>
      </c>
      <c r="O311" s="29">
        <f t="shared" si="159"/>
        <v>0</v>
      </c>
      <c r="P311" s="116"/>
      <c r="Q311" s="117"/>
      <c r="R311" s="117"/>
      <c r="S311" s="118"/>
      <c r="T311" s="25">
        <v>1</v>
      </c>
      <c r="U311" s="25">
        <v>2</v>
      </c>
      <c r="V311" s="25">
        <v>3</v>
      </c>
      <c r="W311" s="25">
        <v>4</v>
      </c>
      <c r="X311" s="25">
        <v>5</v>
      </c>
      <c r="Y311" s="25">
        <v>6</v>
      </c>
      <c r="Z311" s="25">
        <v>7</v>
      </c>
      <c r="AA311" s="25">
        <v>8</v>
      </c>
      <c r="AB311" s="25">
        <v>9</v>
      </c>
      <c r="AC311" s="25">
        <v>10</v>
      </c>
      <c r="AD311" s="25">
        <v>11</v>
      </c>
      <c r="AE311" s="25">
        <v>12</v>
      </c>
      <c r="AG311" s="25">
        <v>14</v>
      </c>
      <c r="AH311" s="25">
        <v>15</v>
      </c>
      <c r="AI311" s="25">
        <v>16</v>
      </c>
      <c r="AJ311" s="25">
        <v>17</v>
      </c>
      <c r="AK311" s="25">
        <v>18</v>
      </c>
      <c r="AL311" s="25">
        <v>19</v>
      </c>
      <c r="AM311" s="25">
        <v>20</v>
      </c>
      <c r="AN311" s="25">
        <v>21</v>
      </c>
      <c r="AO311" s="25">
        <v>22</v>
      </c>
      <c r="AP311" s="25">
        <v>23</v>
      </c>
      <c r="AQ311" s="25">
        <v>24</v>
      </c>
      <c r="AR311" s="25">
        <v>25</v>
      </c>
      <c r="AS311" s="25">
        <v>26</v>
      </c>
      <c r="AT311" s="25">
        <v>27</v>
      </c>
      <c r="AV311" s="25">
        <v>29</v>
      </c>
      <c r="AW311" s="25">
        <v>30</v>
      </c>
      <c r="AX311" s="25">
        <v>31</v>
      </c>
      <c r="AY311" s="25">
        <v>32</v>
      </c>
      <c r="AZ311" s="25">
        <v>33</v>
      </c>
      <c r="BA311" s="25">
        <v>34</v>
      </c>
      <c r="BB311" s="25">
        <v>35</v>
      </c>
      <c r="BC311" s="25">
        <v>36</v>
      </c>
      <c r="BD311" s="25">
        <v>37</v>
      </c>
    </row>
    <row r="312" spans="1:56" ht="34.950000000000003" customHeight="1">
      <c r="A312" s="101" t="s">
        <v>44</v>
      </c>
      <c r="B312" s="192"/>
      <c r="C312" s="116" t="s">
        <v>344</v>
      </c>
      <c r="D312" s="117"/>
      <c r="E312" s="117"/>
      <c r="F312" s="117"/>
      <c r="G312" s="117"/>
      <c r="H312" s="118"/>
      <c r="I312" s="91" t="s">
        <v>337</v>
      </c>
      <c r="J312" s="91" t="s">
        <v>338</v>
      </c>
      <c r="K312" s="91" t="str">
        <f t="shared" si="160"/>
        <v>g</v>
      </c>
      <c r="L312" s="91" t="str">
        <f t="shared" si="161"/>
        <v>Holguras excesivas en bocina, pivote o chanela</v>
      </c>
      <c r="M312" s="28" t="str">
        <f>+IF(N312="O","DG",IF(N312="P","","N/A"))</f>
        <v/>
      </c>
      <c r="N312" s="34" t="str">
        <f t="shared" si="158"/>
        <v>P</v>
      </c>
      <c r="O312" s="29">
        <f t="shared" si="159"/>
        <v>0</v>
      </c>
      <c r="P312" s="116"/>
      <c r="Q312" s="117"/>
      <c r="R312" s="117"/>
      <c r="S312" s="118"/>
      <c r="T312" s="25">
        <v>1</v>
      </c>
      <c r="U312" s="25">
        <v>2</v>
      </c>
      <c r="V312" s="25">
        <v>3</v>
      </c>
      <c r="W312" s="25">
        <v>4</v>
      </c>
      <c r="X312" s="25">
        <v>5</v>
      </c>
      <c r="Y312" s="25">
        <v>6</v>
      </c>
      <c r="Z312" s="25">
        <v>7</v>
      </c>
      <c r="AA312" s="25">
        <v>8</v>
      </c>
      <c r="AB312" s="25">
        <v>9</v>
      </c>
      <c r="AC312" s="25">
        <v>10</v>
      </c>
      <c r="AD312" s="25">
        <v>11</v>
      </c>
      <c r="AE312" s="25">
        <v>12</v>
      </c>
      <c r="AG312" s="25">
        <v>14</v>
      </c>
      <c r="AH312" s="25">
        <v>15</v>
      </c>
      <c r="AI312" s="25">
        <v>16</v>
      </c>
      <c r="AJ312" s="25">
        <v>17</v>
      </c>
      <c r="AK312" s="25">
        <v>18</v>
      </c>
      <c r="AL312" s="25">
        <v>19</v>
      </c>
      <c r="AM312" s="25">
        <v>20</v>
      </c>
      <c r="AN312" s="25">
        <v>21</v>
      </c>
      <c r="AO312" s="25">
        <v>22</v>
      </c>
      <c r="AP312" s="25">
        <v>23</v>
      </c>
      <c r="AQ312" s="25">
        <v>24</v>
      </c>
      <c r="AR312" s="25">
        <v>25</v>
      </c>
      <c r="AS312" s="25">
        <v>26</v>
      </c>
      <c r="AT312" s="25">
        <v>27</v>
      </c>
      <c r="AV312" s="25">
        <v>29</v>
      </c>
      <c r="AW312" s="25">
        <v>30</v>
      </c>
      <c r="AX312" s="25">
        <v>31</v>
      </c>
      <c r="AY312" s="25">
        <v>32</v>
      </c>
      <c r="AZ312" s="25">
        <v>33</v>
      </c>
      <c r="BA312" s="25">
        <v>34</v>
      </c>
      <c r="BB312" s="25">
        <v>35</v>
      </c>
      <c r="BC312" s="25">
        <v>36</v>
      </c>
      <c r="BD312" s="25">
        <v>37</v>
      </c>
    </row>
    <row r="313" spans="1:56" ht="39.9" customHeight="1">
      <c r="A313" s="101" t="s">
        <v>345</v>
      </c>
      <c r="B313" s="121" t="s">
        <v>346</v>
      </c>
      <c r="C313" s="122"/>
      <c r="D313" s="122"/>
      <c r="E313" s="122"/>
      <c r="F313" s="122"/>
      <c r="G313" s="122"/>
      <c r="H313" s="122"/>
      <c r="I313" s="122"/>
      <c r="J313" s="122"/>
      <c r="K313" s="122"/>
      <c r="L313" s="122"/>
      <c r="M313" s="122"/>
      <c r="N313" s="122"/>
      <c r="O313" s="122"/>
      <c r="P313" s="122"/>
      <c r="Q313" s="122"/>
      <c r="R313" s="122"/>
      <c r="S313" s="123"/>
    </row>
    <row r="314" spans="1:56" ht="39.9" customHeight="1">
      <c r="A314" s="101"/>
      <c r="B314" s="191" t="s">
        <v>23</v>
      </c>
      <c r="C314" s="121" t="s">
        <v>24</v>
      </c>
      <c r="D314" s="122"/>
      <c r="E314" s="122"/>
      <c r="F314" s="122"/>
      <c r="G314" s="122"/>
      <c r="H314" s="123"/>
      <c r="I314" s="94" t="s">
        <v>25</v>
      </c>
      <c r="J314" s="94" t="s">
        <v>26</v>
      </c>
      <c r="K314" s="94" t="s">
        <v>27</v>
      </c>
      <c r="L314" s="94" t="s">
        <v>24</v>
      </c>
      <c r="M314" s="101" t="s">
        <v>28</v>
      </c>
      <c r="N314" s="101" t="s">
        <v>29</v>
      </c>
      <c r="O314" s="92" t="s">
        <v>30</v>
      </c>
      <c r="P314" s="121"/>
      <c r="Q314" s="122"/>
      <c r="R314" s="122"/>
      <c r="S314" s="123"/>
    </row>
    <row r="315" spans="1:56" ht="39.9" customHeight="1">
      <c r="A315" s="101" t="s">
        <v>31</v>
      </c>
      <c r="B315" s="192"/>
      <c r="C315" s="116" t="s">
        <v>347</v>
      </c>
      <c r="D315" s="117"/>
      <c r="E315" s="117"/>
      <c r="F315" s="117"/>
      <c r="G315" s="117"/>
      <c r="H315" s="118"/>
      <c r="I315" s="91" t="str">
        <f>+$I$312</f>
        <v>8 EJES Y SUSPENSION</v>
      </c>
      <c r="J315" s="91" t="s">
        <v>348</v>
      </c>
      <c r="K315" s="91" t="str">
        <f>+A315</f>
        <v>a</v>
      </c>
      <c r="L315" s="91" t="str">
        <f>+C315</f>
        <v>Tuercas o tornillos de sujeción del aro a las bocinas y/o tuercas de sujeción entre aros de copa inexistentes o defectuosos.</v>
      </c>
      <c r="M315" s="28" t="str">
        <f>+IF(N315="O","DG",IF(N315="P","","N/A"))</f>
        <v/>
      </c>
      <c r="N315" s="34" t="str">
        <f>+IF(OR($T$5=T315,$T$5=U315,$T$5=V315,$T$5=W315,$T$5=X315,$T$5=Y315,$T$5=Z315,$T$5=AA315,$T$5=AB315,$T$5=AC315,$T$5=AD315,$T$5=AE315,$T$5=AF315,$T$5=AG315,$T$5=AH315,$T$5=AI315,$T$5=AJ315,$T$5=AK315,$T$5=AL315,$T$5=AM315,$T$5=AN315,$T$5=AO315,$T$5=AP315,$T$5=AQ315,$T$5=AR315,$T$5=AS315,$T$5=AT315,$T$5=AU315,$T$5=AV315,$T$5=AW315,$T$5=AX315,$T$5=AY315,$T$5=AZ315,$T$5=BA315,$T$5=BB315,$T$5=BC315,$T$5=BD315),"P","¡")</f>
        <v>P</v>
      </c>
      <c r="O315" s="29">
        <f t="shared" ref="O315:O319" si="162">P315</f>
        <v>0</v>
      </c>
      <c r="P315" s="116"/>
      <c r="Q315" s="117"/>
      <c r="R315" s="117"/>
      <c r="S315" s="118"/>
      <c r="T315" s="25">
        <v>1</v>
      </c>
      <c r="U315" s="25">
        <v>2</v>
      </c>
      <c r="V315" s="25">
        <v>3</v>
      </c>
      <c r="W315" s="25">
        <v>4</v>
      </c>
      <c r="X315" s="25">
        <v>5</v>
      </c>
      <c r="Y315" s="25">
        <v>6</v>
      </c>
      <c r="Z315" s="25">
        <v>7</v>
      </c>
      <c r="AA315" s="25">
        <v>8</v>
      </c>
      <c r="AB315" s="25">
        <v>9</v>
      </c>
      <c r="AC315" s="25">
        <v>10</v>
      </c>
      <c r="AD315" s="25">
        <v>11</v>
      </c>
      <c r="AE315" s="25">
        <v>12</v>
      </c>
      <c r="AG315" s="25">
        <v>14</v>
      </c>
      <c r="AH315" s="25">
        <v>15</v>
      </c>
      <c r="AI315" s="25">
        <v>16</v>
      </c>
      <c r="AJ315" s="25">
        <v>17</v>
      </c>
      <c r="AK315" s="25">
        <v>18</v>
      </c>
      <c r="AL315" s="25">
        <v>19</v>
      </c>
      <c r="AM315" s="25">
        <v>20</v>
      </c>
      <c r="AN315" s="25">
        <v>21</v>
      </c>
      <c r="AO315" s="25">
        <v>22</v>
      </c>
      <c r="AP315" s="25">
        <v>23</v>
      </c>
      <c r="AQ315" s="25">
        <v>24</v>
      </c>
      <c r="AR315" s="25">
        <v>25</v>
      </c>
      <c r="AS315" s="25">
        <v>26</v>
      </c>
      <c r="AT315" s="25">
        <v>27</v>
      </c>
      <c r="AV315" s="25">
        <v>29</v>
      </c>
      <c r="AW315" s="25">
        <v>30</v>
      </c>
      <c r="AX315" s="25">
        <v>31</v>
      </c>
      <c r="AY315" s="25">
        <v>32</v>
      </c>
      <c r="AZ315" s="25">
        <v>33</v>
      </c>
      <c r="BA315" s="25">
        <v>34</v>
      </c>
      <c r="BB315" s="25">
        <v>35</v>
      </c>
      <c r="BC315" s="25">
        <v>36</v>
      </c>
      <c r="BD315" s="25">
        <v>37</v>
      </c>
    </row>
    <row r="316" spans="1:56" ht="33.6" customHeight="1">
      <c r="A316" s="101" t="s">
        <v>34</v>
      </c>
      <c r="B316" s="192"/>
      <c r="C316" s="116" t="s">
        <v>349</v>
      </c>
      <c r="D316" s="117"/>
      <c r="E316" s="117"/>
      <c r="F316" s="117"/>
      <c r="G316" s="117"/>
      <c r="H316" s="118"/>
      <c r="I316" s="91" t="str">
        <f t="shared" ref="I316:I319" si="163">+$I$312</f>
        <v>8 EJES Y SUSPENSION</v>
      </c>
      <c r="J316" s="91" t="s">
        <v>348</v>
      </c>
      <c r="K316" s="91" t="str">
        <f t="shared" ref="K316:K319" si="164">+A316</f>
        <v>b</v>
      </c>
      <c r="L316" s="91" t="str">
        <f t="shared" ref="L316:L319" si="165">+C316</f>
        <v>Falta trinquete o pasador de seguridad de la tuerca de la bocina de rueda</v>
      </c>
      <c r="M316" s="28" t="str">
        <f>+IF(N316="O","DG",IF(N316="P","","N/A"))</f>
        <v/>
      </c>
      <c r="N316" s="34" t="str">
        <f>+IF(OR($T$5=T316,$T$5=U316,$T$5=V316,$T$5=W316,$T$5=X316,$T$5=Y316,$T$5=Z316,$T$5=AA316,$T$5=AB316,$T$5=AC316,$T$5=AD316,$T$5=AE316,$T$5=AF316,$T$5=AG316,$T$5=AH316,$T$5=AI316,$T$5=AJ316,$T$5=AK316,$T$5=AL316,$T$5=AM316,$T$5=AN316,$T$5=AO316,$T$5=AP316,$T$5=AQ316,$T$5=AR316,$T$5=AS316,$T$5=AT316,$T$5=AU316,$T$5=AV316,$T$5=AW316,$T$5=AX316,$T$5=AY316,$T$5=AZ316,$T$5=BA316,$T$5=BB316,$T$5=BC316,$T$5=BD316),"P","¡")</f>
        <v>P</v>
      </c>
      <c r="O316" s="29">
        <f t="shared" si="162"/>
        <v>0</v>
      </c>
      <c r="P316" s="116"/>
      <c r="Q316" s="117"/>
      <c r="R316" s="117"/>
      <c r="S316" s="118"/>
      <c r="T316" s="25">
        <v>1</v>
      </c>
      <c r="U316" s="25">
        <v>2</v>
      </c>
      <c r="V316" s="25">
        <v>3</v>
      </c>
      <c r="W316" s="25">
        <v>4</v>
      </c>
      <c r="X316" s="25">
        <v>5</v>
      </c>
      <c r="Y316" s="25">
        <v>6</v>
      </c>
      <c r="Z316" s="25">
        <v>7</v>
      </c>
      <c r="AA316" s="25">
        <v>8</v>
      </c>
      <c r="AB316" s="25">
        <v>9</v>
      </c>
      <c r="AC316" s="25">
        <v>10</v>
      </c>
      <c r="AD316" s="25">
        <v>11</v>
      </c>
      <c r="AE316" s="25">
        <v>12</v>
      </c>
      <c r="AG316" s="25">
        <v>14</v>
      </c>
      <c r="AH316" s="25">
        <v>15</v>
      </c>
      <c r="AI316" s="25">
        <v>16</v>
      </c>
      <c r="AJ316" s="25">
        <v>17</v>
      </c>
      <c r="AK316" s="25">
        <v>18</v>
      </c>
      <c r="AL316" s="25">
        <v>19</v>
      </c>
      <c r="AM316" s="25">
        <v>20</v>
      </c>
      <c r="AN316" s="25">
        <v>21</v>
      </c>
      <c r="AO316" s="25">
        <v>22</v>
      </c>
      <c r="AP316" s="25">
        <v>23</v>
      </c>
      <c r="AQ316" s="25">
        <v>24</v>
      </c>
      <c r="AR316" s="25">
        <v>25</v>
      </c>
      <c r="AS316" s="25">
        <v>26</v>
      </c>
      <c r="AT316" s="25">
        <v>27</v>
      </c>
      <c r="AV316" s="25">
        <v>29</v>
      </c>
      <c r="AW316" s="25">
        <v>30</v>
      </c>
      <c r="AX316" s="25">
        <v>31</v>
      </c>
      <c r="AY316" s="25">
        <v>32</v>
      </c>
      <c r="AZ316" s="25">
        <v>33</v>
      </c>
      <c r="BA316" s="25">
        <v>34</v>
      </c>
      <c r="BB316" s="25">
        <v>35</v>
      </c>
      <c r="BC316" s="25">
        <v>36</v>
      </c>
      <c r="BD316" s="25">
        <v>37</v>
      </c>
    </row>
    <row r="317" spans="1:56" ht="33.6" customHeight="1">
      <c r="A317" s="101" t="s">
        <v>36</v>
      </c>
      <c r="B317" s="192"/>
      <c r="C317" s="116" t="s">
        <v>350</v>
      </c>
      <c r="D317" s="117"/>
      <c r="E317" s="117"/>
      <c r="F317" s="117"/>
      <c r="G317" s="117"/>
      <c r="H317" s="118"/>
      <c r="I317" s="91" t="str">
        <f t="shared" si="163"/>
        <v>8 EJES Y SUSPENSION</v>
      </c>
      <c r="J317" s="91" t="s">
        <v>348</v>
      </c>
      <c r="K317" s="91" t="str">
        <f t="shared" si="164"/>
        <v>c</v>
      </c>
      <c r="L317" s="91" t="str">
        <f t="shared" si="165"/>
        <v>Deformaciones, abolladuras y soldaduras en cualquier aro</v>
      </c>
      <c r="M317" s="28" t="str">
        <f>+IF(N317="O","DL",IF(N317="P","","N/A"))</f>
        <v/>
      </c>
      <c r="N317" s="34" t="str">
        <f>+IF(OR($T$5=T317,$T$5=U317,$T$5=V317,$T$5=W317,$T$5=X317,$T$5=Y317,$T$5=Z317,$T$5=AA317,$T$5=AB317,$T$5=AC317,$T$5=AD317,$T$5=AE317,$T$5=AF317,$T$5=AG317,$T$5=AH317,$T$5=AI317,$T$5=AJ317,$T$5=AK317,$T$5=AL317,$T$5=AM317,$T$5=AN317,$T$5=AO317,$T$5=AP317,$T$5=AQ317,$T$5=AR317,$T$5=AS317,$T$5=AT317,$T$5=AU317,$T$5=AV317,$T$5=AW317,$T$5=AX317,$T$5=AY317,$T$5=AZ317,$T$5=BA317,$T$5=BB317,$T$5=BC317,$T$5=BD317),"P","¡")</f>
        <v>P</v>
      </c>
      <c r="O317" s="29">
        <f t="shared" si="162"/>
        <v>0</v>
      </c>
      <c r="P317" s="116"/>
      <c r="Q317" s="117"/>
      <c r="R317" s="117"/>
      <c r="S317" s="118"/>
      <c r="T317" s="25">
        <v>1</v>
      </c>
      <c r="U317" s="25">
        <v>2</v>
      </c>
      <c r="V317" s="25">
        <v>3</v>
      </c>
      <c r="W317" s="25">
        <v>4</v>
      </c>
      <c r="X317" s="25">
        <v>5</v>
      </c>
      <c r="Y317" s="25">
        <v>6</v>
      </c>
      <c r="Z317" s="25">
        <v>7</v>
      </c>
      <c r="AA317" s="25">
        <v>8</v>
      </c>
      <c r="AB317" s="25">
        <v>9</v>
      </c>
      <c r="AC317" s="25">
        <v>10</v>
      </c>
      <c r="AD317" s="25">
        <v>11</v>
      </c>
      <c r="AE317" s="25">
        <v>12</v>
      </c>
      <c r="AG317" s="25">
        <v>14</v>
      </c>
      <c r="AH317" s="25">
        <v>15</v>
      </c>
      <c r="AI317" s="25">
        <v>16</v>
      </c>
      <c r="AJ317" s="25">
        <v>17</v>
      </c>
      <c r="AK317" s="25">
        <v>18</v>
      </c>
      <c r="AL317" s="25">
        <v>19</v>
      </c>
      <c r="AM317" s="25">
        <v>20</v>
      </c>
      <c r="AN317" s="25">
        <v>21</v>
      </c>
      <c r="AO317" s="25">
        <v>22</v>
      </c>
      <c r="AP317" s="25">
        <v>23</v>
      </c>
      <c r="AQ317" s="25">
        <v>24</v>
      </c>
      <c r="AR317" s="25">
        <v>25</v>
      </c>
      <c r="AS317" s="25">
        <v>26</v>
      </c>
      <c r="AT317" s="25">
        <v>27</v>
      </c>
      <c r="AV317" s="25">
        <v>29</v>
      </c>
      <c r="AW317" s="25">
        <v>30</v>
      </c>
      <c r="AX317" s="25">
        <v>31</v>
      </c>
      <c r="AY317" s="25">
        <v>32</v>
      </c>
      <c r="AZ317" s="25">
        <v>33</v>
      </c>
      <c r="BA317" s="25">
        <v>34</v>
      </c>
      <c r="BB317" s="25">
        <v>35</v>
      </c>
      <c r="BC317" s="25">
        <v>36</v>
      </c>
      <c r="BD317" s="25">
        <v>37</v>
      </c>
    </row>
    <row r="318" spans="1:56" ht="33.6" customHeight="1">
      <c r="A318" s="101" t="s">
        <v>38</v>
      </c>
      <c r="B318" s="192"/>
      <c r="C318" s="116" t="s">
        <v>351</v>
      </c>
      <c r="D318" s="117"/>
      <c r="E318" s="117"/>
      <c r="F318" s="117"/>
      <c r="G318" s="117"/>
      <c r="H318" s="118"/>
      <c r="I318" s="91" t="str">
        <f t="shared" si="163"/>
        <v>8 EJES Y SUSPENSION</v>
      </c>
      <c r="J318" s="91" t="s">
        <v>348</v>
      </c>
      <c r="K318" s="91" t="str">
        <f t="shared" si="164"/>
        <v>d</v>
      </c>
      <c r="L318" s="91" t="str">
        <f t="shared" si="165"/>
        <v>Fisuras o fracturas en cualquier aro</v>
      </c>
      <c r="M318" s="28" t="str">
        <f>+IF(N318="O","DG",IF(N318="P","","N/A"))</f>
        <v/>
      </c>
      <c r="N318" s="34" t="str">
        <f>+IF(OR($T$5=T318,$T$5=U318,$T$5=V318,$T$5=W318,$T$5=X318,$T$5=Y318,$T$5=Z318,$T$5=AA318,$T$5=AB318,$T$5=AC318,$T$5=AD318,$T$5=AE318,$T$5=AF318,$T$5=AG318,$T$5=AH318,$T$5=AI318,$T$5=AJ318,$T$5=AK318,$T$5=AL318,$T$5=AM318,$T$5=AN318,$T$5=AO318,$T$5=AP318,$T$5=AQ318,$T$5=AR318,$T$5=AS318,$T$5=AT318,$T$5=AU318,$T$5=AV318,$T$5=AW318,$T$5=AX318,$T$5=AY318,$T$5=AZ318,$T$5=BA318,$T$5=BB318,$T$5=BC318,$T$5=BD318),"P","¡")</f>
        <v>P</v>
      </c>
      <c r="O318" s="29">
        <f t="shared" si="162"/>
        <v>0</v>
      </c>
      <c r="P318" s="116"/>
      <c r="Q318" s="117"/>
      <c r="R318" s="117"/>
      <c r="S318" s="118"/>
      <c r="T318" s="25">
        <v>1</v>
      </c>
      <c r="U318" s="25">
        <v>2</v>
      </c>
      <c r="V318" s="25">
        <v>3</v>
      </c>
      <c r="W318" s="25">
        <v>4</v>
      </c>
      <c r="X318" s="25">
        <v>5</v>
      </c>
      <c r="Y318" s="25">
        <v>6</v>
      </c>
      <c r="Z318" s="25">
        <v>7</v>
      </c>
      <c r="AA318" s="25">
        <v>8</v>
      </c>
      <c r="AB318" s="25">
        <v>9</v>
      </c>
      <c r="AC318" s="25">
        <v>10</v>
      </c>
      <c r="AD318" s="25">
        <v>11</v>
      </c>
      <c r="AE318" s="25">
        <v>12</v>
      </c>
      <c r="AG318" s="25">
        <v>14</v>
      </c>
      <c r="AH318" s="25">
        <v>15</v>
      </c>
      <c r="AI318" s="25">
        <v>16</v>
      </c>
      <c r="AJ318" s="25">
        <v>17</v>
      </c>
      <c r="AK318" s="25">
        <v>18</v>
      </c>
      <c r="AL318" s="25">
        <v>19</v>
      </c>
      <c r="AM318" s="25">
        <v>20</v>
      </c>
      <c r="AN318" s="25">
        <v>21</v>
      </c>
      <c r="AO318" s="25">
        <v>22</v>
      </c>
      <c r="AP318" s="25">
        <v>23</v>
      </c>
      <c r="AQ318" s="25">
        <v>24</v>
      </c>
      <c r="AR318" s="25">
        <v>25</v>
      </c>
      <c r="AS318" s="25">
        <v>26</v>
      </c>
      <c r="AT318" s="25">
        <v>27</v>
      </c>
      <c r="AV318" s="25">
        <v>29</v>
      </c>
      <c r="AW318" s="25">
        <v>30</v>
      </c>
      <c r="AX318" s="25">
        <v>31</v>
      </c>
      <c r="AY318" s="25">
        <v>32</v>
      </c>
      <c r="AZ318" s="25">
        <v>33</v>
      </c>
      <c r="BA318" s="25">
        <v>34</v>
      </c>
      <c r="BB318" s="25">
        <v>35</v>
      </c>
      <c r="BC318" s="25">
        <v>36</v>
      </c>
      <c r="BD318" s="25">
        <v>37</v>
      </c>
    </row>
    <row r="319" spans="1:56" ht="33.6" customHeight="1">
      <c r="A319" s="101" t="s">
        <v>40</v>
      </c>
      <c r="B319" s="192"/>
      <c r="C319" s="116" t="s">
        <v>352</v>
      </c>
      <c r="D319" s="117"/>
      <c r="E319" s="117"/>
      <c r="F319" s="117"/>
      <c r="G319" s="117"/>
      <c r="H319" s="118"/>
      <c r="I319" s="91" t="str">
        <f t="shared" si="163"/>
        <v>8 EJES Y SUSPENSION</v>
      </c>
      <c r="J319" s="91" t="s">
        <v>348</v>
      </c>
      <c r="K319" s="91" t="str">
        <f t="shared" si="164"/>
        <v>e</v>
      </c>
      <c r="L319" s="91" t="str">
        <f t="shared" si="165"/>
        <v>Elementos punzocortantes en los aros</v>
      </c>
      <c r="M319" s="28" t="str">
        <f>+IF(N319="O","DG",IF(N319="P","","N/A"))</f>
        <v/>
      </c>
      <c r="N319" s="34" t="str">
        <f>+IF(OR($T$5=T319,$T$5=U319,$T$5=V319,$T$5=W319,$T$5=X319,$T$5=Y319,$T$5=Z319,$T$5=AA319,$T$5=AB319,$T$5=AC319,$T$5=AD319,$T$5=AE319,$T$5=AF319,$T$5=AG319,$T$5=AH319,$T$5=AI319,$T$5=AJ319,$T$5=AK319,$T$5=AL319,$T$5=AM319,$T$5=AN319,$T$5=AO319,$T$5=AP319,$T$5=AQ319,$T$5=AR319,$T$5=AS319,$T$5=AT319,$T$5=AU319,$T$5=AV319,$T$5=AW319,$T$5=AX319,$T$5=AY319,$T$5=AZ319,$T$5=BA319,$T$5=BB319,$T$5=BC319,$T$5=BD319),"P","¡")</f>
        <v>P</v>
      </c>
      <c r="O319" s="29">
        <f t="shared" si="162"/>
        <v>0</v>
      </c>
      <c r="P319" s="116"/>
      <c r="Q319" s="117"/>
      <c r="R319" s="117"/>
      <c r="S319" s="118"/>
      <c r="T319" s="25">
        <v>1</v>
      </c>
      <c r="U319" s="25">
        <v>2</v>
      </c>
      <c r="V319" s="25">
        <v>3</v>
      </c>
      <c r="W319" s="25">
        <v>4</v>
      </c>
      <c r="X319" s="25">
        <v>5</v>
      </c>
      <c r="Y319" s="25">
        <v>6</v>
      </c>
      <c r="Z319" s="25">
        <v>7</v>
      </c>
      <c r="AA319" s="25">
        <v>8</v>
      </c>
      <c r="AB319" s="25">
        <v>9</v>
      </c>
      <c r="AC319" s="25">
        <v>10</v>
      </c>
      <c r="AD319" s="25">
        <v>11</v>
      </c>
      <c r="AE319" s="25">
        <v>12</v>
      </c>
      <c r="AG319" s="25">
        <v>14</v>
      </c>
      <c r="AH319" s="25">
        <v>15</v>
      </c>
      <c r="AI319" s="25">
        <v>16</v>
      </c>
      <c r="AJ319" s="25">
        <v>17</v>
      </c>
      <c r="AK319" s="25">
        <v>18</v>
      </c>
      <c r="AL319" s="25">
        <v>19</v>
      </c>
      <c r="AM319" s="25">
        <v>20</v>
      </c>
      <c r="AN319" s="25">
        <v>21</v>
      </c>
      <c r="AO319" s="25">
        <v>22</v>
      </c>
      <c r="AP319" s="25">
        <v>23</v>
      </c>
      <c r="AQ319" s="25">
        <v>24</v>
      </c>
      <c r="AR319" s="25">
        <v>25</v>
      </c>
      <c r="AS319" s="25">
        <v>26</v>
      </c>
      <c r="AT319" s="25">
        <v>27</v>
      </c>
      <c r="AV319" s="25">
        <v>29</v>
      </c>
      <c r="AW319" s="25">
        <v>30</v>
      </c>
      <c r="AX319" s="25">
        <v>31</v>
      </c>
      <c r="AY319" s="25">
        <v>32</v>
      </c>
      <c r="AZ319" s="25">
        <v>33</v>
      </c>
      <c r="BA319" s="25">
        <v>34</v>
      </c>
      <c r="BB319" s="25">
        <v>35</v>
      </c>
      <c r="BC319" s="25">
        <v>36</v>
      </c>
      <c r="BD319" s="25">
        <v>37</v>
      </c>
    </row>
    <row r="320" spans="1:56" ht="39.9" customHeight="1">
      <c r="A320" s="101" t="s">
        <v>353</v>
      </c>
      <c r="B320" s="121" t="s">
        <v>354</v>
      </c>
      <c r="C320" s="122"/>
      <c r="D320" s="122"/>
      <c r="E320" s="122"/>
      <c r="F320" s="122"/>
      <c r="G320" s="122"/>
      <c r="H320" s="122"/>
      <c r="I320" s="122"/>
      <c r="J320" s="122"/>
      <c r="K320" s="122"/>
      <c r="L320" s="122"/>
      <c r="M320" s="122"/>
      <c r="N320" s="122"/>
      <c r="O320" s="122"/>
      <c r="P320" s="122"/>
      <c r="Q320" s="122"/>
      <c r="R320" s="122"/>
      <c r="S320" s="123"/>
    </row>
    <row r="321" spans="1:56" ht="39.9" customHeight="1">
      <c r="A321" s="101"/>
      <c r="B321" s="191" t="s">
        <v>23</v>
      </c>
      <c r="C321" s="121" t="s">
        <v>24</v>
      </c>
      <c r="D321" s="122"/>
      <c r="E321" s="122"/>
      <c r="F321" s="122"/>
      <c r="G321" s="122"/>
      <c r="H321" s="123"/>
      <c r="I321" s="94" t="s">
        <v>25</v>
      </c>
      <c r="J321" s="94" t="s">
        <v>26</v>
      </c>
      <c r="K321" s="94" t="s">
        <v>27</v>
      </c>
      <c r="L321" s="94" t="s">
        <v>24</v>
      </c>
      <c r="M321" s="101" t="s">
        <v>28</v>
      </c>
      <c r="N321" s="101" t="s">
        <v>29</v>
      </c>
      <c r="O321" s="92" t="s">
        <v>30</v>
      </c>
      <c r="P321" s="121" t="s">
        <v>30</v>
      </c>
      <c r="Q321" s="122"/>
      <c r="R321" s="122"/>
      <c r="S321" s="123"/>
    </row>
    <row r="322" spans="1:56" ht="36.6" customHeight="1">
      <c r="A322" s="101" t="s">
        <v>31</v>
      </c>
      <c r="B322" s="192"/>
      <c r="C322" s="116" t="s">
        <v>355</v>
      </c>
      <c r="D322" s="117"/>
      <c r="E322" s="117"/>
      <c r="F322" s="117"/>
      <c r="G322" s="117"/>
      <c r="H322" s="118"/>
      <c r="I322" s="91" t="str">
        <f>+$I$319</f>
        <v>8 EJES Y SUSPENSION</v>
      </c>
      <c r="J322" s="91" t="s">
        <v>356</v>
      </c>
      <c r="K322" s="91" t="str">
        <f>+A322</f>
        <v>a</v>
      </c>
      <c r="L322" s="91" t="str">
        <f>+C322</f>
        <v>Llantas de distintas dimensiones en un mismo eje</v>
      </c>
      <c r="M322" s="28" t="str">
        <f>+IF(N322="O","DG",IF(N322="P","","N/A"))</f>
        <v/>
      </c>
      <c r="N322" s="34" t="str">
        <f t="shared" ref="N322:N330" si="166">+IF(OR($T$5=T322,$T$5=U322,$T$5=V322,$T$5=W322,$T$5=X322,$T$5=Y322,$T$5=Z322,$T$5=AA322,$T$5=AB322,$T$5=AC322,$T$5=AD322,$T$5=AE322,$T$5=AF322,$T$5=AG322,$T$5=AH322,$T$5=AI322,$T$5=AJ322,$T$5=AK322,$T$5=AL322,$T$5=AM322,$T$5=AN322,$T$5=AO322,$T$5=AP322,$T$5=AQ322,$T$5=AR322,$T$5=AS322,$T$5=AT322,$T$5=AU322,$T$5=AV322,$T$5=AW322,$T$5=AX322,$T$5=AY322,$T$5=AZ322,$T$5=BA322,$T$5=BB322,$T$5=BC322,$T$5=BD322),"P","¡")</f>
        <v>P</v>
      </c>
      <c r="O322" s="29">
        <f t="shared" ref="O322:O330" si="167">P322</f>
        <v>0</v>
      </c>
      <c r="P322" s="116"/>
      <c r="Q322" s="117"/>
      <c r="R322" s="117"/>
      <c r="S322" s="118"/>
      <c r="T322" s="25">
        <v>1</v>
      </c>
      <c r="U322" s="25">
        <v>2</v>
      </c>
      <c r="V322" s="25">
        <v>3</v>
      </c>
      <c r="W322" s="25">
        <v>4</v>
      </c>
      <c r="X322" s="25">
        <v>5</v>
      </c>
      <c r="Y322" s="25">
        <v>6</v>
      </c>
      <c r="Z322" s="25">
        <v>7</v>
      </c>
      <c r="AA322" s="25">
        <v>8</v>
      </c>
      <c r="AB322" s="25">
        <v>9</v>
      </c>
      <c r="AC322" s="25">
        <v>10</v>
      </c>
      <c r="AD322" s="25">
        <v>11</v>
      </c>
      <c r="AE322" s="25">
        <v>12</v>
      </c>
      <c r="AG322" s="25">
        <v>14</v>
      </c>
      <c r="AH322" s="25">
        <v>15</v>
      </c>
      <c r="AI322" s="25">
        <v>16</v>
      </c>
      <c r="AJ322" s="25">
        <v>17</v>
      </c>
      <c r="AK322" s="25">
        <v>18</v>
      </c>
      <c r="AL322" s="25">
        <v>19</v>
      </c>
      <c r="AM322" s="25">
        <v>20</v>
      </c>
      <c r="AN322" s="25">
        <v>21</v>
      </c>
      <c r="AO322" s="25">
        <v>22</v>
      </c>
      <c r="AP322" s="25">
        <v>23</v>
      </c>
      <c r="AQ322" s="25">
        <v>24</v>
      </c>
      <c r="AR322" s="25">
        <v>25</v>
      </c>
      <c r="AS322" s="25">
        <v>26</v>
      </c>
      <c r="AT322" s="25">
        <v>27</v>
      </c>
      <c r="AV322" s="25">
        <v>29</v>
      </c>
      <c r="AW322" s="25">
        <v>30</v>
      </c>
      <c r="AX322" s="25">
        <v>31</v>
      </c>
      <c r="AY322" s="25">
        <v>32</v>
      </c>
      <c r="AZ322" s="25">
        <v>33</v>
      </c>
      <c r="BA322" s="25">
        <v>34</v>
      </c>
      <c r="BB322" s="25">
        <v>35</v>
      </c>
      <c r="BC322" s="25">
        <v>36</v>
      </c>
      <c r="BD322" s="25">
        <v>37</v>
      </c>
    </row>
    <row r="323" spans="1:56" ht="36.6" customHeight="1">
      <c r="A323" s="101" t="s">
        <v>34</v>
      </c>
      <c r="B323" s="192"/>
      <c r="C323" s="116" t="s">
        <v>357</v>
      </c>
      <c r="D323" s="117"/>
      <c r="E323" s="117"/>
      <c r="F323" s="117"/>
      <c r="G323" s="117"/>
      <c r="H323" s="118"/>
      <c r="I323" s="91" t="str">
        <f t="shared" ref="I323:I330" si="168">+$I$319</f>
        <v>8 EJES Y SUSPENSION</v>
      </c>
      <c r="J323" s="91" t="s">
        <v>356</v>
      </c>
      <c r="K323" s="91" t="str">
        <f t="shared" ref="K323:K330" si="169">+A323</f>
        <v>b</v>
      </c>
      <c r="L323" s="91" t="str">
        <f t="shared" ref="L323:L330" si="170">+C323</f>
        <v>Profundidad de ranura inferior a lo legislado</v>
      </c>
      <c r="M323" s="28" t="str">
        <f>+IF(N323="O","DG",IF(N323="P","","N/A"))</f>
        <v/>
      </c>
      <c r="N323" s="34" t="str">
        <f t="shared" si="166"/>
        <v>P</v>
      </c>
      <c r="O323" s="29">
        <f t="shared" si="167"/>
        <v>0</v>
      </c>
      <c r="P323" s="116"/>
      <c r="Q323" s="117"/>
      <c r="R323" s="117"/>
      <c r="S323" s="118"/>
      <c r="T323" s="25">
        <v>1</v>
      </c>
      <c r="U323" s="25">
        <v>2</v>
      </c>
      <c r="V323" s="25">
        <v>3</v>
      </c>
      <c r="W323" s="25">
        <v>4</v>
      </c>
      <c r="X323" s="25">
        <v>5</v>
      </c>
      <c r="Y323" s="25">
        <v>6</v>
      </c>
      <c r="Z323" s="25">
        <v>7</v>
      </c>
      <c r="AA323" s="25">
        <v>8</v>
      </c>
      <c r="AB323" s="25">
        <v>9</v>
      </c>
      <c r="AC323" s="25">
        <v>10</v>
      </c>
      <c r="AD323" s="25">
        <v>11</v>
      </c>
      <c r="AE323" s="25">
        <v>12</v>
      </c>
      <c r="AG323" s="25">
        <v>14</v>
      </c>
      <c r="AH323" s="25">
        <v>15</v>
      </c>
      <c r="AI323" s="25">
        <v>16</v>
      </c>
      <c r="AJ323" s="25">
        <v>17</v>
      </c>
      <c r="AK323" s="25">
        <v>18</v>
      </c>
      <c r="AL323" s="25">
        <v>19</v>
      </c>
      <c r="AM323" s="25">
        <v>20</v>
      </c>
      <c r="AN323" s="25">
        <v>21</v>
      </c>
      <c r="AO323" s="25">
        <v>22</v>
      </c>
      <c r="AP323" s="25">
        <v>23</v>
      </c>
      <c r="AQ323" s="25">
        <v>24</v>
      </c>
      <c r="AR323" s="25">
        <v>25</v>
      </c>
      <c r="AS323" s="25">
        <v>26</v>
      </c>
      <c r="AT323" s="25">
        <v>27</v>
      </c>
      <c r="AV323" s="25">
        <v>29</v>
      </c>
      <c r="AW323" s="25">
        <v>30</v>
      </c>
      <c r="AX323" s="25">
        <v>31</v>
      </c>
      <c r="AY323" s="25">
        <v>32</v>
      </c>
      <c r="AZ323" s="25">
        <v>33</v>
      </c>
      <c r="BA323" s="25">
        <v>34</v>
      </c>
      <c r="BB323" s="25">
        <v>35</v>
      </c>
      <c r="BC323" s="25">
        <v>36</v>
      </c>
      <c r="BD323" s="25">
        <v>37</v>
      </c>
    </row>
    <row r="324" spans="1:56" ht="36.6" customHeight="1">
      <c r="A324" s="101" t="s">
        <v>36</v>
      </c>
      <c r="B324" s="192"/>
      <c r="C324" s="116" t="s">
        <v>358</v>
      </c>
      <c r="D324" s="117"/>
      <c r="E324" s="117"/>
      <c r="F324" s="117"/>
      <c r="G324" s="117"/>
      <c r="H324" s="118"/>
      <c r="I324" s="91" t="str">
        <f t="shared" si="168"/>
        <v>8 EJES Y SUSPENSION</v>
      </c>
      <c r="J324" s="91" t="s">
        <v>356</v>
      </c>
      <c r="K324" s="91" t="str">
        <f t="shared" si="169"/>
        <v>c</v>
      </c>
      <c r="L324" s="91" t="str">
        <f t="shared" si="170"/>
        <v>Desgaste menor que no afecte su correcto funcionamiento</v>
      </c>
      <c r="M324" s="28" t="str">
        <f>+IF(N324="O","DL",IF(N324="P","","N/A"))</f>
        <v/>
      </c>
      <c r="N324" s="34" t="str">
        <f t="shared" si="166"/>
        <v>P</v>
      </c>
      <c r="O324" s="29">
        <f t="shared" si="167"/>
        <v>0</v>
      </c>
      <c r="P324" s="116"/>
      <c r="Q324" s="117"/>
      <c r="R324" s="117"/>
      <c r="S324" s="118"/>
      <c r="T324" s="25">
        <v>1</v>
      </c>
      <c r="U324" s="25">
        <v>2</v>
      </c>
      <c r="V324" s="25">
        <v>3</v>
      </c>
      <c r="W324" s="25">
        <v>4</v>
      </c>
      <c r="X324" s="25">
        <v>5</v>
      </c>
      <c r="Y324" s="25">
        <v>6</v>
      </c>
      <c r="Z324" s="25">
        <v>7</v>
      </c>
      <c r="AA324" s="25">
        <v>8</v>
      </c>
      <c r="AB324" s="25">
        <v>9</v>
      </c>
      <c r="AC324" s="25">
        <v>10</v>
      </c>
      <c r="AD324" s="25">
        <v>11</v>
      </c>
      <c r="AE324" s="25">
        <v>12</v>
      </c>
      <c r="AG324" s="25">
        <v>14</v>
      </c>
      <c r="AH324" s="25">
        <v>15</v>
      </c>
      <c r="AI324" s="25">
        <v>16</v>
      </c>
      <c r="AJ324" s="25">
        <v>17</v>
      </c>
      <c r="AK324" s="25">
        <v>18</v>
      </c>
      <c r="AL324" s="25">
        <v>19</v>
      </c>
      <c r="AM324" s="25">
        <v>20</v>
      </c>
      <c r="AN324" s="25">
        <v>21</v>
      </c>
      <c r="AO324" s="25">
        <v>22</v>
      </c>
      <c r="AP324" s="25">
        <v>23</v>
      </c>
      <c r="AQ324" s="25">
        <v>24</v>
      </c>
      <c r="AR324" s="25">
        <v>25</v>
      </c>
      <c r="AS324" s="25">
        <v>26</v>
      </c>
      <c r="AT324" s="25">
        <v>27</v>
      </c>
      <c r="AV324" s="25">
        <v>29</v>
      </c>
      <c r="AW324" s="25">
        <v>30</v>
      </c>
      <c r="AX324" s="25">
        <v>31</v>
      </c>
      <c r="AY324" s="25">
        <v>32</v>
      </c>
      <c r="AZ324" s="25">
        <v>33</v>
      </c>
      <c r="BA324" s="25">
        <v>34</v>
      </c>
      <c r="BB324" s="25">
        <v>35</v>
      </c>
      <c r="BC324" s="25">
        <v>36</v>
      </c>
      <c r="BD324" s="25">
        <v>37</v>
      </c>
    </row>
    <row r="325" spans="1:56" ht="36.6" customHeight="1">
      <c r="A325" s="101" t="s">
        <v>38</v>
      </c>
      <c r="B325" s="192"/>
      <c r="C325" s="116" t="s">
        <v>359</v>
      </c>
      <c r="D325" s="117"/>
      <c r="E325" s="117"/>
      <c r="F325" s="117"/>
      <c r="G325" s="117"/>
      <c r="H325" s="118"/>
      <c r="I325" s="91" t="str">
        <f t="shared" si="168"/>
        <v>8 EJES Y SUSPENSION</v>
      </c>
      <c r="J325" s="91" t="s">
        <v>356</v>
      </c>
      <c r="K325" s="91" t="str">
        <f t="shared" si="169"/>
        <v>d</v>
      </c>
      <c r="L325" s="91" t="str">
        <f t="shared" si="170"/>
        <v>Desgaste mayor que afecte su correcto funcionamiento</v>
      </c>
      <c r="M325" s="28" t="str">
        <f>+IF(N325="O","DG",IF(N325="P","","N/A"))</f>
        <v/>
      </c>
      <c r="N325" s="34" t="str">
        <f t="shared" si="166"/>
        <v>P</v>
      </c>
      <c r="O325" s="29">
        <f t="shared" si="167"/>
        <v>0</v>
      </c>
      <c r="P325" s="116"/>
      <c r="Q325" s="117"/>
      <c r="R325" s="117"/>
      <c r="S325" s="118"/>
      <c r="T325" s="25">
        <v>1</v>
      </c>
      <c r="U325" s="25">
        <v>2</v>
      </c>
      <c r="V325" s="25">
        <v>3</v>
      </c>
      <c r="W325" s="25">
        <v>4</v>
      </c>
      <c r="X325" s="25">
        <v>5</v>
      </c>
      <c r="Y325" s="25">
        <v>6</v>
      </c>
      <c r="Z325" s="25">
        <v>7</v>
      </c>
      <c r="AA325" s="25">
        <v>8</v>
      </c>
      <c r="AB325" s="25">
        <v>9</v>
      </c>
      <c r="AC325" s="25">
        <v>10</v>
      </c>
      <c r="AD325" s="25">
        <v>11</v>
      </c>
      <c r="AE325" s="25">
        <v>12</v>
      </c>
      <c r="AG325" s="25">
        <v>14</v>
      </c>
      <c r="AH325" s="25">
        <v>15</v>
      </c>
      <c r="AI325" s="25">
        <v>16</v>
      </c>
      <c r="AJ325" s="25">
        <v>17</v>
      </c>
      <c r="AK325" s="25">
        <v>18</v>
      </c>
      <c r="AL325" s="25">
        <v>19</v>
      </c>
      <c r="AM325" s="25">
        <v>20</v>
      </c>
      <c r="AN325" s="25">
        <v>21</v>
      </c>
      <c r="AO325" s="25">
        <v>22</v>
      </c>
      <c r="AP325" s="25">
        <v>23</v>
      </c>
      <c r="AQ325" s="25">
        <v>24</v>
      </c>
      <c r="AR325" s="25">
        <v>25</v>
      </c>
      <c r="AS325" s="25">
        <v>26</v>
      </c>
      <c r="AT325" s="25">
        <v>27</v>
      </c>
      <c r="AV325" s="25">
        <v>29</v>
      </c>
      <c r="AW325" s="25">
        <v>30</v>
      </c>
      <c r="AX325" s="25">
        <v>31</v>
      </c>
      <c r="AY325" s="25">
        <v>32</v>
      </c>
      <c r="AZ325" s="25">
        <v>33</v>
      </c>
      <c r="BA325" s="25">
        <v>34</v>
      </c>
      <c r="BB325" s="25">
        <v>35</v>
      </c>
      <c r="BC325" s="25">
        <v>36</v>
      </c>
      <c r="BD325" s="25">
        <v>37</v>
      </c>
    </row>
    <row r="326" spans="1:56" ht="39.9" customHeight="1">
      <c r="A326" s="101" t="s">
        <v>40</v>
      </c>
      <c r="B326" s="192"/>
      <c r="C326" s="116" t="s">
        <v>360</v>
      </c>
      <c r="D326" s="117"/>
      <c r="E326" s="117"/>
      <c r="F326" s="117"/>
      <c r="G326" s="117"/>
      <c r="H326" s="118"/>
      <c r="I326" s="91" t="str">
        <f t="shared" si="168"/>
        <v>8 EJES Y SUSPENSION</v>
      </c>
      <c r="J326" s="91" t="s">
        <v>356</v>
      </c>
      <c r="K326" s="91" t="str">
        <f t="shared" si="169"/>
        <v>e</v>
      </c>
      <c r="L326" s="91" t="str">
        <f t="shared" si="170"/>
        <v>Existencia de abombamientos o roturas alambres al descubierto, grietas, envejecimiento o síntomas de rotura</v>
      </c>
      <c r="M326" s="28" t="str">
        <f>+IF(N326="O","DG",IF(N326="P","","N/A"))</f>
        <v/>
      </c>
      <c r="N326" s="34" t="str">
        <f t="shared" si="166"/>
        <v>P</v>
      </c>
      <c r="O326" s="29">
        <f t="shared" si="167"/>
        <v>0</v>
      </c>
      <c r="P326" s="116"/>
      <c r="Q326" s="117"/>
      <c r="R326" s="117"/>
      <c r="S326" s="118"/>
      <c r="T326" s="25">
        <v>1</v>
      </c>
      <c r="U326" s="25">
        <v>2</v>
      </c>
      <c r="V326" s="25">
        <v>3</v>
      </c>
      <c r="W326" s="25">
        <v>4</v>
      </c>
      <c r="X326" s="25">
        <v>5</v>
      </c>
      <c r="Y326" s="25">
        <v>6</v>
      </c>
      <c r="Z326" s="25">
        <v>7</v>
      </c>
      <c r="AA326" s="25">
        <v>8</v>
      </c>
      <c r="AB326" s="25">
        <v>9</v>
      </c>
      <c r="AC326" s="25">
        <v>10</v>
      </c>
      <c r="AD326" s="25">
        <v>11</v>
      </c>
      <c r="AE326" s="25">
        <v>12</v>
      </c>
      <c r="AG326" s="25">
        <v>14</v>
      </c>
      <c r="AH326" s="25">
        <v>15</v>
      </c>
      <c r="AI326" s="25">
        <v>16</v>
      </c>
      <c r="AJ326" s="25">
        <v>17</v>
      </c>
      <c r="AK326" s="25">
        <v>18</v>
      </c>
      <c r="AL326" s="25">
        <v>19</v>
      </c>
      <c r="AM326" s="25">
        <v>20</v>
      </c>
      <c r="AN326" s="25">
        <v>21</v>
      </c>
      <c r="AO326" s="25">
        <v>22</v>
      </c>
      <c r="AP326" s="25">
        <v>23</v>
      </c>
      <c r="AQ326" s="25">
        <v>24</v>
      </c>
      <c r="AR326" s="25">
        <v>25</v>
      </c>
      <c r="AS326" s="25">
        <v>26</v>
      </c>
      <c r="AT326" s="25">
        <v>27</v>
      </c>
      <c r="AV326" s="25">
        <v>29</v>
      </c>
      <c r="AW326" s="25">
        <v>30</v>
      </c>
      <c r="AX326" s="25">
        <v>31</v>
      </c>
      <c r="AY326" s="25">
        <v>32</v>
      </c>
      <c r="AZ326" s="25">
        <v>33</v>
      </c>
      <c r="BA326" s="25">
        <v>34</v>
      </c>
      <c r="BB326" s="25">
        <v>35</v>
      </c>
      <c r="BC326" s="25">
        <v>36</v>
      </c>
      <c r="BD326" s="25">
        <v>37</v>
      </c>
    </row>
    <row r="327" spans="1:56" ht="36.6" customHeight="1">
      <c r="A327" s="101" t="s">
        <v>42</v>
      </c>
      <c r="B327" s="192"/>
      <c r="C327" s="116" t="s">
        <v>361</v>
      </c>
      <c r="D327" s="117"/>
      <c r="E327" s="117"/>
      <c r="F327" s="117"/>
      <c r="G327" s="117"/>
      <c r="H327" s="118"/>
      <c r="I327" s="91" t="str">
        <f t="shared" si="168"/>
        <v>8 EJES Y SUSPENSION</v>
      </c>
      <c r="J327" s="91" t="s">
        <v>356</v>
      </c>
      <c r="K327" s="91" t="str">
        <f t="shared" si="169"/>
        <v>f</v>
      </c>
      <c r="L327" s="91" t="str">
        <f t="shared" si="170"/>
        <v xml:space="preserve">Especificación de carga máxima de la llanta menor a la requerida (según fabricante) </v>
      </c>
      <c r="M327" s="28" t="str">
        <f>+IF(N327="O","DG",IF(N327="P","","N/A"))</f>
        <v/>
      </c>
      <c r="N327" s="34" t="str">
        <f t="shared" si="166"/>
        <v>P</v>
      </c>
      <c r="O327" s="29">
        <f t="shared" si="167"/>
        <v>0</v>
      </c>
      <c r="P327" s="116"/>
      <c r="Q327" s="117"/>
      <c r="R327" s="117"/>
      <c r="S327" s="118"/>
      <c r="T327" s="25">
        <v>1</v>
      </c>
      <c r="U327" s="25">
        <v>2</v>
      </c>
      <c r="V327" s="25">
        <v>3</v>
      </c>
      <c r="W327" s="25">
        <v>4</v>
      </c>
      <c r="X327" s="25">
        <v>5</v>
      </c>
      <c r="Y327" s="25">
        <v>6</v>
      </c>
      <c r="Z327" s="25">
        <v>7</v>
      </c>
      <c r="AA327" s="25">
        <v>8</v>
      </c>
      <c r="AB327" s="25">
        <v>9</v>
      </c>
      <c r="AC327" s="25">
        <v>10</v>
      </c>
      <c r="AD327" s="25">
        <v>11</v>
      </c>
      <c r="AE327" s="25">
        <v>12</v>
      </c>
      <c r="AG327" s="25">
        <v>14</v>
      </c>
      <c r="AH327" s="25">
        <v>15</v>
      </c>
      <c r="AI327" s="25">
        <v>16</v>
      </c>
      <c r="AJ327" s="25">
        <v>17</v>
      </c>
      <c r="AK327" s="25">
        <v>18</v>
      </c>
      <c r="AL327" s="25">
        <v>19</v>
      </c>
      <c r="AM327" s="25">
        <v>20</v>
      </c>
      <c r="AN327" s="25">
        <v>21</v>
      </c>
      <c r="AO327" s="25">
        <v>22</v>
      </c>
      <c r="AP327" s="25">
        <v>23</v>
      </c>
      <c r="AQ327" s="25">
        <v>24</v>
      </c>
      <c r="AR327" s="25">
        <v>25</v>
      </c>
      <c r="AS327" s="25">
        <v>26</v>
      </c>
      <c r="AT327" s="25">
        <v>27</v>
      </c>
      <c r="AV327" s="25">
        <v>29</v>
      </c>
      <c r="AW327" s="25">
        <v>30</v>
      </c>
      <c r="AX327" s="25">
        <v>31</v>
      </c>
      <c r="AY327" s="25">
        <v>32</v>
      </c>
      <c r="AZ327" s="25">
        <v>33</v>
      </c>
      <c r="BA327" s="25">
        <v>34</v>
      </c>
      <c r="BB327" s="25">
        <v>35</v>
      </c>
      <c r="BC327" s="25">
        <v>36</v>
      </c>
      <c r="BD327" s="25">
        <v>37</v>
      </c>
    </row>
    <row r="328" spans="1:56" ht="36.6" customHeight="1">
      <c r="A328" s="101" t="s">
        <v>44</v>
      </c>
      <c r="B328" s="192"/>
      <c r="C328" s="116" t="s">
        <v>362</v>
      </c>
      <c r="D328" s="117"/>
      <c r="E328" s="117"/>
      <c r="F328" s="117"/>
      <c r="G328" s="117"/>
      <c r="H328" s="118"/>
      <c r="I328" s="91" t="str">
        <f t="shared" si="168"/>
        <v>8 EJES Y SUSPENSION</v>
      </c>
      <c r="J328" s="91" t="s">
        <v>356</v>
      </c>
      <c r="K328" s="91" t="str">
        <f t="shared" si="169"/>
        <v>g</v>
      </c>
      <c r="L328" s="91" t="str">
        <f t="shared" si="170"/>
        <v xml:space="preserve">Defectos de fijación mayor de la llanta al aro </v>
      </c>
      <c r="M328" s="28" t="str">
        <f>+IF(N328="O","DG",IF(N328="P","","N/A"))</f>
        <v/>
      </c>
      <c r="N328" s="34" t="str">
        <f t="shared" si="166"/>
        <v>P</v>
      </c>
      <c r="O328" s="29">
        <f t="shared" si="167"/>
        <v>0</v>
      </c>
      <c r="P328" s="116"/>
      <c r="Q328" s="117"/>
      <c r="R328" s="117"/>
      <c r="S328" s="118"/>
      <c r="T328" s="25">
        <v>1</v>
      </c>
      <c r="U328" s="25">
        <v>2</v>
      </c>
      <c r="V328" s="25">
        <v>3</v>
      </c>
      <c r="W328" s="25">
        <v>4</v>
      </c>
      <c r="X328" s="25">
        <v>5</v>
      </c>
      <c r="Y328" s="25">
        <v>6</v>
      </c>
      <c r="Z328" s="25">
        <v>7</v>
      </c>
      <c r="AA328" s="25">
        <v>8</v>
      </c>
      <c r="AB328" s="25">
        <v>9</v>
      </c>
      <c r="AC328" s="25">
        <v>10</v>
      </c>
      <c r="AD328" s="25">
        <v>11</v>
      </c>
      <c r="AE328" s="25">
        <v>12</v>
      </c>
      <c r="AG328" s="25">
        <v>14</v>
      </c>
      <c r="AH328" s="25">
        <v>15</v>
      </c>
      <c r="AI328" s="25">
        <v>16</v>
      </c>
      <c r="AJ328" s="25">
        <v>17</v>
      </c>
      <c r="AK328" s="25">
        <v>18</v>
      </c>
      <c r="AL328" s="25">
        <v>19</v>
      </c>
      <c r="AM328" s="25">
        <v>20</v>
      </c>
      <c r="AN328" s="25">
        <v>21</v>
      </c>
      <c r="AO328" s="25">
        <v>22</v>
      </c>
      <c r="AP328" s="25">
        <v>23</v>
      </c>
      <c r="AQ328" s="25">
        <v>24</v>
      </c>
      <c r="AR328" s="25">
        <v>25</v>
      </c>
      <c r="AS328" s="25">
        <v>26</v>
      </c>
      <c r="AT328" s="25">
        <v>27</v>
      </c>
      <c r="AV328" s="25">
        <v>29</v>
      </c>
      <c r="AW328" s="25">
        <v>30</v>
      </c>
      <c r="AX328" s="25">
        <v>31</v>
      </c>
      <c r="AY328" s="25">
        <v>32</v>
      </c>
      <c r="AZ328" s="25">
        <v>33</v>
      </c>
      <c r="BA328" s="25">
        <v>34</v>
      </c>
      <c r="BB328" s="25">
        <v>35</v>
      </c>
      <c r="BC328" s="25">
        <v>36</v>
      </c>
      <c r="BD328" s="25">
        <v>37</v>
      </c>
    </row>
    <row r="329" spans="1:56" ht="36.6" customHeight="1">
      <c r="A329" s="101" t="s">
        <v>46</v>
      </c>
      <c r="B329" s="192"/>
      <c r="C329" s="116" t="s">
        <v>363</v>
      </c>
      <c r="D329" s="117"/>
      <c r="E329" s="117"/>
      <c r="F329" s="117"/>
      <c r="G329" s="117"/>
      <c r="H329" s="118"/>
      <c r="I329" s="91" t="str">
        <f t="shared" si="168"/>
        <v>8 EJES Y SUSPENSION</v>
      </c>
      <c r="J329" s="91" t="s">
        <v>356</v>
      </c>
      <c r="K329" s="91" t="str">
        <f t="shared" si="169"/>
        <v>h</v>
      </c>
      <c r="L329" s="91" t="str">
        <f t="shared" si="170"/>
        <v xml:space="preserve">Defectos de fijación menor de la llanta al aro </v>
      </c>
      <c r="M329" s="28" t="str">
        <f>+IF(N329="O","DL",IF(N329="P","","N/A"))</f>
        <v/>
      </c>
      <c r="N329" s="34" t="str">
        <f t="shared" si="166"/>
        <v>P</v>
      </c>
      <c r="O329" s="29">
        <f t="shared" si="167"/>
        <v>0</v>
      </c>
      <c r="P329" s="116"/>
      <c r="Q329" s="117"/>
      <c r="R329" s="117"/>
      <c r="S329" s="118"/>
      <c r="T329" s="25">
        <v>1</v>
      </c>
      <c r="U329" s="25">
        <v>2</v>
      </c>
      <c r="V329" s="25">
        <v>3</v>
      </c>
      <c r="W329" s="25">
        <v>4</v>
      </c>
      <c r="X329" s="25">
        <v>5</v>
      </c>
      <c r="Y329" s="25">
        <v>6</v>
      </c>
      <c r="Z329" s="25">
        <v>7</v>
      </c>
      <c r="AA329" s="25">
        <v>8</v>
      </c>
      <c r="AB329" s="25">
        <v>9</v>
      </c>
      <c r="AC329" s="25">
        <v>10</v>
      </c>
      <c r="AD329" s="25">
        <v>11</v>
      </c>
      <c r="AE329" s="25">
        <v>12</v>
      </c>
      <c r="AG329" s="25">
        <v>14</v>
      </c>
      <c r="AH329" s="25">
        <v>15</v>
      </c>
      <c r="AI329" s="25">
        <v>16</v>
      </c>
      <c r="AJ329" s="25">
        <v>17</v>
      </c>
      <c r="AK329" s="25">
        <v>18</v>
      </c>
      <c r="AL329" s="25">
        <v>19</v>
      </c>
      <c r="AM329" s="25">
        <v>20</v>
      </c>
      <c r="AN329" s="25">
        <v>21</v>
      </c>
      <c r="AO329" s="25">
        <v>22</v>
      </c>
      <c r="AP329" s="25">
        <v>23</v>
      </c>
      <c r="AQ329" s="25">
        <v>24</v>
      </c>
      <c r="AR329" s="25">
        <v>25</v>
      </c>
      <c r="AS329" s="25">
        <v>26</v>
      </c>
      <c r="AT329" s="25">
        <v>27</v>
      </c>
      <c r="AV329" s="25">
        <v>29</v>
      </c>
      <c r="AW329" s="25">
        <v>30</v>
      </c>
      <c r="AX329" s="25">
        <v>31</v>
      </c>
      <c r="AY329" s="25">
        <v>32</v>
      </c>
      <c r="AZ329" s="25">
        <v>33</v>
      </c>
      <c r="BA329" s="25">
        <v>34</v>
      </c>
      <c r="BB329" s="25">
        <v>35</v>
      </c>
      <c r="BC329" s="25">
        <v>36</v>
      </c>
      <c r="BD329" s="25">
        <v>37</v>
      </c>
    </row>
    <row r="330" spans="1:56" ht="36.6" customHeight="1">
      <c r="A330" s="101" t="s">
        <v>48</v>
      </c>
      <c r="B330" s="193"/>
      <c r="C330" s="116" t="s">
        <v>364</v>
      </c>
      <c r="D330" s="117"/>
      <c r="E330" s="117"/>
      <c r="F330" s="117"/>
      <c r="G330" s="117"/>
      <c r="H330" s="118"/>
      <c r="I330" s="91" t="str">
        <f t="shared" si="168"/>
        <v>8 EJES Y SUSPENSION</v>
      </c>
      <c r="J330" s="91" t="s">
        <v>356</v>
      </c>
      <c r="K330" s="91" t="str">
        <f t="shared" si="169"/>
        <v>i</v>
      </c>
      <c r="L330" s="91" t="str">
        <f t="shared" si="170"/>
        <v>Evidencias de rozamientos de la llantas con partes de la carrocería</v>
      </c>
      <c r="M330" s="28" t="str">
        <f>+IF(N330="O","DG",IF(N330="P","","N/A"))</f>
        <v/>
      </c>
      <c r="N330" s="34" t="str">
        <f t="shared" si="166"/>
        <v>P</v>
      </c>
      <c r="O330" s="29">
        <f t="shared" si="167"/>
        <v>0</v>
      </c>
      <c r="P330" s="116"/>
      <c r="Q330" s="117"/>
      <c r="R330" s="117"/>
      <c r="S330" s="118"/>
      <c r="T330" s="25">
        <v>1</v>
      </c>
      <c r="U330" s="25">
        <v>2</v>
      </c>
      <c r="V330" s="25">
        <v>3</v>
      </c>
      <c r="W330" s="25">
        <v>4</v>
      </c>
      <c r="X330" s="25">
        <v>5</v>
      </c>
      <c r="Y330" s="25">
        <v>6</v>
      </c>
      <c r="Z330" s="25">
        <v>7</v>
      </c>
      <c r="AA330" s="25">
        <v>8</v>
      </c>
      <c r="AB330" s="25">
        <v>9</v>
      </c>
      <c r="AC330" s="25">
        <v>10</v>
      </c>
      <c r="AD330" s="25">
        <v>11</v>
      </c>
      <c r="AE330" s="25">
        <v>12</v>
      </c>
      <c r="AG330" s="25">
        <v>14</v>
      </c>
      <c r="AH330" s="25">
        <v>15</v>
      </c>
      <c r="AI330" s="25">
        <v>16</v>
      </c>
      <c r="AJ330" s="25">
        <v>17</v>
      </c>
      <c r="AK330" s="25">
        <v>18</v>
      </c>
      <c r="AL330" s="25">
        <v>19</v>
      </c>
      <c r="AM330" s="25">
        <v>20</v>
      </c>
      <c r="AN330" s="25">
        <v>21</v>
      </c>
      <c r="AO330" s="25">
        <v>22</v>
      </c>
      <c r="AP330" s="25">
        <v>23</v>
      </c>
      <c r="AQ330" s="25">
        <v>24</v>
      </c>
      <c r="AR330" s="25">
        <v>25</v>
      </c>
      <c r="AS330" s="25">
        <v>26</v>
      </c>
      <c r="AT330" s="25">
        <v>27</v>
      </c>
      <c r="AV330" s="25">
        <v>29</v>
      </c>
      <c r="AW330" s="25">
        <v>30</v>
      </c>
      <c r="AX330" s="25">
        <v>31</v>
      </c>
      <c r="AY330" s="25">
        <v>32</v>
      </c>
      <c r="AZ330" s="25">
        <v>33</v>
      </c>
      <c r="BA330" s="25">
        <v>34</v>
      </c>
      <c r="BB330" s="25">
        <v>35</v>
      </c>
      <c r="BC330" s="25">
        <v>36</v>
      </c>
      <c r="BD330" s="25">
        <v>37</v>
      </c>
    </row>
    <row r="331" spans="1:56" ht="39.9" customHeight="1">
      <c r="A331" s="101" t="s">
        <v>365</v>
      </c>
      <c r="B331" s="121" t="s">
        <v>366</v>
      </c>
      <c r="C331" s="122" t="s">
        <v>367</v>
      </c>
      <c r="D331" s="122"/>
      <c r="E331" s="122"/>
      <c r="F331" s="122"/>
      <c r="G331" s="122"/>
      <c r="H331" s="122"/>
      <c r="I331" s="122"/>
      <c r="J331" s="122"/>
      <c r="K331" s="122"/>
      <c r="L331" s="122"/>
      <c r="M331" s="122"/>
      <c r="N331" s="122"/>
      <c r="O331" s="122"/>
      <c r="P331" s="122"/>
      <c r="Q331" s="122"/>
      <c r="R331" s="122"/>
      <c r="S331" s="123"/>
    </row>
    <row r="332" spans="1:56" ht="39.9" customHeight="1">
      <c r="A332" s="101"/>
      <c r="B332" s="191" t="s">
        <v>23</v>
      </c>
      <c r="C332" s="121" t="s">
        <v>24</v>
      </c>
      <c r="D332" s="122"/>
      <c r="E332" s="122"/>
      <c r="F332" s="122"/>
      <c r="G332" s="122"/>
      <c r="H332" s="123"/>
      <c r="I332" s="94" t="s">
        <v>25</v>
      </c>
      <c r="J332" s="94" t="s">
        <v>26</v>
      </c>
      <c r="K332" s="94" t="s">
        <v>27</v>
      </c>
      <c r="L332" s="94" t="s">
        <v>24</v>
      </c>
      <c r="M332" s="101" t="s">
        <v>28</v>
      </c>
      <c r="N332" s="101" t="s">
        <v>29</v>
      </c>
      <c r="O332" s="92" t="s">
        <v>30</v>
      </c>
      <c r="P332" s="121" t="s">
        <v>30</v>
      </c>
      <c r="Q332" s="122"/>
      <c r="R332" s="122"/>
      <c r="S332" s="123"/>
    </row>
    <row r="333" spans="1:56" ht="34.200000000000003" customHeight="1">
      <c r="A333" s="101" t="s">
        <v>31</v>
      </c>
      <c r="B333" s="192"/>
      <c r="C333" s="116" t="s">
        <v>368</v>
      </c>
      <c r="D333" s="117"/>
      <c r="E333" s="117"/>
      <c r="F333" s="117"/>
      <c r="G333" s="117"/>
      <c r="H333" s="118"/>
      <c r="I333" s="91" t="str">
        <f>+$I$330</f>
        <v>8 EJES Y SUSPENSION</v>
      </c>
      <c r="J333" s="91" t="s">
        <v>369</v>
      </c>
      <c r="K333" s="91" t="str">
        <f>+A333</f>
        <v>a</v>
      </c>
      <c r="L333" s="91" t="str">
        <f>+C333</f>
        <v>Holgura anormal</v>
      </c>
      <c r="M333" s="28" t="str">
        <f>+IF(N333="O","DL",IF(N333="P","","N/A"))</f>
        <v/>
      </c>
      <c r="N333" s="34" t="str">
        <f t="shared" ref="N333:N339" si="171">+IF(OR($T$5=T333,$T$5=U333,$T$5=V333,$T$5=W333,$T$5=X333,$T$5=Y333,$T$5=Z333,$T$5=AA333,$T$5=AB333,$T$5=AC333,$T$5=AD333,$T$5=AE333,$T$5=AF333,$T$5=AG333,$T$5=AH333,$T$5=AI333,$T$5=AJ333,$T$5=AK333,$T$5=AL333,$T$5=AM333,$T$5=AN333,$T$5=AO333,$T$5=AP333,$T$5=AQ333,$T$5=AR333,$T$5=AS333,$T$5=AT333,$T$5=AU333,$T$5=AV333,$T$5=AW333,$T$5=AX333,$T$5=AY333,$T$5=AZ333,$T$5=BA333,$T$5=BB333,$T$5=BC333,$T$5=BD333),"P","¡")</f>
        <v>P</v>
      </c>
      <c r="O333" s="29">
        <f t="shared" ref="O333:O339" si="172">P333</f>
        <v>0</v>
      </c>
      <c r="P333" s="116"/>
      <c r="Q333" s="117"/>
      <c r="R333" s="117"/>
      <c r="S333" s="118"/>
      <c r="U333" s="25">
        <v>2</v>
      </c>
      <c r="W333" s="25">
        <v>4</v>
      </c>
      <c r="X333" s="25">
        <v>5</v>
      </c>
      <c r="AA333" s="25">
        <v>8</v>
      </c>
      <c r="AB333" s="25">
        <v>9</v>
      </c>
      <c r="AD333" s="25">
        <v>11</v>
      </c>
      <c r="AI333" s="25">
        <v>16</v>
      </c>
      <c r="AJ333" s="25">
        <v>17</v>
      </c>
      <c r="AL333" s="25">
        <v>19</v>
      </c>
      <c r="AP333" s="25">
        <v>23</v>
      </c>
      <c r="AR333" s="25">
        <v>25</v>
      </c>
      <c r="AY333" s="25">
        <v>32</v>
      </c>
      <c r="AZ333" s="25">
        <v>33</v>
      </c>
      <c r="BA333" s="25">
        <v>34</v>
      </c>
      <c r="BB333" s="25">
        <v>35</v>
      </c>
      <c r="BC333" s="25">
        <v>36</v>
      </c>
    </row>
    <row r="334" spans="1:56" ht="34.200000000000003" customHeight="1">
      <c r="A334" s="101" t="s">
        <v>34</v>
      </c>
      <c r="B334" s="192"/>
      <c r="C334" s="116" t="s">
        <v>370</v>
      </c>
      <c r="D334" s="117"/>
      <c r="E334" s="117"/>
      <c r="F334" s="117"/>
      <c r="G334" s="117"/>
      <c r="H334" s="118"/>
      <c r="I334" s="91" t="str">
        <f t="shared" ref="I334:I339" si="173">+$I$330</f>
        <v>8 EJES Y SUSPENSION</v>
      </c>
      <c r="J334" s="91" t="s">
        <v>369</v>
      </c>
      <c r="K334" s="91" t="str">
        <f t="shared" ref="K334:K339" si="174">+A334</f>
        <v>b</v>
      </c>
      <c r="L334" s="91" t="str">
        <f t="shared" ref="L334:L339" si="175">+C334</f>
        <v>Holgura excesiva o con defectos de fijación</v>
      </c>
      <c r="M334" s="28" t="str">
        <f>+IF(N334="O","DG",IF(N334="P","","N/A"))</f>
        <v/>
      </c>
      <c r="N334" s="34" t="str">
        <f t="shared" si="171"/>
        <v>P</v>
      </c>
      <c r="O334" s="29">
        <f t="shared" si="172"/>
        <v>0</v>
      </c>
      <c r="P334" s="116"/>
      <c r="Q334" s="117"/>
      <c r="R334" s="117"/>
      <c r="S334" s="118"/>
      <c r="U334" s="25">
        <v>2</v>
      </c>
      <c r="W334" s="25">
        <v>4</v>
      </c>
      <c r="X334" s="25">
        <v>5</v>
      </c>
      <c r="AA334" s="25">
        <v>8</v>
      </c>
      <c r="AB334" s="25">
        <v>9</v>
      </c>
      <c r="AD334" s="25">
        <v>11</v>
      </c>
      <c r="AI334" s="25">
        <v>16</v>
      </c>
      <c r="AJ334" s="25">
        <v>17</v>
      </c>
      <c r="AL334" s="25">
        <v>19</v>
      </c>
      <c r="AP334" s="25">
        <v>23</v>
      </c>
      <c r="AR334" s="25">
        <v>25</v>
      </c>
      <c r="AY334" s="25">
        <v>32</v>
      </c>
      <c r="AZ334" s="25">
        <v>33</v>
      </c>
      <c r="BA334" s="25">
        <v>34</v>
      </c>
      <c r="BB334" s="25">
        <v>35</v>
      </c>
      <c r="BC334" s="25">
        <v>36</v>
      </c>
    </row>
    <row r="335" spans="1:56" ht="34.200000000000003" customHeight="1">
      <c r="A335" s="101" t="s">
        <v>36</v>
      </c>
      <c r="B335" s="192"/>
      <c r="C335" s="116" t="s">
        <v>371</v>
      </c>
      <c r="D335" s="117"/>
      <c r="E335" s="117"/>
      <c r="F335" s="117"/>
      <c r="G335" s="117"/>
      <c r="H335" s="118"/>
      <c r="I335" s="91" t="str">
        <f t="shared" si="173"/>
        <v>8 EJES Y SUSPENSION</v>
      </c>
      <c r="J335" s="91" t="s">
        <v>369</v>
      </c>
      <c r="K335" s="91" t="str">
        <f t="shared" si="174"/>
        <v>c</v>
      </c>
      <c r="L335" s="91" t="str">
        <f t="shared" si="175"/>
        <v>Ausencia de uno o más amortiguadores</v>
      </c>
      <c r="M335" s="28" t="str">
        <f>+IF(N335="O","DG",IF(N335="P","","N/A"))</f>
        <v/>
      </c>
      <c r="N335" s="34" t="str">
        <f t="shared" si="171"/>
        <v>P</v>
      </c>
      <c r="O335" s="29">
        <f t="shared" si="172"/>
        <v>0</v>
      </c>
      <c r="P335" s="116"/>
      <c r="Q335" s="117"/>
      <c r="R335" s="117"/>
      <c r="S335" s="118"/>
      <c r="U335" s="25">
        <v>2</v>
      </c>
      <c r="W335" s="25">
        <v>4</v>
      </c>
      <c r="X335" s="25">
        <v>5</v>
      </c>
      <c r="AA335" s="25">
        <v>8</v>
      </c>
      <c r="AB335" s="25">
        <v>9</v>
      </c>
      <c r="AD335" s="25">
        <v>11</v>
      </c>
      <c r="AI335" s="25">
        <v>16</v>
      </c>
      <c r="AJ335" s="25">
        <v>17</v>
      </c>
      <c r="AL335" s="25">
        <v>19</v>
      </c>
      <c r="AP335" s="25">
        <v>23</v>
      </c>
      <c r="AR335" s="25">
        <v>25</v>
      </c>
      <c r="AY335" s="25">
        <v>32</v>
      </c>
      <c r="AZ335" s="25">
        <v>33</v>
      </c>
      <c r="BA335" s="25">
        <v>34</v>
      </c>
      <c r="BB335" s="25">
        <v>35</v>
      </c>
      <c r="BC335" s="25">
        <v>36</v>
      </c>
    </row>
    <row r="336" spans="1:56" ht="34.200000000000003" customHeight="1">
      <c r="A336" s="101" t="s">
        <v>38</v>
      </c>
      <c r="B336" s="192"/>
      <c r="C336" s="116" t="s">
        <v>372</v>
      </c>
      <c r="D336" s="117"/>
      <c r="E336" s="117"/>
      <c r="F336" s="117"/>
      <c r="G336" s="117"/>
      <c r="H336" s="118"/>
      <c r="I336" s="91" t="str">
        <f t="shared" si="173"/>
        <v>8 EJES Y SUSPENSION</v>
      </c>
      <c r="J336" s="91" t="s">
        <v>369</v>
      </c>
      <c r="K336" s="91" t="str">
        <f t="shared" si="174"/>
        <v>d</v>
      </c>
      <c r="L336" s="91" t="str">
        <f t="shared" si="175"/>
        <v>Amortiguadores con pérdidas mínimas de aceite</v>
      </c>
      <c r="M336" s="28" t="str">
        <f>+IF(N336="O","DL",IF(N336="P","","N/A"))</f>
        <v/>
      </c>
      <c r="N336" s="34" t="str">
        <f t="shared" si="171"/>
        <v>P</v>
      </c>
      <c r="O336" s="29">
        <f t="shared" si="172"/>
        <v>0</v>
      </c>
      <c r="P336" s="116"/>
      <c r="Q336" s="117"/>
      <c r="R336" s="117"/>
      <c r="S336" s="118"/>
      <c r="U336" s="25">
        <v>2</v>
      </c>
      <c r="W336" s="25">
        <v>4</v>
      </c>
      <c r="X336" s="25">
        <v>5</v>
      </c>
      <c r="AA336" s="25">
        <v>8</v>
      </c>
      <c r="AB336" s="25">
        <v>9</v>
      </c>
      <c r="AD336" s="25">
        <v>11</v>
      </c>
      <c r="AI336" s="25">
        <v>16</v>
      </c>
      <c r="AJ336" s="25">
        <v>17</v>
      </c>
      <c r="AL336" s="25">
        <v>19</v>
      </c>
      <c r="AP336" s="25">
        <v>23</v>
      </c>
      <c r="AR336" s="25">
        <v>25</v>
      </c>
      <c r="AY336" s="25">
        <v>32</v>
      </c>
      <c r="AZ336" s="25">
        <v>33</v>
      </c>
      <c r="BA336" s="25">
        <v>34</v>
      </c>
      <c r="BB336" s="25">
        <v>35</v>
      </c>
      <c r="BC336" s="25">
        <v>36</v>
      </c>
    </row>
    <row r="337" spans="1:55" ht="34.200000000000003" customHeight="1">
      <c r="A337" s="101" t="s">
        <v>40</v>
      </c>
      <c r="B337" s="192"/>
      <c r="C337" s="116" t="s">
        <v>373</v>
      </c>
      <c r="D337" s="117"/>
      <c r="E337" s="117"/>
      <c r="F337" s="117"/>
      <c r="G337" s="117"/>
      <c r="H337" s="118"/>
      <c r="I337" s="91" t="str">
        <f t="shared" si="173"/>
        <v>8 EJES Y SUSPENSION</v>
      </c>
      <c r="J337" s="91" t="s">
        <v>369</v>
      </c>
      <c r="K337" s="91" t="str">
        <f t="shared" si="174"/>
        <v>e</v>
      </c>
      <c r="L337" s="91" t="str">
        <f t="shared" si="175"/>
        <v>Amortiguadores con pérdidas considerables de aceite</v>
      </c>
      <c r="M337" s="28" t="str">
        <f>+IF(N337="O","DG",IF(N337="P","","N/A"))</f>
        <v/>
      </c>
      <c r="N337" s="34" t="str">
        <f t="shared" si="171"/>
        <v>P</v>
      </c>
      <c r="O337" s="29">
        <f t="shared" si="172"/>
        <v>0</v>
      </c>
      <c r="P337" s="116"/>
      <c r="Q337" s="117"/>
      <c r="R337" s="117"/>
      <c r="S337" s="118"/>
      <c r="U337" s="25">
        <v>2</v>
      </c>
      <c r="W337" s="25">
        <v>4</v>
      </c>
      <c r="X337" s="25">
        <v>5</v>
      </c>
      <c r="AA337" s="25">
        <v>8</v>
      </c>
      <c r="AB337" s="25">
        <v>9</v>
      </c>
      <c r="AD337" s="25">
        <v>11</v>
      </c>
      <c r="AI337" s="25">
        <v>16</v>
      </c>
      <c r="AJ337" s="25">
        <v>17</v>
      </c>
      <c r="AL337" s="25">
        <v>19</v>
      </c>
      <c r="AP337" s="25">
        <v>23</v>
      </c>
      <c r="AR337" s="25">
        <v>25</v>
      </c>
      <c r="AY337" s="25">
        <v>32</v>
      </c>
      <c r="AZ337" s="25">
        <v>33</v>
      </c>
      <c r="BA337" s="25">
        <v>34</v>
      </c>
      <c r="BB337" s="25">
        <v>35</v>
      </c>
      <c r="BC337" s="25">
        <v>36</v>
      </c>
    </row>
    <row r="338" spans="1:55" ht="34.200000000000003" customHeight="1">
      <c r="A338" s="101" t="s">
        <v>42</v>
      </c>
      <c r="B338" s="192"/>
      <c r="C338" s="116" t="s">
        <v>374</v>
      </c>
      <c r="D338" s="117"/>
      <c r="E338" s="117"/>
      <c r="F338" s="117"/>
      <c r="G338" s="117"/>
      <c r="H338" s="118"/>
      <c r="I338" s="91" t="str">
        <f t="shared" si="173"/>
        <v>8 EJES Y SUSPENSION</v>
      </c>
      <c r="J338" s="91" t="s">
        <v>369</v>
      </c>
      <c r="K338" s="91" t="str">
        <f t="shared" si="174"/>
        <v>f</v>
      </c>
      <c r="L338" s="91" t="str">
        <f t="shared" si="175"/>
        <v>Elemento de suspensivo con daños que no afectan su funcionamiento adecuado</v>
      </c>
      <c r="M338" s="28" t="str">
        <f>+IF(N338="O","DL",IF(N338="P","","N/A"))</f>
        <v/>
      </c>
      <c r="N338" s="34" t="str">
        <f t="shared" si="171"/>
        <v>P</v>
      </c>
      <c r="O338" s="29">
        <f t="shared" si="172"/>
        <v>0</v>
      </c>
      <c r="P338" s="116"/>
      <c r="Q338" s="117"/>
      <c r="R338" s="117"/>
      <c r="S338" s="118"/>
      <c r="U338" s="25">
        <v>2</v>
      </c>
      <c r="W338" s="25">
        <v>4</v>
      </c>
      <c r="X338" s="25">
        <v>5</v>
      </c>
      <c r="AA338" s="25">
        <v>8</v>
      </c>
      <c r="AB338" s="25">
        <v>9</v>
      </c>
      <c r="AD338" s="25">
        <v>11</v>
      </c>
      <c r="AI338" s="25">
        <v>16</v>
      </c>
      <c r="AJ338" s="25">
        <v>17</v>
      </c>
      <c r="AL338" s="25">
        <v>19</v>
      </c>
      <c r="AP338" s="25">
        <v>23</v>
      </c>
      <c r="AR338" s="25">
        <v>25</v>
      </c>
      <c r="AY338" s="25">
        <v>32</v>
      </c>
      <c r="AZ338" s="25">
        <v>33</v>
      </c>
      <c r="BA338" s="25">
        <v>34</v>
      </c>
      <c r="BB338" s="25">
        <v>35</v>
      </c>
      <c r="BC338" s="25">
        <v>36</v>
      </c>
    </row>
    <row r="339" spans="1:55" ht="34.200000000000003" customHeight="1">
      <c r="A339" s="101" t="s">
        <v>44</v>
      </c>
      <c r="B339" s="192"/>
      <c r="C339" s="116" t="s">
        <v>375</v>
      </c>
      <c r="D339" s="117"/>
      <c r="E339" s="117"/>
      <c r="F339" s="117"/>
      <c r="G339" s="117"/>
      <c r="H339" s="118"/>
      <c r="I339" s="91" t="str">
        <f t="shared" si="173"/>
        <v>8 EJES Y SUSPENSION</v>
      </c>
      <c r="J339" s="91" t="s">
        <v>369</v>
      </c>
      <c r="K339" s="91" t="str">
        <f t="shared" si="174"/>
        <v>g</v>
      </c>
      <c r="L339" s="91" t="str">
        <f t="shared" si="175"/>
        <v>Elemento de suspensión con daños que afectan su funcionamiento adecuado</v>
      </c>
      <c r="M339" s="28" t="str">
        <f>+IF(N339="O","DG",IF(N339="P","","N/A"))</f>
        <v/>
      </c>
      <c r="N339" s="34" t="str">
        <f t="shared" si="171"/>
        <v>P</v>
      </c>
      <c r="O339" s="29">
        <f t="shared" si="172"/>
        <v>0</v>
      </c>
      <c r="P339" s="116"/>
      <c r="Q339" s="117"/>
      <c r="R339" s="117"/>
      <c r="S339" s="118"/>
      <c r="U339" s="25">
        <v>2</v>
      </c>
      <c r="W339" s="25">
        <v>4</v>
      </c>
      <c r="X339" s="25">
        <v>5</v>
      </c>
      <c r="AA339" s="25">
        <v>8</v>
      </c>
      <c r="AB339" s="25">
        <v>9</v>
      </c>
      <c r="AD339" s="25">
        <v>11</v>
      </c>
      <c r="AI339" s="25">
        <v>16</v>
      </c>
      <c r="AJ339" s="25">
        <v>17</v>
      </c>
      <c r="AL339" s="25">
        <v>19</v>
      </c>
      <c r="AP339" s="25">
        <v>23</v>
      </c>
      <c r="AR339" s="25">
        <v>25</v>
      </c>
      <c r="AY339" s="25">
        <v>32</v>
      </c>
      <c r="AZ339" s="25">
        <v>33</v>
      </c>
      <c r="BA339" s="25">
        <v>34</v>
      </c>
      <c r="BB339" s="25">
        <v>35</v>
      </c>
      <c r="BC339" s="25">
        <v>36</v>
      </c>
    </row>
    <row r="340" spans="1:55" ht="39.9" customHeight="1">
      <c r="A340" s="101" t="s">
        <v>376</v>
      </c>
      <c r="B340" s="121" t="s">
        <v>377</v>
      </c>
      <c r="C340" s="122"/>
      <c r="D340" s="122"/>
      <c r="E340" s="122"/>
      <c r="F340" s="122"/>
      <c r="G340" s="122"/>
      <c r="H340" s="122"/>
      <c r="I340" s="122"/>
      <c r="J340" s="122"/>
      <c r="K340" s="122"/>
      <c r="L340" s="122"/>
      <c r="M340" s="122"/>
      <c r="N340" s="122"/>
      <c r="O340" s="122"/>
      <c r="P340" s="122"/>
      <c r="Q340" s="122"/>
      <c r="R340" s="122"/>
      <c r="S340" s="123"/>
    </row>
    <row r="341" spans="1:55" ht="39.9" customHeight="1">
      <c r="A341" s="101"/>
      <c r="B341" s="191" t="s">
        <v>23</v>
      </c>
      <c r="C341" s="121" t="s">
        <v>24</v>
      </c>
      <c r="D341" s="122"/>
      <c r="E341" s="122"/>
      <c r="F341" s="122"/>
      <c r="G341" s="122"/>
      <c r="H341" s="123"/>
      <c r="I341" s="94" t="s">
        <v>25</v>
      </c>
      <c r="J341" s="94" t="s">
        <v>26</v>
      </c>
      <c r="K341" s="94" t="s">
        <v>27</v>
      </c>
      <c r="L341" s="94" t="s">
        <v>24</v>
      </c>
      <c r="M341" s="101" t="s">
        <v>28</v>
      </c>
      <c r="N341" s="101" t="s">
        <v>29</v>
      </c>
      <c r="O341" s="92" t="s">
        <v>30</v>
      </c>
      <c r="P341" s="121" t="s">
        <v>30</v>
      </c>
      <c r="Q341" s="122"/>
      <c r="R341" s="122"/>
      <c r="S341" s="123"/>
    </row>
    <row r="342" spans="1:55" ht="31.2" customHeight="1">
      <c r="A342" s="101" t="s">
        <v>31</v>
      </c>
      <c r="B342" s="192"/>
      <c r="C342" s="116" t="s">
        <v>378</v>
      </c>
      <c r="D342" s="117"/>
      <c r="E342" s="117"/>
      <c r="F342" s="117"/>
      <c r="G342" s="117"/>
      <c r="H342" s="118"/>
      <c r="I342" s="91" t="str">
        <f>+$I$339</f>
        <v>8 EJES Y SUSPENSION</v>
      </c>
      <c r="J342" s="91" t="s">
        <v>379</v>
      </c>
      <c r="K342" s="91" t="str">
        <f>+A342</f>
        <v>a</v>
      </c>
      <c r="L342" s="91" t="str">
        <f>+C342</f>
        <v xml:space="preserve">Defectos de estado que no afectan su correcto funcionamiento </v>
      </c>
      <c r="M342" s="28" t="str">
        <f>+IF(N342="O","DL",IF(N342="P","","N/A"))</f>
        <v/>
      </c>
      <c r="N342" s="34" t="str">
        <f t="shared" ref="N342:N351" si="176">+IF(OR($T$5=T342,$T$5=U342,$T$5=V342,$T$5=W342,$T$5=X342,$T$5=Y342,$T$5=Z342,$T$5=AA342,$T$5=AB342,$T$5=AC342,$T$5=AD342,$T$5=AE342,$T$5=AF342,$T$5=AG342,$T$5=AH342,$T$5=AI342,$T$5=AJ342,$T$5=AK342,$T$5=AL342,$T$5=AM342,$T$5=AN342,$T$5=AO342,$T$5=AP342,$T$5=AQ342,$T$5=AR342,$T$5=AS342,$T$5=AT342,$T$5=AU342,$T$5=AV342,$T$5=AW342,$T$5=AX342,$T$5=AY342,$T$5=AZ342,$T$5=BA342,$T$5=BB342,$T$5=BC342,$T$5=BD342),"P","¡")</f>
        <v>P</v>
      </c>
      <c r="O342" s="29">
        <f t="shared" ref="O342:O351" si="177">P342</f>
        <v>0</v>
      </c>
      <c r="P342" s="116"/>
      <c r="Q342" s="117"/>
      <c r="R342" s="117"/>
      <c r="S342" s="118"/>
      <c r="U342" s="25">
        <v>2</v>
      </c>
      <c r="W342" s="25">
        <v>4</v>
      </c>
      <c r="X342" s="25">
        <v>5</v>
      </c>
      <c r="AA342" s="25">
        <v>8</v>
      </c>
      <c r="AB342" s="25">
        <v>9</v>
      </c>
      <c r="AD342" s="25">
        <v>11</v>
      </c>
      <c r="AI342" s="25">
        <v>16</v>
      </c>
      <c r="AJ342" s="25">
        <v>17</v>
      </c>
      <c r="AL342" s="25">
        <v>19</v>
      </c>
      <c r="AP342" s="25">
        <v>23</v>
      </c>
      <c r="AY342" s="25">
        <v>32</v>
      </c>
      <c r="AZ342" s="25">
        <v>33</v>
      </c>
      <c r="BA342" s="25">
        <v>34</v>
      </c>
      <c r="BB342" s="25">
        <v>35</v>
      </c>
      <c r="BC342" s="25">
        <v>36</v>
      </c>
    </row>
    <row r="343" spans="1:55" ht="31.2" customHeight="1">
      <c r="A343" s="101" t="s">
        <v>34</v>
      </c>
      <c r="B343" s="192"/>
      <c r="C343" s="116" t="s">
        <v>380</v>
      </c>
      <c r="D343" s="117"/>
      <c r="E343" s="117"/>
      <c r="F343" s="117"/>
      <c r="G343" s="117"/>
      <c r="H343" s="118"/>
      <c r="I343" s="91" t="str">
        <f t="shared" ref="I343:I351" si="178">+$I$339</f>
        <v>8 EJES Y SUSPENSION</v>
      </c>
      <c r="J343" s="91" t="s">
        <v>379</v>
      </c>
      <c r="K343" s="91" t="str">
        <f t="shared" ref="K343:K351" si="179">+A343</f>
        <v>b</v>
      </c>
      <c r="L343" s="91" t="str">
        <f t="shared" ref="L343:L351" si="180">+C343</f>
        <v>Defectos de estado que afectan su correcto funcionamiento</v>
      </c>
      <c r="M343" s="28" t="str">
        <f>+IF(N343="O","DG",IF(N343="P","","N/A"))</f>
        <v/>
      </c>
      <c r="N343" s="34" t="str">
        <f t="shared" si="176"/>
        <v>P</v>
      </c>
      <c r="O343" s="29">
        <f t="shared" si="177"/>
        <v>0</v>
      </c>
      <c r="P343" s="116"/>
      <c r="Q343" s="117"/>
      <c r="R343" s="117"/>
      <c r="S343" s="118"/>
      <c r="U343" s="25">
        <v>2</v>
      </c>
      <c r="W343" s="25">
        <v>4</v>
      </c>
      <c r="X343" s="25">
        <v>5</v>
      </c>
      <c r="AA343" s="25">
        <v>8</v>
      </c>
      <c r="AB343" s="25">
        <v>9</v>
      </c>
      <c r="AD343" s="25">
        <v>11</v>
      </c>
      <c r="AI343" s="25">
        <v>16</v>
      </c>
      <c r="AJ343" s="25">
        <v>17</v>
      </c>
      <c r="AL343" s="25">
        <v>19</v>
      </c>
      <c r="AP343" s="25">
        <v>23</v>
      </c>
      <c r="AY343" s="25">
        <v>32</v>
      </c>
      <c r="AZ343" s="25">
        <v>33</v>
      </c>
      <c r="BA343" s="25">
        <v>34</v>
      </c>
      <c r="BB343" s="25">
        <v>35</v>
      </c>
      <c r="BC343" s="25">
        <v>36</v>
      </c>
    </row>
    <row r="344" spans="1:55" ht="31.2" customHeight="1">
      <c r="A344" s="101" t="s">
        <v>36</v>
      </c>
      <c r="B344" s="192"/>
      <c r="C344" s="116" t="s">
        <v>381</v>
      </c>
      <c r="D344" s="117"/>
      <c r="E344" s="117"/>
      <c r="F344" s="117"/>
      <c r="G344" s="117"/>
      <c r="H344" s="118"/>
      <c r="I344" s="91" t="str">
        <f t="shared" si="178"/>
        <v>8 EJES Y SUSPENSION</v>
      </c>
      <c r="J344" s="91" t="s">
        <v>379</v>
      </c>
      <c r="K344" s="91" t="str">
        <f t="shared" si="179"/>
        <v>c</v>
      </c>
      <c r="L344" s="91" t="str">
        <f t="shared" si="180"/>
        <v>Guardapolvos deteriorados</v>
      </c>
      <c r="M344" s="28" t="str">
        <f>+IF(N344="O","DL",IF(N344="P","","N/A"))</f>
        <v/>
      </c>
      <c r="N344" s="34" t="str">
        <f t="shared" si="176"/>
        <v>P</v>
      </c>
      <c r="O344" s="29">
        <f t="shared" si="177"/>
        <v>0</v>
      </c>
      <c r="P344" s="116"/>
      <c r="Q344" s="117"/>
      <c r="R344" s="117"/>
      <c r="S344" s="118"/>
      <c r="U344" s="25">
        <v>2</v>
      </c>
      <c r="W344" s="25">
        <v>4</v>
      </c>
      <c r="X344" s="25">
        <v>5</v>
      </c>
      <c r="AA344" s="25">
        <v>8</v>
      </c>
      <c r="AB344" s="25">
        <v>9</v>
      </c>
      <c r="AD344" s="25">
        <v>11</v>
      </c>
      <c r="AI344" s="25">
        <v>16</v>
      </c>
      <c r="AJ344" s="25">
        <v>17</v>
      </c>
      <c r="AL344" s="25">
        <v>19</v>
      </c>
      <c r="AP344" s="25">
        <v>23</v>
      </c>
      <c r="AY344" s="25">
        <v>32</v>
      </c>
      <c r="AZ344" s="25">
        <v>33</v>
      </c>
      <c r="BA344" s="25">
        <v>34</v>
      </c>
      <c r="BB344" s="25">
        <v>35</v>
      </c>
      <c r="BC344" s="25">
        <v>36</v>
      </c>
    </row>
    <row r="345" spans="1:55" ht="31.2" customHeight="1">
      <c r="A345" s="101" t="s">
        <v>38</v>
      </c>
      <c r="B345" s="192"/>
      <c r="C345" s="116" t="s">
        <v>382</v>
      </c>
      <c r="D345" s="117"/>
      <c r="E345" s="117"/>
      <c r="F345" s="117"/>
      <c r="G345" s="117"/>
      <c r="H345" s="118"/>
      <c r="I345" s="91" t="str">
        <f t="shared" si="178"/>
        <v>8 EJES Y SUSPENSION</v>
      </c>
      <c r="J345" s="91" t="s">
        <v>379</v>
      </c>
      <c r="K345" s="91" t="str">
        <f t="shared" si="179"/>
        <v>d</v>
      </c>
      <c r="L345" s="91" t="str">
        <f t="shared" si="180"/>
        <v>Fijaciones inadecuadas o deformadas</v>
      </c>
      <c r="M345" s="28" t="str">
        <f>+IF(N345="O","DL",IF(N345="P","","N/A"))</f>
        <v/>
      </c>
      <c r="N345" s="34" t="str">
        <f t="shared" si="176"/>
        <v>P</v>
      </c>
      <c r="O345" s="29">
        <f t="shared" si="177"/>
        <v>0</v>
      </c>
      <c r="P345" s="116"/>
      <c r="Q345" s="117"/>
      <c r="R345" s="117"/>
      <c r="S345" s="118"/>
      <c r="U345" s="25">
        <v>2</v>
      </c>
      <c r="W345" s="25">
        <v>4</v>
      </c>
      <c r="X345" s="25">
        <v>5</v>
      </c>
      <c r="AA345" s="25">
        <v>8</v>
      </c>
      <c r="AB345" s="25">
        <v>9</v>
      </c>
      <c r="AD345" s="25">
        <v>11</v>
      </c>
      <c r="AI345" s="25">
        <v>16</v>
      </c>
      <c r="AJ345" s="25">
        <v>17</v>
      </c>
      <c r="AL345" s="25">
        <v>19</v>
      </c>
      <c r="AP345" s="25">
        <v>23</v>
      </c>
      <c r="AY345" s="25">
        <v>32</v>
      </c>
      <c r="AZ345" s="25">
        <v>33</v>
      </c>
      <c r="BA345" s="25">
        <v>34</v>
      </c>
      <c r="BB345" s="25">
        <v>35</v>
      </c>
      <c r="BC345" s="25">
        <v>36</v>
      </c>
    </row>
    <row r="346" spans="1:55" ht="34.950000000000003" customHeight="1">
      <c r="A346" s="101" t="s">
        <v>40</v>
      </c>
      <c r="B346" s="192"/>
      <c r="C346" s="116" t="s">
        <v>383</v>
      </c>
      <c r="D346" s="117"/>
      <c r="E346" s="117"/>
      <c r="F346" s="117"/>
      <c r="G346" s="117"/>
      <c r="H346" s="118"/>
      <c r="I346" s="91" t="str">
        <f t="shared" si="178"/>
        <v>8 EJES Y SUSPENSION</v>
      </c>
      <c r="J346" s="91" t="s">
        <v>379</v>
      </c>
      <c r="K346" s="91" t="str">
        <f t="shared" si="179"/>
        <v>e</v>
      </c>
      <c r="L346" s="91" t="str">
        <f t="shared" si="180"/>
        <v>Fijaciones inadecuadas o deformadas con peligro de
desprendimiento o rotura</v>
      </c>
      <c r="M346" s="28" t="str">
        <f>+IF(N346="O","DG",IF(N346="P","","N/A"))</f>
        <v/>
      </c>
      <c r="N346" s="34" t="str">
        <f t="shared" si="176"/>
        <v>P</v>
      </c>
      <c r="O346" s="29">
        <f t="shared" si="177"/>
        <v>0</v>
      </c>
      <c r="P346" s="116"/>
      <c r="Q346" s="117"/>
      <c r="R346" s="117"/>
      <c r="S346" s="118"/>
      <c r="U346" s="25">
        <v>2</v>
      </c>
      <c r="W346" s="25">
        <v>4</v>
      </c>
      <c r="X346" s="25">
        <v>5</v>
      </c>
      <c r="AA346" s="25">
        <v>8</v>
      </c>
      <c r="AB346" s="25">
        <v>9</v>
      </c>
      <c r="AD346" s="25">
        <v>11</v>
      </c>
      <c r="AI346" s="25">
        <v>16</v>
      </c>
      <c r="AJ346" s="25">
        <v>17</v>
      </c>
      <c r="AL346" s="25">
        <v>19</v>
      </c>
      <c r="AP346" s="25">
        <v>23</v>
      </c>
      <c r="AY346" s="25">
        <v>32</v>
      </c>
      <c r="AZ346" s="25">
        <v>33</v>
      </c>
      <c r="BA346" s="25">
        <v>34</v>
      </c>
      <c r="BB346" s="25">
        <v>35</v>
      </c>
      <c r="BC346" s="25">
        <v>36</v>
      </c>
    </row>
    <row r="347" spans="1:55" ht="31.95" customHeight="1">
      <c r="A347" s="101" t="s">
        <v>42</v>
      </c>
      <c r="B347" s="192"/>
      <c r="C347" s="116" t="s">
        <v>317</v>
      </c>
      <c r="D347" s="117"/>
      <c r="E347" s="117"/>
      <c r="F347" s="117"/>
      <c r="G347" s="117"/>
      <c r="H347" s="118"/>
      <c r="I347" s="91" t="str">
        <f t="shared" si="178"/>
        <v>8 EJES Y SUSPENSION</v>
      </c>
      <c r="J347" s="91" t="s">
        <v>379</v>
      </c>
      <c r="K347" s="91" t="str">
        <f t="shared" si="179"/>
        <v>f</v>
      </c>
      <c r="L347" s="91" t="str">
        <f t="shared" si="180"/>
        <v>Holguras anormales</v>
      </c>
      <c r="M347" s="28" t="str">
        <f>+IF(N347="O","DL",IF(N347="P","","N/A"))</f>
        <v/>
      </c>
      <c r="N347" s="34" t="str">
        <f t="shared" si="176"/>
        <v>P</v>
      </c>
      <c r="O347" s="29">
        <f t="shared" si="177"/>
        <v>0</v>
      </c>
      <c r="P347" s="116"/>
      <c r="Q347" s="117"/>
      <c r="R347" s="117"/>
      <c r="S347" s="118"/>
      <c r="U347" s="25">
        <v>2</v>
      </c>
      <c r="W347" s="25">
        <v>4</v>
      </c>
      <c r="X347" s="25">
        <v>5</v>
      </c>
      <c r="AA347" s="25">
        <v>8</v>
      </c>
      <c r="AB347" s="25">
        <v>9</v>
      </c>
      <c r="AD347" s="25">
        <v>11</v>
      </c>
      <c r="AI347" s="25">
        <v>16</v>
      </c>
      <c r="AJ347" s="25">
        <v>17</v>
      </c>
      <c r="AL347" s="25">
        <v>19</v>
      </c>
      <c r="AP347" s="25">
        <v>23</v>
      </c>
      <c r="AY347" s="25">
        <v>32</v>
      </c>
      <c r="AZ347" s="25">
        <v>33</v>
      </c>
      <c r="BA347" s="25">
        <v>34</v>
      </c>
      <c r="BB347" s="25">
        <v>35</v>
      </c>
      <c r="BC347" s="25">
        <v>36</v>
      </c>
    </row>
    <row r="348" spans="1:55" ht="34.950000000000003" customHeight="1">
      <c r="A348" s="101" t="s">
        <v>44</v>
      </c>
      <c r="B348" s="192"/>
      <c r="C348" s="116" t="s">
        <v>384</v>
      </c>
      <c r="D348" s="117"/>
      <c r="E348" s="117"/>
      <c r="F348" s="117"/>
      <c r="G348" s="117"/>
      <c r="H348" s="118"/>
      <c r="I348" s="91" t="str">
        <f t="shared" si="178"/>
        <v>8 EJES Y SUSPENSION</v>
      </c>
      <c r="J348" s="91" t="s">
        <v>379</v>
      </c>
      <c r="K348" s="91" t="str">
        <f t="shared" ref="K348:K350" si="181">+A348</f>
        <v>g</v>
      </c>
      <c r="L348" s="91" t="str">
        <f t="shared" ref="L348:L350" si="182">+C348</f>
        <v>Holguras anormales con peligro de desprendimiento</v>
      </c>
      <c r="M348" s="28" t="str">
        <f>+IF(N348="O","DG",IF(N348="P","","N/A"))</f>
        <v/>
      </c>
      <c r="N348" s="34" t="str">
        <f t="shared" ref="N348:N350" si="183">+IF(OR($T$5=T348,$T$5=U348,$T$5=V348,$T$5=W348,$T$5=X348,$T$5=Y348,$T$5=Z348,$T$5=AA348,$T$5=AB348,$T$5=AC348,$T$5=AD348,$T$5=AE348,$T$5=AF348,$T$5=AG348,$T$5=AH348,$T$5=AI348,$T$5=AJ348,$T$5=AK348,$T$5=AL348,$T$5=AM348,$T$5=AN348,$T$5=AO348,$T$5=AP348,$T$5=AQ348,$T$5=AR348,$T$5=AS348,$T$5=AT348,$T$5=AU348,$T$5=AV348,$T$5=AW348,$T$5=AX348,$T$5=AY348,$T$5=AZ348,$T$5=BA348,$T$5=BB348,$T$5=BC348,$T$5=BD348),"P","¡")</f>
        <v>P</v>
      </c>
      <c r="O348" s="29">
        <f t="shared" ref="O348:O349" si="184">P348</f>
        <v>0</v>
      </c>
      <c r="P348" s="116"/>
      <c r="Q348" s="117"/>
      <c r="R348" s="117"/>
      <c r="S348" s="118"/>
      <c r="U348" s="25">
        <v>2</v>
      </c>
      <c r="W348" s="25">
        <v>4</v>
      </c>
      <c r="X348" s="25">
        <v>5</v>
      </c>
      <c r="AA348" s="25">
        <v>8</v>
      </c>
      <c r="AB348" s="25">
        <v>9</v>
      </c>
      <c r="AD348" s="25">
        <v>11</v>
      </c>
      <c r="AI348" s="25">
        <v>16</v>
      </c>
      <c r="AJ348" s="25">
        <v>17</v>
      </c>
      <c r="AL348" s="25">
        <v>19</v>
      </c>
      <c r="AP348" s="25">
        <v>23</v>
      </c>
      <c r="AY348" s="25">
        <v>32</v>
      </c>
      <c r="AZ348" s="25">
        <v>33</v>
      </c>
      <c r="BA348" s="25">
        <v>34</v>
      </c>
      <c r="BB348" s="25">
        <v>35</v>
      </c>
      <c r="BC348" s="25">
        <v>36</v>
      </c>
    </row>
    <row r="349" spans="1:55" ht="34.950000000000003" customHeight="1">
      <c r="A349" s="101" t="s">
        <v>46</v>
      </c>
      <c r="B349" s="192"/>
      <c r="C349" s="138" t="s">
        <v>385</v>
      </c>
      <c r="D349" s="139"/>
      <c r="E349" s="139"/>
      <c r="F349" s="139"/>
      <c r="G349" s="139"/>
      <c r="H349" s="140"/>
      <c r="I349" s="99" t="str">
        <f t="shared" si="178"/>
        <v>8 EJES Y SUSPENSION</v>
      </c>
      <c r="J349" s="99" t="s">
        <v>379</v>
      </c>
      <c r="K349" s="99" t="str">
        <f t="shared" si="181"/>
        <v>h</v>
      </c>
      <c r="L349" s="99" t="str">
        <f t="shared" si="182"/>
        <v>Bujes en mal estado</v>
      </c>
      <c r="M349" s="84" t="str">
        <f>+IF(N349="O","DG",IF(N349="P","","N/A"))</f>
        <v/>
      </c>
      <c r="N349" s="83" t="str">
        <f t="shared" si="183"/>
        <v>P</v>
      </c>
      <c r="O349" s="29">
        <f t="shared" si="184"/>
        <v>0</v>
      </c>
      <c r="P349" s="116"/>
      <c r="Q349" s="117"/>
      <c r="R349" s="117"/>
      <c r="S349" s="118"/>
      <c r="U349" s="25">
        <v>2</v>
      </c>
      <c r="W349" s="25">
        <v>4</v>
      </c>
      <c r="X349" s="25">
        <v>5</v>
      </c>
      <c r="AA349" s="25">
        <v>8</v>
      </c>
      <c r="AB349" s="25">
        <v>9</v>
      </c>
      <c r="AI349" s="25">
        <v>16</v>
      </c>
      <c r="AJ349" s="25">
        <v>17</v>
      </c>
      <c r="AL349" s="25">
        <v>19</v>
      </c>
      <c r="AP349" s="25">
        <v>23</v>
      </c>
      <c r="AY349" s="25">
        <v>32</v>
      </c>
      <c r="AZ349" s="25">
        <v>33</v>
      </c>
      <c r="BA349" s="25">
        <v>34</v>
      </c>
      <c r="BB349" s="25">
        <v>35</v>
      </c>
      <c r="BC349" s="25">
        <v>36</v>
      </c>
    </row>
    <row r="350" spans="1:55" ht="34.950000000000003" customHeight="1">
      <c r="A350" s="101" t="s">
        <v>48</v>
      </c>
      <c r="B350" s="192"/>
      <c r="C350" s="138" t="s">
        <v>386</v>
      </c>
      <c r="D350" s="139"/>
      <c r="E350" s="139"/>
      <c r="F350" s="139"/>
      <c r="G350" s="139"/>
      <c r="H350" s="140"/>
      <c r="I350" s="99" t="str">
        <f t="shared" si="178"/>
        <v>8 EJES Y SUSPENSION</v>
      </c>
      <c r="J350" s="99" t="s">
        <v>379</v>
      </c>
      <c r="K350" s="99" t="str">
        <f t="shared" si="181"/>
        <v>i</v>
      </c>
      <c r="L350" s="99" t="str">
        <f t="shared" si="182"/>
        <v>Hojas de ballesta desalineadas (abrazaderas no funcionan o inexistentes)</v>
      </c>
      <c r="M350" s="84" t="str">
        <f>+IF(N350="O","DG",IF(N350="P","","N/A"))</f>
        <v/>
      </c>
      <c r="N350" s="83" t="str">
        <f t="shared" si="183"/>
        <v>P</v>
      </c>
      <c r="O350" s="29"/>
      <c r="P350" s="116"/>
      <c r="Q350" s="117"/>
      <c r="R350" s="117"/>
      <c r="S350" s="118"/>
      <c r="U350" s="25">
        <v>2</v>
      </c>
      <c r="W350" s="25">
        <v>4</v>
      </c>
      <c r="X350" s="25">
        <v>5</v>
      </c>
      <c r="AA350" s="25">
        <v>8</v>
      </c>
      <c r="AB350" s="25">
        <v>9</v>
      </c>
      <c r="AI350" s="25">
        <v>16</v>
      </c>
      <c r="AJ350" s="25">
        <v>17</v>
      </c>
      <c r="AL350" s="25">
        <v>19</v>
      </c>
      <c r="AP350" s="25">
        <v>23</v>
      </c>
      <c r="AY350" s="25">
        <v>32</v>
      </c>
      <c r="AZ350" s="25">
        <v>33</v>
      </c>
      <c r="BA350" s="25">
        <v>34</v>
      </c>
      <c r="BB350" s="25">
        <v>35</v>
      </c>
      <c r="BC350" s="25">
        <v>36</v>
      </c>
    </row>
    <row r="351" spans="1:55" ht="34.950000000000003" customHeight="1">
      <c r="A351" s="101" t="s">
        <v>50</v>
      </c>
      <c r="B351" s="193"/>
      <c r="C351" s="138" t="s">
        <v>387</v>
      </c>
      <c r="D351" s="139"/>
      <c r="E351" s="139"/>
      <c r="F351" s="139"/>
      <c r="G351" s="139"/>
      <c r="H351" s="140"/>
      <c r="I351" s="99" t="str">
        <f t="shared" si="178"/>
        <v>8 EJES Y SUSPENSION</v>
      </c>
      <c r="J351" s="99" t="s">
        <v>379</v>
      </c>
      <c r="K351" s="99" t="str">
        <f t="shared" si="179"/>
        <v>j</v>
      </c>
      <c r="L351" s="99" t="str">
        <f t="shared" si="180"/>
        <v>Topes de Ballesta dañados o inexistentes</v>
      </c>
      <c r="M351" s="84" t="str">
        <f>+IF(N351="O","DG",IF(N351="P","","N/A"))</f>
        <v/>
      </c>
      <c r="N351" s="83" t="str">
        <f t="shared" si="176"/>
        <v>P</v>
      </c>
      <c r="O351" s="29">
        <f t="shared" si="177"/>
        <v>0</v>
      </c>
      <c r="P351" s="116"/>
      <c r="Q351" s="117"/>
      <c r="R351" s="117"/>
      <c r="S351" s="118"/>
      <c r="U351" s="25">
        <v>2</v>
      </c>
      <c r="W351" s="25">
        <v>4</v>
      </c>
      <c r="X351" s="25">
        <v>5</v>
      </c>
      <c r="AA351" s="25">
        <v>8</v>
      </c>
      <c r="AB351" s="25">
        <v>9</v>
      </c>
      <c r="AI351" s="25">
        <v>16</v>
      </c>
      <c r="AJ351" s="25">
        <v>17</v>
      </c>
      <c r="AL351" s="25">
        <v>19</v>
      </c>
      <c r="AP351" s="25">
        <v>23</v>
      </c>
      <c r="AY351" s="25">
        <v>32</v>
      </c>
      <c r="AZ351" s="25">
        <v>33</v>
      </c>
      <c r="BA351" s="25">
        <v>34</v>
      </c>
      <c r="BB351" s="25">
        <v>35</v>
      </c>
      <c r="BC351" s="25">
        <v>36</v>
      </c>
    </row>
    <row r="352" spans="1:55" ht="27.6" customHeight="1">
      <c r="A352" s="59"/>
      <c r="B352" s="60"/>
      <c r="C352" s="222" t="s">
        <v>0</v>
      </c>
      <c r="D352" s="223"/>
      <c r="E352" s="223"/>
      <c r="F352" s="223"/>
      <c r="G352" s="223"/>
      <c r="H352" s="223"/>
      <c r="I352" s="223"/>
      <c r="J352" s="223"/>
      <c r="K352" s="223"/>
      <c r="L352" s="223"/>
      <c r="M352" s="223"/>
      <c r="N352" s="223"/>
      <c r="O352" s="223"/>
      <c r="P352" s="223"/>
      <c r="Q352" s="223"/>
      <c r="R352" s="224"/>
      <c r="S352" s="112" t="s">
        <v>1</v>
      </c>
    </row>
    <row r="353" spans="1:55" ht="27.6" customHeight="1">
      <c r="A353" s="61"/>
      <c r="B353" s="62"/>
      <c r="C353" s="225" t="s">
        <v>2</v>
      </c>
      <c r="D353" s="226"/>
      <c r="E353" s="226"/>
      <c r="F353" s="226"/>
      <c r="G353" s="226"/>
      <c r="H353" s="226"/>
      <c r="I353" s="226"/>
      <c r="J353" s="226"/>
      <c r="K353" s="226"/>
      <c r="L353" s="226"/>
      <c r="M353" s="226"/>
      <c r="N353" s="226"/>
      <c r="O353" s="226"/>
      <c r="P353" s="226"/>
      <c r="Q353" s="226"/>
      <c r="R353" s="227"/>
      <c r="S353" s="112" t="s">
        <v>3</v>
      </c>
    </row>
    <row r="354" spans="1:55" ht="27.6" customHeight="1">
      <c r="A354" s="63"/>
      <c r="B354" s="64"/>
      <c r="C354" s="228"/>
      <c r="D354" s="229"/>
      <c r="E354" s="229"/>
      <c r="F354" s="229"/>
      <c r="G354" s="229"/>
      <c r="H354" s="229"/>
      <c r="I354" s="229"/>
      <c r="J354" s="229"/>
      <c r="K354" s="229"/>
      <c r="L354" s="229"/>
      <c r="M354" s="229"/>
      <c r="N354" s="229"/>
      <c r="O354" s="229"/>
      <c r="P354" s="229"/>
      <c r="Q354" s="229"/>
      <c r="R354" s="230"/>
      <c r="S354" s="24" t="s">
        <v>388</v>
      </c>
    </row>
    <row r="355" spans="1:55" ht="39.9" customHeight="1">
      <c r="A355" s="101">
        <v>9</v>
      </c>
      <c r="B355" s="121" t="s">
        <v>389</v>
      </c>
      <c r="C355" s="122"/>
      <c r="D355" s="122"/>
      <c r="E355" s="122"/>
      <c r="F355" s="122"/>
      <c r="G355" s="122"/>
      <c r="H355" s="122"/>
      <c r="I355" s="122"/>
      <c r="J355" s="122"/>
      <c r="K355" s="122"/>
      <c r="L355" s="122"/>
      <c r="M355" s="122"/>
      <c r="N355" s="122"/>
      <c r="O355" s="122"/>
      <c r="P355" s="122"/>
      <c r="Q355" s="122"/>
      <c r="R355" s="122"/>
      <c r="S355" s="123"/>
    </row>
    <row r="356" spans="1:55" ht="39.9" customHeight="1">
      <c r="A356" s="101" t="s">
        <v>390</v>
      </c>
      <c r="B356" s="121" t="s">
        <v>391</v>
      </c>
      <c r="C356" s="122"/>
      <c r="D356" s="122"/>
      <c r="E356" s="122"/>
      <c r="F356" s="122"/>
      <c r="G356" s="122"/>
      <c r="H356" s="122"/>
      <c r="I356" s="122"/>
      <c r="J356" s="122"/>
      <c r="K356" s="122"/>
      <c r="L356" s="122"/>
      <c r="M356" s="122"/>
      <c r="N356" s="122"/>
      <c r="O356" s="122"/>
      <c r="P356" s="122"/>
      <c r="Q356" s="122"/>
      <c r="R356" s="122"/>
      <c r="S356" s="123"/>
    </row>
    <row r="357" spans="1:55" ht="39.9" customHeight="1">
      <c r="A357" s="101"/>
      <c r="B357" s="191" t="s">
        <v>23</v>
      </c>
      <c r="C357" s="121" t="s">
        <v>24</v>
      </c>
      <c r="D357" s="122"/>
      <c r="E357" s="122"/>
      <c r="F357" s="122"/>
      <c r="G357" s="122"/>
      <c r="H357" s="123"/>
      <c r="I357" s="94" t="s">
        <v>25</v>
      </c>
      <c r="J357" s="94" t="s">
        <v>26</v>
      </c>
      <c r="K357" s="94" t="s">
        <v>27</v>
      </c>
      <c r="L357" s="94" t="s">
        <v>24</v>
      </c>
      <c r="M357" s="101" t="s">
        <v>28</v>
      </c>
      <c r="N357" s="101" t="s">
        <v>29</v>
      </c>
      <c r="O357" s="92" t="s">
        <v>30</v>
      </c>
      <c r="P357" s="121" t="s">
        <v>30</v>
      </c>
      <c r="Q357" s="122"/>
      <c r="R357" s="122"/>
      <c r="S357" s="123"/>
    </row>
    <row r="358" spans="1:55" ht="39.9" customHeight="1">
      <c r="A358" s="101" t="s">
        <v>31</v>
      </c>
      <c r="B358" s="192"/>
      <c r="C358" s="116" t="s">
        <v>392</v>
      </c>
      <c r="D358" s="117"/>
      <c r="E358" s="117"/>
      <c r="F358" s="117"/>
      <c r="G358" s="117"/>
      <c r="H358" s="118"/>
      <c r="I358" s="91" t="s">
        <v>393</v>
      </c>
      <c r="J358" s="91" t="s">
        <v>394</v>
      </c>
      <c r="K358" s="91" t="str">
        <f>+A358</f>
        <v>a</v>
      </c>
      <c r="L358" s="91" t="str">
        <f>+C358</f>
        <v>Pérdidas de aceite sin goteo (humedecimiento)</v>
      </c>
      <c r="M358" s="28" t="str">
        <f>+IF(N358="O","DL",IF(N358="P","","N/A"))</f>
        <v/>
      </c>
      <c r="N358" s="34" t="str">
        <f t="shared" ref="N358:N366" si="185">+IF(OR($T$5=T358,$T$5=U358,$T$5=V358,$T$5=W358,$T$5=X358,$T$5=Y358,$T$5=Z358,$T$5=AA358,$T$5=AB358,$T$5=AC358,$T$5=AD358,$T$5=AE358,$T$5=AF358,$T$5=AG358,$T$5=AH358,$T$5=AI358,$T$5=AJ358,$T$5=AK358,$T$5=AL358,$T$5=AM358,$T$5=AN358,$T$5=AO358,$T$5=AP358,$T$5=AQ358,$T$5=AR358,$T$5=AS358,$T$5=AT358,$T$5=AU358,$T$5=AV358,$T$5=AW358,$T$5=AX358,$T$5=AY358,$T$5=AZ358,$T$5=BA358,$T$5=BB358,$T$5=BC358,$T$5=BD358),"P","¡")</f>
        <v>P</v>
      </c>
      <c r="O358" s="29">
        <f t="shared" ref="O358:O366" si="186">P358</f>
        <v>0</v>
      </c>
      <c r="P358" s="116"/>
      <c r="Q358" s="117"/>
      <c r="R358" s="117"/>
      <c r="S358" s="118"/>
      <c r="T358" s="25">
        <v>1</v>
      </c>
      <c r="U358" s="25">
        <v>2</v>
      </c>
      <c r="V358" s="25">
        <v>3</v>
      </c>
      <c r="W358" s="25">
        <v>4</v>
      </c>
      <c r="X358" s="25">
        <v>5</v>
      </c>
      <c r="AA358" s="25">
        <v>8</v>
      </c>
      <c r="AB358" s="25">
        <v>9</v>
      </c>
      <c r="AI358" s="25">
        <v>16</v>
      </c>
      <c r="AJ358" s="25">
        <v>17</v>
      </c>
      <c r="AL358" s="25">
        <v>19</v>
      </c>
      <c r="AM358" s="25">
        <v>20</v>
      </c>
      <c r="AO358" s="25">
        <v>22</v>
      </c>
      <c r="AP358" s="25">
        <v>23</v>
      </c>
      <c r="AQ358" s="25">
        <v>24</v>
      </c>
      <c r="AR358" s="25">
        <v>25</v>
      </c>
      <c r="AS358" s="25">
        <v>26</v>
      </c>
      <c r="AT358" s="25">
        <v>27</v>
      </c>
      <c r="AV358" s="25">
        <v>29</v>
      </c>
      <c r="AX358" s="25">
        <v>31</v>
      </c>
      <c r="AY358" s="25">
        <v>32</v>
      </c>
      <c r="AZ358" s="25">
        <v>33</v>
      </c>
      <c r="BA358" s="25">
        <v>34</v>
      </c>
      <c r="BB358" s="25">
        <v>35</v>
      </c>
      <c r="BC358" s="25">
        <v>36</v>
      </c>
    </row>
    <row r="359" spans="1:55" ht="39.9" customHeight="1">
      <c r="A359" s="101" t="s">
        <v>34</v>
      </c>
      <c r="B359" s="192"/>
      <c r="C359" s="116" t="s">
        <v>395</v>
      </c>
      <c r="D359" s="117"/>
      <c r="E359" s="117"/>
      <c r="F359" s="117"/>
      <c r="G359" s="117"/>
      <c r="H359" s="118"/>
      <c r="I359" s="91" t="s">
        <v>393</v>
      </c>
      <c r="J359" s="91" t="s">
        <v>394</v>
      </c>
      <c r="K359" s="91" t="str">
        <f t="shared" ref="K359:K366" si="187">+A359</f>
        <v>b</v>
      </c>
      <c r="L359" s="91" t="str">
        <f t="shared" ref="L359:L366" si="188">+C359</f>
        <v>Pérdidas de aceite con goteo continuo</v>
      </c>
      <c r="M359" s="28" t="str">
        <f>+IF(N359="O","DG",IF(N359="P","","N/A"))</f>
        <v/>
      </c>
      <c r="N359" s="34" t="str">
        <f t="shared" si="185"/>
        <v>P</v>
      </c>
      <c r="O359" s="29">
        <f t="shared" si="186"/>
        <v>0</v>
      </c>
      <c r="P359" s="116"/>
      <c r="Q359" s="117"/>
      <c r="R359" s="117"/>
      <c r="S359" s="118"/>
      <c r="T359" s="25">
        <v>1</v>
      </c>
      <c r="U359" s="25">
        <v>2</v>
      </c>
      <c r="V359" s="25">
        <v>3</v>
      </c>
      <c r="W359" s="25">
        <v>4</v>
      </c>
      <c r="X359" s="25">
        <v>5</v>
      </c>
      <c r="AA359" s="25">
        <v>8</v>
      </c>
      <c r="AB359" s="25">
        <v>9</v>
      </c>
      <c r="AI359" s="25">
        <v>16</v>
      </c>
      <c r="AJ359" s="25">
        <v>17</v>
      </c>
      <c r="AL359" s="25">
        <v>19</v>
      </c>
      <c r="AM359" s="25">
        <v>20</v>
      </c>
      <c r="AO359" s="25">
        <v>22</v>
      </c>
      <c r="AP359" s="25">
        <v>23</v>
      </c>
      <c r="AQ359" s="25">
        <v>24</v>
      </c>
      <c r="AR359" s="25">
        <v>25</v>
      </c>
      <c r="AS359" s="25">
        <v>26</v>
      </c>
      <c r="AT359" s="25">
        <v>27</v>
      </c>
      <c r="AV359" s="25">
        <v>29</v>
      </c>
      <c r="AX359" s="25">
        <v>31</v>
      </c>
      <c r="AY359" s="25">
        <v>32</v>
      </c>
      <c r="AZ359" s="25">
        <v>33</v>
      </c>
      <c r="BA359" s="25">
        <v>34</v>
      </c>
      <c r="BB359" s="25">
        <v>35</v>
      </c>
      <c r="BC359" s="25">
        <v>36</v>
      </c>
    </row>
    <row r="360" spans="1:55" ht="39.9" customHeight="1">
      <c r="A360" s="101" t="s">
        <v>36</v>
      </c>
      <c r="B360" s="192"/>
      <c r="C360" s="116" t="s">
        <v>396</v>
      </c>
      <c r="D360" s="117"/>
      <c r="E360" s="117"/>
      <c r="F360" s="117"/>
      <c r="G360" s="117"/>
      <c r="H360" s="118"/>
      <c r="I360" s="91" t="s">
        <v>393</v>
      </c>
      <c r="J360" s="91" t="s">
        <v>394</v>
      </c>
      <c r="K360" s="91" t="str">
        <f t="shared" si="187"/>
        <v>c</v>
      </c>
      <c r="L360" s="91" t="str">
        <f t="shared" si="188"/>
        <v>Defectos de estado en los soportes</v>
      </c>
      <c r="M360" s="28" t="str">
        <f>+IF(N360="O","DL",IF(N360="P","","N/A"))</f>
        <v/>
      </c>
      <c r="N360" s="34" t="str">
        <f t="shared" si="185"/>
        <v>P</v>
      </c>
      <c r="O360" s="29">
        <f t="shared" si="186"/>
        <v>0</v>
      </c>
      <c r="P360" s="116"/>
      <c r="Q360" s="117"/>
      <c r="R360" s="117"/>
      <c r="S360" s="118"/>
      <c r="T360" s="25">
        <v>1</v>
      </c>
      <c r="U360" s="25">
        <v>2</v>
      </c>
      <c r="V360" s="25">
        <v>3</v>
      </c>
      <c r="W360" s="25">
        <v>4</v>
      </c>
      <c r="X360" s="25">
        <v>5</v>
      </c>
      <c r="AA360" s="25">
        <v>8</v>
      </c>
      <c r="AB360" s="25">
        <v>9</v>
      </c>
      <c r="AI360" s="25">
        <v>16</v>
      </c>
      <c r="AJ360" s="25">
        <v>17</v>
      </c>
      <c r="AL360" s="25">
        <v>19</v>
      </c>
      <c r="AM360" s="25">
        <v>20</v>
      </c>
      <c r="AO360" s="25">
        <v>22</v>
      </c>
      <c r="AP360" s="25">
        <v>23</v>
      </c>
      <c r="AQ360" s="25">
        <v>24</v>
      </c>
      <c r="AR360" s="25">
        <v>25</v>
      </c>
      <c r="AS360" s="25">
        <v>26</v>
      </c>
      <c r="AT360" s="25">
        <v>27</v>
      </c>
      <c r="AV360" s="25">
        <v>29</v>
      </c>
      <c r="AX360" s="25">
        <v>31</v>
      </c>
      <c r="AY360" s="25">
        <v>32</v>
      </c>
      <c r="AZ360" s="25">
        <v>33</v>
      </c>
      <c r="BA360" s="25">
        <v>34</v>
      </c>
      <c r="BB360" s="25">
        <v>35</v>
      </c>
      <c r="BC360" s="25">
        <v>36</v>
      </c>
    </row>
    <row r="361" spans="1:55" ht="39.9" customHeight="1">
      <c r="A361" s="101" t="s">
        <v>38</v>
      </c>
      <c r="B361" s="192"/>
      <c r="C361" s="116" t="s">
        <v>397</v>
      </c>
      <c r="D361" s="117"/>
      <c r="E361" s="117"/>
      <c r="F361" s="117"/>
      <c r="G361" s="117"/>
      <c r="H361" s="118"/>
      <c r="I361" s="91" t="s">
        <v>393</v>
      </c>
      <c r="J361" s="91" t="s">
        <v>394</v>
      </c>
      <c r="K361" s="91" t="str">
        <f t="shared" si="187"/>
        <v>d</v>
      </c>
      <c r="L361" s="91" t="str">
        <f t="shared" si="188"/>
        <v>Defectos de estado en los soportes que puedan provocar un
desprendimiento de los mismos</v>
      </c>
      <c r="M361" s="28" t="str">
        <f>+IF(N361="O","DG",IF(N361="P","","N/A"))</f>
        <v/>
      </c>
      <c r="N361" s="34" t="str">
        <f t="shared" si="185"/>
        <v>P</v>
      </c>
      <c r="O361" s="29">
        <f t="shared" si="186"/>
        <v>0</v>
      </c>
      <c r="P361" s="116"/>
      <c r="Q361" s="117"/>
      <c r="R361" s="117"/>
      <c r="S361" s="118"/>
      <c r="T361" s="25">
        <v>1</v>
      </c>
      <c r="U361" s="25">
        <v>2</v>
      </c>
      <c r="V361" s="25">
        <v>3</v>
      </c>
      <c r="W361" s="25">
        <v>4</v>
      </c>
      <c r="X361" s="25">
        <v>5</v>
      </c>
      <c r="AA361" s="25">
        <v>8</v>
      </c>
      <c r="AB361" s="25">
        <v>9</v>
      </c>
      <c r="AI361" s="25">
        <v>16</v>
      </c>
      <c r="AJ361" s="25">
        <v>17</v>
      </c>
      <c r="AL361" s="25">
        <v>19</v>
      </c>
      <c r="AM361" s="25">
        <v>20</v>
      </c>
      <c r="AO361" s="25">
        <v>22</v>
      </c>
      <c r="AP361" s="25">
        <v>23</v>
      </c>
      <c r="AQ361" s="25">
        <v>24</v>
      </c>
      <c r="AR361" s="25">
        <v>25</v>
      </c>
      <c r="AS361" s="25">
        <v>26</v>
      </c>
      <c r="AT361" s="25">
        <v>27</v>
      </c>
      <c r="AV361" s="25">
        <v>29</v>
      </c>
      <c r="AX361" s="25">
        <v>31</v>
      </c>
      <c r="AY361" s="25">
        <v>32</v>
      </c>
      <c r="AZ361" s="25">
        <v>33</v>
      </c>
      <c r="BA361" s="25">
        <v>34</v>
      </c>
      <c r="BB361" s="25">
        <v>35</v>
      </c>
      <c r="BC361" s="25">
        <v>36</v>
      </c>
    </row>
    <row r="362" spans="1:55" ht="39.9" customHeight="1">
      <c r="A362" s="101" t="s">
        <v>40</v>
      </c>
      <c r="B362" s="192"/>
      <c r="C362" s="116" t="s">
        <v>398</v>
      </c>
      <c r="D362" s="117"/>
      <c r="E362" s="117"/>
      <c r="F362" s="117"/>
      <c r="G362" s="117"/>
      <c r="H362" s="118"/>
      <c r="I362" s="91" t="s">
        <v>393</v>
      </c>
      <c r="J362" s="91" t="s">
        <v>394</v>
      </c>
      <c r="K362" s="91" t="str">
        <f t="shared" si="187"/>
        <v>e</v>
      </c>
      <c r="L362" s="91" t="str">
        <f t="shared" si="188"/>
        <v>Defectos en la instalación eléctrica o de sujeción de batería</v>
      </c>
      <c r="M362" s="28" t="str">
        <f>+IF(N362="O","DL",IF(N362="P","","N/A"))</f>
        <v/>
      </c>
      <c r="N362" s="34" t="str">
        <f t="shared" si="185"/>
        <v>P</v>
      </c>
      <c r="O362" s="29">
        <f t="shared" si="186"/>
        <v>0</v>
      </c>
      <c r="P362" s="116"/>
      <c r="Q362" s="117"/>
      <c r="R362" s="117"/>
      <c r="S362" s="118"/>
      <c r="T362" s="25">
        <v>1</v>
      </c>
      <c r="U362" s="25">
        <v>2</v>
      </c>
      <c r="V362" s="25">
        <v>3</v>
      </c>
      <c r="W362" s="25">
        <v>4</v>
      </c>
      <c r="X362" s="25">
        <v>5</v>
      </c>
      <c r="AA362" s="25">
        <v>8</v>
      </c>
      <c r="AB362" s="25">
        <v>9</v>
      </c>
      <c r="AI362" s="25">
        <v>16</v>
      </c>
      <c r="AJ362" s="25">
        <v>17</v>
      </c>
      <c r="AL362" s="25">
        <v>19</v>
      </c>
      <c r="AM362" s="25">
        <v>20</v>
      </c>
      <c r="AO362" s="25">
        <v>22</v>
      </c>
      <c r="AP362" s="25">
        <v>23</v>
      </c>
      <c r="AQ362" s="25">
        <v>24</v>
      </c>
      <c r="AR362" s="25">
        <v>25</v>
      </c>
      <c r="AS362" s="25">
        <v>26</v>
      </c>
      <c r="AT362" s="25">
        <v>27</v>
      </c>
      <c r="AV362" s="25">
        <v>29</v>
      </c>
      <c r="AX362" s="25">
        <v>31</v>
      </c>
      <c r="AY362" s="25">
        <v>32</v>
      </c>
      <c r="AZ362" s="25">
        <v>33</v>
      </c>
      <c r="BA362" s="25">
        <v>34</v>
      </c>
      <c r="BB362" s="25">
        <v>35</v>
      </c>
      <c r="BC362" s="25">
        <v>36</v>
      </c>
    </row>
    <row r="363" spans="1:55" ht="39.9" customHeight="1">
      <c r="A363" s="101" t="s">
        <v>42</v>
      </c>
      <c r="B363" s="192"/>
      <c r="C363" s="116" t="s">
        <v>399</v>
      </c>
      <c r="D363" s="117"/>
      <c r="E363" s="117"/>
      <c r="F363" s="117"/>
      <c r="G363" s="117"/>
      <c r="H363" s="118"/>
      <c r="I363" s="91" t="s">
        <v>393</v>
      </c>
      <c r="J363" s="91" t="s">
        <v>394</v>
      </c>
      <c r="K363" s="91" t="str">
        <f t="shared" si="187"/>
        <v>f</v>
      </c>
      <c r="L363" s="91" t="str">
        <f t="shared" si="188"/>
        <v>Defecto de estado en el acumulador eléctrico que comprometan la seguridad del vehículo</v>
      </c>
      <c r="M363" s="28" t="str">
        <f>+IF(N363="O","DG",IF(N363="P","","N/A"))</f>
        <v/>
      </c>
      <c r="N363" s="34" t="str">
        <f t="shared" si="185"/>
        <v>P</v>
      </c>
      <c r="O363" s="29">
        <f t="shared" si="186"/>
        <v>0</v>
      </c>
      <c r="P363" s="116"/>
      <c r="Q363" s="117"/>
      <c r="R363" s="117"/>
      <c r="S363" s="118"/>
      <c r="T363" s="25">
        <v>1</v>
      </c>
      <c r="U363" s="25">
        <v>2</v>
      </c>
      <c r="V363" s="25">
        <v>3</v>
      </c>
      <c r="W363" s="25">
        <v>4</v>
      </c>
      <c r="X363" s="25">
        <v>5</v>
      </c>
      <c r="AA363" s="25">
        <v>8</v>
      </c>
      <c r="AB363" s="25">
        <v>9</v>
      </c>
      <c r="AI363" s="25">
        <v>16</v>
      </c>
      <c r="AJ363" s="25">
        <v>17</v>
      </c>
      <c r="AL363" s="25">
        <v>19</v>
      </c>
      <c r="AM363" s="25">
        <v>20</v>
      </c>
      <c r="AO363" s="25">
        <v>22</v>
      </c>
      <c r="AP363" s="25">
        <v>23</v>
      </c>
      <c r="AQ363" s="25">
        <v>24</v>
      </c>
      <c r="AR363" s="25">
        <v>25</v>
      </c>
      <c r="AS363" s="25">
        <v>26</v>
      </c>
      <c r="AT363" s="25">
        <v>27</v>
      </c>
      <c r="AV363" s="25">
        <v>29</v>
      </c>
      <c r="AX363" s="25">
        <v>31</v>
      </c>
      <c r="AY363" s="25">
        <v>32</v>
      </c>
      <c r="AZ363" s="25">
        <v>33</v>
      </c>
      <c r="BA363" s="25">
        <v>34</v>
      </c>
      <c r="BB363" s="25">
        <v>35</v>
      </c>
      <c r="BC363" s="25">
        <v>36</v>
      </c>
    </row>
    <row r="364" spans="1:55" ht="39.9" customHeight="1">
      <c r="A364" s="101" t="s">
        <v>44</v>
      </c>
      <c r="B364" s="193"/>
      <c r="C364" s="197" t="s">
        <v>400</v>
      </c>
      <c r="D364" s="198"/>
      <c r="E364" s="198"/>
      <c r="F364" s="198"/>
      <c r="G364" s="198"/>
      <c r="H364" s="199"/>
      <c r="I364" s="91" t="s">
        <v>393</v>
      </c>
      <c r="J364" s="91" t="s">
        <v>394</v>
      </c>
      <c r="K364" s="91" t="str">
        <f t="shared" si="187"/>
        <v>g</v>
      </c>
      <c r="L364" s="91" t="str">
        <f t="shared" si="188"/>
        <v>Defecto en la instalación eléctrica o de sujeción de batería que
puedan provocar corto circuito</v>
      </c>
      <c r="M364" s="28" t="str">
        <f>+IF(N364="O","DG",IF(N364="P","","N/A"))</f>
        <v/>
      </c>
      <c r="N364" s="34" t="str">
        <f t="shared" si="185"/>
        <v>P</v>
      </c>
      <c r="O364" s="29">
        <f t="shared" si="186"/>
        <v>0</v>
      </c>
      <c r="P364" s="116"/>
      <c r="Q364" s="117"/>
      <c r="R364" s="117"/>
      <c r="S364" s="118"/>
      <c r="T364" s="25">
        <v>1</v>
      </c>
      <c r="U364" s="25">
        <v>2</v>
      </c>
      <c r="V364" s="25">
        <v>3</v>
      </c>
      <c r="W364" s="25">
        <v>4</v>
      </c>
      <c r="X364" s="25">
        <v>5</v>
      </c>
      <c r="AA364" s="25">
        <v>8</v>
      </c>
      <c r="AB364" s="25">
        <v>9</v>
      </c>
      <c r="AI364" s="25">
        <v>16</v>
      </c>
      <c r="AJ364" s="25">
        <v>17</v>
      </c>
      <c r="AL364" s="25">
        <v>19</v>
      </c>
      <c r="AM364" s="25">
        <v>20</v>
      </c>
      <c r="AO364" s="25">
        <v>22</v>
      </c>
      <c r="AP364" s="25">
        <v>23</v>
      </c>
      <c r="AQ364" s="25">
        <v>24</v>
      </c>
      <c r="AR364" s="25">
        <v>25</v>
      </c>
      <c r="AS364" s="25">
        <v>26</v>
      </c>
      <c r="AT364" s="25">
        <v>27</v>
      </c>
      <c r="AV364" s="25">
        <v>29</v>
      </c>
      <c r="AX364" s="25">
        <v>31</v>
      </c>
      <c r="AY364" s="25">
        <v>32</v>
      </c>
      <c r="AZ364" s="25">
        <v>33</v>
      </c>
      <c r="BA364" s="25">
        <v>34</v>
      </c>
      <c r="BB364" s="25">
        <v>35</v>
      </c>
      <c r="BC364" s="25">
        <v>36</v>
      </c>
    </row>
    <row r="365" spans="1:55" ht="39.9" customHeight="1">
      <c r="A365" s="101" t="s">
        <v>46</v>
      </c>
      <c r="B365" s="97"/>
      <c r="C365" s="116" t="s">
        <v>401</v>
      </c>
      <c r="D365" s="117"/>
      <c r="E365" s="117"/>
      <c r="F365" s="117"/>
      <c r="G365" s="117"/>
      <c r="H365" s="118"/>
      <c r="I365" s="91" t="str">
        <f t="shared" ref="I365:I366" si="189">+$I$364</f>
        <v>9 MOTOR Y TRANSMISION</v>
      </c>
      <c r="J365" s="91" t="s">
        <v>394</v>
      </c>
      <c r="K365" s="91" t="str">
        <f t="shared" si="187"/>
        <v>h</v>
      </c>
      <c r="L365" s="91" t="str">
        <f t="shared" si="188"/>
        <v>Defectos leves del estado de sujeción y/o de la estructura de los intercambiadores de calor (radiadores) y mangueras</v>
      </c>
      <c r="M365" s="28" t="str">
        <f>+IF(N365="O","DL",IF(N365="P","","N/A"))</f>
        <v/>
      </c>
      <c r="N365" s="34" t="str">
        <f t="shared" si="185"/>
        <v>P</v>
      </c>
      <c r="O365" s="29">
        <f t="shared" si="186"/>
        <v>0</v>
      </c>
      <c r="P365" s="116"/>
      <c r="Q365" s="117"/>
      <c r="R365" s="117"/>
      <c r="S365" s="118"/>
      <c r="T365" s="25">
        <v>1</v>
      </c>
      <c r="U365" s="25">
        <v>2</v>
      </c>
      <c r="V365" s="25">
        <v>3</v>
      </c>
      <c r="W365" s="25">
        <v>4</v>
      </c>
      <c r="X365" s="25">
        <v>5</v>
      </c>
      <c r="AA365" s="25">
        <v>8</v>
      </c>
      <c r="AB365" s="25">
        <v>9</v>
      </c>
      <c r="AI365" s="25">
        <v>16</v>
      </c>
      <c r="AJ365" s="25">
        <v>17</v>
      </c>
      <c r="AL365" s="25">
        <v>19</v>
      </c>
      <c r="AM365" s="25">
        <v>20</v>
      </c>
      <c r="AO365" s="25">
        <v>22</v>
      </c>
      <c r="AP365" s="25">
        <v>23</v>
      </c>
      <c r="AQ365" s="25">
        <v>24</v>
      </c>
      <c r="AR365" s="25">
        <v>25</v>
      </c>
      <c r="AS365" s="25">
        <v>26</v>
      </c>
      <c r="AT365" s="25">
        <v>27</v>
      </c>
      <c r="AV365" s="25">
        <v>29</v>
      </c>
      <c r="AW365" s="25">
        <v>30</v>
      </c>
      <c r="AX365" s="25">
        <v>31</v>
      </c>
      <c r="AY365" s="25">
        <v>32</v>
      </c>
      <c r="AZ365" s="25">
        <v>33</v>
      </c>
      <c r="BA365" s="25">
        <v>34</v>
      </c>
      <c r="BB365" s="25">
        <v>35</v>
      </c>
      <c r="BC365" s="25">
        <v>36</v>
      </c>
    </row>
    <row r="366" spans="1:55" ht="39.9" customHeight="1">
      <c r="A366" s="101" t="s">
        <v>48</v>
      </c>
      <c r="B366" s="97"/>
      <c r="C366" s="116" t="s">
        <v>402</v>
      </c>
      <c r="D366" s="117"/>
      <c r="E366" s="117"/>
      <c r="F366" s="117"/>
      <c r="G366" s="117"/>
      <c r="H366" s="118"/>
      <c r="I366" s="91" t="str">
        <f t="shared" si="189"/>
        <v>9 MOTOR Y TRANSMISION</v>
      </c>
      <c r="J366" s="91" t="s">
        <v>394</v>
      </c>
      <c r="K366" s="91" t="str">
        <f t="shared" si="187"/>
        <v>i</v>
      </c>
      <c r="L366" s="91" t="str">
        <f t="shared" si="188"/>
        <v>Fugas o defectos importantes del estado de sujeción o de la estructura de los intercambiadores de calor (radiadores) y mangueras</v>
      </c>
      <c r="M366" s="28" t="str">
        <f>+IF(N366="O","DG",IF(N366="P","","N/A"))</f>
        <v/>
      </c>
      <c r="N366" s="34" t="str">
        <f t="shared" si="185"/>
        <v>P</v>
      </c>
      <c r="O366" s="29">
        <f t="shared" si="186"/>
        <v>0</v>
      </c>
      <c r="P366" s="116"/>
      <c r="Q366" s="117"/>
      <c r="R366" s="117"/>
      <c r="S366" s="118"/>
      <c r="T366" s="25">
        <v>1</v>
      </c>
      <c r="U366" s="25">
        <v>2</v>
      </c>
      <c r="V366" s="25">
        <v>3</v>
      </c>
      <c r="W366" s="25">
        <v>4</v>
      </c>
      <c r="X366" s="25">
        <v>5</v>
      </c>
      <c r="AA366" s="25">
        <v>8</v>
      </c>
      <c r="AB366" s="25">
        <v>9</v>
      </c>
      <c r="AI366" s="25">
        <v>16</v>
      </c>
      <c r="AJ366" s="25">
        <v>17</v>
      </c>
      <c r="AL366" s="25">
        <v>19</v>
      </c>
      <c r="AM366" s="25">
        <v>20</v>
      </c>
      <c r="AO366" s="25">
        <v>22</v>
      </c>
      <c r="AP366" s="25">
        <v>23</v>
      </c>
      <c r="AQ366" s="25">
        <v>24</v>
      </c>
      <c r="AR366" s="25">
        <v>25</v>
      </c>
      <c r="AS366" s="25">
        <v>26</v>
      </c>
      <c r="AT366" s="25">
        <v>27</v>
      </c>
      <c r="AV366" s="25">
        <v>29</v>
      </c>
      <c r="AW366" s="25">
        <v>30</v>
      </c>
      <c r="AX366" s="25">
        <v>31</v>
      </c>
      <c r="AY366" s="25">
        <v>32</v>
      </c>
      <c r="AZ366" s="25">
        <v>33</v>
      </c>
      <c r="BA366" s="25">
        <v>34</v>
      </c>
      <c r="BB366" s="25">
        <v>35</v>
      </c>
      <c r="BC366" s="25">
        <v>36</v>
      </c>
    </row>
    <row r="367" spans="1:55" ht="39.9" customHeight="1">
      <c r="A367" s="101" t="s">
        <v>403</v>
      </c>
      <c r="B367" s="121" t="s">
        <v>404</v>
      </c>
      <c r="C367" s="122"/>
      <c r="D367" s="122"/>
      <c r="E367" s="122"/>
      <c r="F367" s="122"/>
      <c r="G367" s="122"/>
      <c r="H367" s="122"/>
      <c r="I367" s="122"/>
      <c r="J367" s="122"/>
      <c r="K367" s="122"/>
      <c r="L367" s="122"/>
      <c r="M367" s="122"/>
      <c r="N367" s="122"/>
      <c r="O367" s="122"/>
      <c r="P367" s="122"/>
      <c r="Q367" s="122"/>
      <c r="R367" s="122"/>
      <c r="S367" s="123"/>
    </row>
    <row r="368" spans="1:55" ht="39.9" customHeight="1">
      <c r="A368" s="101"/>
      <c r="B368" s="191" t="s">
        <v>23</v>
      </c>
      <c r="C368" s="121" t="s">
        <v>24</v>
      </c>
      <c r="D368" s="122"/>
      <c r="E368" s="122"/>
      <c r="F368" s="122"/>
      <c r="G368" s="122"/>
      <c r="H368" s="123"/>
      <c r="I368" s="94" t="s">
        <v>25</v>
      </c>
      <c r="J368" s="94" t="s">
        <v>26</v>
      </c>
      <c r="K368" s="94" t="s">
        <v>27</v>
      </c>
      <c r="L368" s="94" t="s">
        <v>24</v>
      </c>
      <c r="M368" s="101" t="s">
        <v>28</v>
      </c>
      <c r="N368" s="101" t="s">
        <v>29</v>
      </c>
      <c r="O368" s="92" t="s">
        <v>30</v>
      </c>
      <c r="P368" s="121" t="s">
        <v>30</v>
      </c>
      <c r="Q368" s="122"/>
      <c r="R368" s="122"/>
      <c r="S368" s="123"/>
    </row>
    <row r="369" spans="1:55" ht="34.200000000000003" customHeight="1">
      <c r="A369" s="101" t="s">
        <v>31</v>
      </c>
      <c r="B369" s="192"/>
      <c r="C369" s="138" t="s">
        <v>405</v>
      </c>
      <c r="D369" s="139"/>
      <c r="E369" s="139"/>
      <c r="F369" s="139"/>
      <c r="G369" s="139"/>
      <c r="H369" s="140"/>
      <c r="I369" s="91" t="str">
        <f>+$I$364</f>
        <v>9 MOTOR Y TRANSMISION</v>
      </c>
      <c r="J369" s="91" t="s">
        <v>406</v>
      </c>
      <c r="K369" s="91" t="str">
        <f>+A369</f>
        <v>a</v>
      </c>
      <c r="L369" s="91" t="str">
        <f>+C369</f>
        <v>Defectos de estado del depósito (tanque) de combustible</v>
      </c>
      <c r="M369" s="28" t="str">
        <f>+IF(N369="O","DG",IF(N369="P","","N/A"))</f>
        <v/>
      </c>
      <c r="N369" s="34" t="str">
        <f t="shared" ref="N369:N375" si="190">+IF(OR($T$5=T369,$T$5=U369,$T$5=V369,$T$5=W369,$T$5=X369,$T$5=Y369,$T$5=Z369,$T$5=AA369,$T$5=AB369,$T$5=AC369,$T$5=AD369,$T$5=AE369,$T$5=AF369,$T$5=AG369,$T$5=AH369,$T$5=AI369,$T$5=AJ369,$T$5=AK369,$T$5=AL369,$T$5=AM369,$T$5=AN369,$T$5=AO369,$T$5=AP369,$T$5=AQ369,$T$5=AR369,$T$5=AS369,$T$5=AT369,$T$5=AU369,$T$5=AV369,$T$5=AW369,$T$5=AX369,$T$5=AY369,$T$5=AZ369,$T$5=BA369,$T$5=BB369,$T$5=BC369,$T$5=BD369),"P","¡")</f>
        <v>P</v>
      </c>
      <c r="O369" s="29">
        <f t="shared" ref="O369:O375" si="191">P369</f>
        <v>0</v>
      </c>
      <c r="P369" s="116"/>
      <c r="Q369" s="117"/>
      <c r="R369" s="117"/>
      <c r="S369" s="118"/>
      <c r="T369" s="25">
        <v>1</v>
      </c>
      <c r="U369" s="25">
        <v>2</v>
      </c>
      <c r="V369" s="25">
        <v>3</v>
      </c>
      <c r="W369" s="25">
        <v>4</v>
      </c>
      <c r="X369" s="25">
        <v>5</v>
      </c>
      <c r="AA369" s="25">
        <v>8</v>
      </c>
      <c r="AB369" s="25">
        <v>9</v>
      </c>
      <c r="AI369" s="25">
        <v>16</v>
      </c>
      <c r="AJ369" s="25">
        <v>17</v>
      </c>
      <c r="AL369" s="25">
        <v>19</v>
      </c>
      <c r="AM369" s="25">
        <v>20</v>
      </c>
      <c r="AO369" s="25">
        <v>22</v>
      </c>
      <c r="AP369" s="25">
        <v>23</v>
      </c>
      <c r="AQ369" s="25">
        <v>24</v>
      </c>
      <c r="AR369" s="25">
        <v>25</v>
      </c>
      <c r="AS369" s="25">
        <v>26</v>
      </c>
      <c r="AT369" s="25">
        <v>27</v>
      </c>
      <c r="AV369" s="25">
        <v>29</v>
      </c>
      <c r="AW369" s="25">
        <v>30</v>
      </c>
      <c r="AX369" s="25">
        <v>31</v>
      </c>
      <c r="AY369" s="25">
        <v>32</v>
      </c>
      <c r="AZ369" s="25">
        <v>33</v>
      </c>
      <c r="BA369" s="25">
        <v>34</v>
      </c>
      <c r="BB369" s="25">
        <v>35</v>
      </c>
      <c r="BC369" s="25">
        <v>36</v>
      </c>
    </row>
    <row r="370" spans="1:55" ht="39.9" customHeight="1">
      <c r="A370" s="102" t="s">
        <v>34</v>
      </c>
      <c r="B370" s="192"/>
      <c r="C370" s="116" t="s">
        <v>407</v>
      </c>
      <c r="D370" s="117"/>
      <c r="E370" s="117"/>
      <c r="F370" s="117"/>
      <c r="G370" s="117"/>
      <c r="H370" s="118"/>
      <c r="I370" s="91" t="str">
        <f t="shared" ref="I370:I375" si="192">+$I$364</f>
        <v>9 MOTOR Y TRANSMISION</v>
      </c>
      <c r="J370" s="91" t="s">
        <v>406</v>
      </c>
      <c r="K370" s="91" t="str">
        <f t="shared" ref="K370:K375" si="193">+A370</f>
        <v>b</v>
      </c>
      <c r="L370" s="91" t="str">
        <f t="shared" ref="L370:L375" si="194">+C370</f>
        <v>Defectos en la fijación del depósito o de las conducciones del
combustible a la carrocería o al chasis</v>
      </c>
      <c r="M370" s="28" t="str">
        <f>+IF(N370="O","DG",IF(N370="P","","N/A"))</f>
        <v/>
      </c>
      <c r="N370" s="34" t="str">
        <f t="shared" si="190"/>
        <v>P</v>
      </c>
      <c r="O370" s="29">
        <f t="shared" si="191"/>
        <v>0</v>
      </c>
      <c r="P370" s="116"/>
      <c r="Q370" s="117"/>
      <c r="R370" s="117"/>
      <c r="S370" s="118"/>
      <c r="T370" s="25">
        <v>1</v>
      </c>
      <c r="U370" s="25">
        <v>2</v>
      </c>
      <c r="V370" s="25">
        <v>3</v>
      </c>
      <c r="W370" s="25">
        <v>4</v>
      </c>
      <c r="X370" s="25">
        <v>5</v>
      </c>
      <c r="AA370" s="25">
        <v>8</v>
      </c>
      <c r="AB370" s="25">
        <v>9</v>
      </c>
      <c r="AI370" s="25">
        <v>16</v>
      </c>
      <c r="AJ370" s="25">
        <v>17</v>
      </c>
      <c r="AL370" s="25">
        <v>19</v>
      </c>
      <c r="AM370" s="25">
        <v>20</v>
      </c>
      <c r="AO370" s="25">
        <v>22</v>
      </c>
      <c r="AP370" s="25">
        <v>23</v>
      </c>
      <c r="AQ370" s="25">
        <v>24</v>
      </c>
      <c r="AR370" s="25">
        <v>25</v>
      </c>
      <c r="AS370" s="25">
        <v>26</v>
      </c>
      <c r="AT370" s="25">
        <v>27</v>
      </c>
      <c r="AV370" s="25">
        <v>29</v>
      </c>
      <c r="AW370" s="25">
        <v>30</v>
      </c>
      <c r="AX370" s="25">
        <v>31</v>
      </c>
      <c r="AY370" s="25">
        <v>32</v>
      </c>
      <c r="AZ370" s="25">
        <v>33</v>
      </c>
      <c r="BA370" s="25">
        <v>34</v>
      </c>
      <c r="BB370" s="25">
        <v>35</v>
      </c>
      <c r="BC370" s="25">
        <v>36</v>
      </c>
    </row>
    <row r="371" spans="1:55" ht="33.6" customHeight="1">
      <c r="A371" s="101" t="s">
        <v>36</v>
      </c>
      <c r="B371" s="192"/>
      <c r="C371" s="116" t="s">
        <v>408</v>
      </c>
      <c r="D371" s="117"/>
      <c r="E371" s="117"/>
      <c r="F371" s="117"/>
      <c r="G371" s="117"/>
      <c r="H371" s="118"/>
      <c r="I371" s="91" t="str">
        <f t="shared" si="192"/>
        <v>9 MOTOR Y TRANSMISION</v>
      </c>
      <c r="J371" s="91" t="s">
        <v>406</v>
      </c>
      <c r="K371" s="91" t="str">
        <f t="shared" si="193"/>
        <v>c</v>
      </c>
      <c r="L371" s="91" t="str">
        <f t="shared" si="194"/>
        <v>Defectos en el estado de la toma del respiradero</v>
      </c>
      <c r="M371" s="28" t="str">
        <f>+IF(N371="O","DL",IF(N371="P","","N/A"))</f>
        <v/>
      </c>
      <c r="N371" s="34" t="str">
        <f t="shared" si="190"/>
        <v>P</v>
      </c>
      <c r="O371" s="29">
        <f t="shared" si="191"/>
        <v>0</v>
      </c>
      <c r="P371" s="116"/>
      <c r="Q371" s="117"/>
      <c r="R371" s="117"/>
      <c r="S371" s="118"/>
      <c r="T371" s="25">
        <v>1</v>
      </c>
      <c r="U371" s="25">
        <v>2</v>
      </c>
      <c r="V371" s="25">
        <v>3</v>
      </c>
      <c r="W371" s="25">
        <v>4</v>
      </c>
      <c r="X371" s="25">
        <v>5</v>
      </c>
      <c r="AA371" s="25">
        <v>8</v>
      </c>
      <c r="AB371" s="25">
        <v>9</v>
      </c>
      <c r="AI371" s="25">
        <v>16</v>
      </c>
      <c r="AJ371" s="25">
        <v>17</v>
      </c>
      <c r="AL371" s="25">
        <v>19</v>
      </c>
      <c r="AM371" s="25">
        <v>20</v>
      </c>
      <c r="AO371" s="25">
        <v>22</v>
      </c>
      <c r="AP371" s="25">
        <v>23</v>
      </c>
      <c r="AQ371" s="25">
        <v>24</v>
      </c>
      <c r="AR371" s="25">
        <v>25</v>
      </c>
      <c r="AS371" s="25">
        <v>26</v>
      </c>
      <c r="AT371" s="25">
        <v>27</v>
      </c>
      <c r="AV371" s="25">
        <v>29</v>
      </c>
      <c r="AW371" s="25">
        <v>30</v>
      </c>
      <c r="AX371" s="25">
        <v>31</v>
      </c>
      <c r="AY371" s="25">
        <v>32</v>
      </c>
      <c r="AZ371" s="25">
        <v>33</v>
      </c>
      <c r="BA371" s="25">
        <v>34</v>
      </c>
      <c r="BB371" s="25">
        <v>35</v>
      </c>
      <c r="BC371" s="25">
        <v>36</v>
      </c>
    </row>
    <row r="372" spans="1:55" ht="33.6" customHeight="1">
      <c r="A372" s="101" t="s">
        <v>38</v>
      </c>
      <c r="B372" s="192"/>
      <c r="C372" s="116" t="s">
        <v>409</v>
      </c>
      <c r="D372" s="117"/>
      <c r="E372" s="117"/>
      <c r="F372" s="117"/>
      <c r="G372" s="117"/>
      <c r="H372" s="118"/>
      <c r="I372" s="91" t="str">
        <f t="shared" si="192"/>
        <v>9 MOTOR Y TRANSMISION</v>
      </c>
      <c r="J372" s="91" t="s">
        <v>406</v>
      </c>
      <c r="K372" s="91" t="str">
        <f t="shared" si="193"/>
        <v>d</v>
      </c>
      <c r="L372" s="91" t="str">
        <f t="shared" si="194"/>
        <v>Tapón de inadecuado</v>
      </c>
      <c r="M372" s="28" t="str">
        <f>+IF(N372="O","DG",IF(N372="P","","N/A"))</f>
        <v/>
      </c>
      <c r="N372" s="34" t="str">
        <f t="shared" si="190"/>
        <v>P</v>
      </c>
      <c r="O372" s="29">
        <f t="shared" si="191"/>
        <v>0</v>
      </c>
      <c r="P372" s="116"/>
      <c r="Q372" s="117"/>
      <c r="R372" s="117"/>
      <c r="S372" s="118"/>
      <c r="T372" s="25">
        <v>1</v>
      </c>
      <c r="U372" s="25">
        <v>2</v>
      </c>
      <c r="V372" s="25">
        <v>3</v>
      </c>
      <c r="W372" s="25">
        <v>4</v>
      </c>
      <c r="X372" s="25">
        <v>5</v>
      </c>
      <c r="AA372" s="25">
        <v>8</v>
      </c>
      <c r="AB372" s="25">
        <v>9</v>
      </c>
      <c r="AI372" s="25">
        <v>16</v>
      </c>
      <c r="AJ372" s="25">
        <v>17</v>
      </c>
      <c r="AL372" s="25">
        <v>19</v>
      </c>
      <c r="AM372" s="25">
        <v>20</v>
      </c>
      <c r="AO372" s="25">
        <v>22</v>
      </c>
      <c r="AP372" s="25">
        <v>23</v>
      </c>
      <c r="AQ372" s="25">
        <v>24</v>
      </c>
      <c r="AR372" s="25">
        <v>25</v>
      </c>
      <c r="AS372" s="25">
        <v>26</v>
      </c>
      <c r="AT372" s="25">
        <v>27</v>
      </c>
      <c r="AV372" s="25">
        <v>29</v>
      </c>
      <c r="AW372" s="25">
        <v>30</v>
      </c>
      <c r="AX372" s="25">
        <v>31</v>
      </c>
      <c r="AY372" s="25">
        <v>32</v>
      </c>
      <c r="AZ372" s="25">
        <v>33</v>
      </c>
      <c r="BA372" s="25">
        <v>34</v>
      </c>
      <c r="BB372" s="25">
        <v>35</v>
      </c>
      <c r="BC372" s="25">
        <v>36</v>
      </c>
    </row>
    <row r="373" spans="1:55" ht="39.9" customHeight="1">
      <c r="A373" s="101" t="s">
        <v>40</v>
      </c>
      <c r="B373" s="192"/>
      <c r="C373" s="116" t="s">
        <v>410</v>
      </c>
      <c r="D373" s="117"/>
      <c r="E373" s="117"/>
      <c r="F373" s="117"/>
      <c r="G373" s="117"/>
      <c r="H373" s="118"/>
      <c r="I373" s="91" t="str">
        <f t="shared" si="192"/>
        <v>9 MOTOR Y TRANSMISION</v>
      </c>
      <c r="J373" s="91" t="s">
        <v>406</v>
      </c>
      <c r="K373" s="91" t="str">
        <f t="shared" si="193"/>
        <v>e</v>
      </c>
      <c r="L373" s="91" t="str">
        <f t="shared" si="194"/>
        <v>Proximidad excesiva entre los elementos que contienen combustible y las zonas calientes del vehículo o las conexiones eléctricas</v>
      </c>
      <c r="M373" s="28" t="str">
        <f t="shared" ref="M373:M375" si="195">+IF(N373="O","DG",IF(N373="P","","N/A"))</f>
        <v/>
      </c>
      <c r="N373" s="34" t="str">
        <f t="shared" si="190"/>
        <v>P</v>
      </c>
      <c r="O373" s="29">
        <f t="shared" si="191"/>
        <v>0</v>
      </c>
      <c r="P373" s="116"/>
      <c r="Q373" s="117"/>
      <c r="R373" s="117"/>
      <c r="S373" s="118"/>
      <c r="T373" s="25">
        <v>1</v>
      </c>
      <c r="U373" s="25">
        <v>2</v>
      </c>
      <c r="V373" s="25">
        <v>3</v>
      </c>
      <c r="W373" s="25">
        <v>4</v>
      </c>
      <c r="X373" s="25">
        <v>5</v>
      </c>
      <c r="AA373" s="25">
        <v>8</v>
      </c>
      <c r="AB373" s="25">
        <v>9</v>
      </c>
      <c r="AI373" s="25">
        <v>16</v>
      </c>
      <c r="AJ373" s="25">
        <v>17</v>
      </c>
      <c r="AL373" s="25">
        <v>19</v>
      </c>
      <c r="AM373" s="25">
        <v>20</v>
      </c>
      <c r="AO373" s="25">
        <v>22</v>
      </c>
      <c r="AP373" s="25">
        <v>23</v>
      </c>
      <c r="AQ373" s="25">
        <v>24</v>
      </c>
      <c r="AR373" s="25">
        <v>25</v>
      </c>
      <c r="AS373" s="25">
        <v>26</v>
      </c>
      <c r="AT373" s="25">
        <v>27</v>
      </c>
      <c r="AV373" s="25">
        <v>29</v>
      </c>
      <c r="AW373" s="25">
        <v>30</v>
      </c>
      <c r="AX373" s="25">
        <v>31</v>
      </c>
      <c r="AY373" s="25">
        <v>32</v>
      </c>
      <c r="AZ373" s="25">
        <v>33</v>
      </c>
      <c r="BA373" s="25">
        <v>34</v>
      </c>
      <c r="BB373" s="25">
        <v>35</v>
      </c>
      <c r="BC373" s="25">
        <v>36</v>
      </c>
    </row>
    <row r="374" spans="1:55" ht="36" customHeight="1">
      <c r="A374" s="101" t="s">
        <v>42</v>
      </c>
      <c r="B374" s="192"/>
      <c r="C374" s="116" t="s">
        <v>411</v>
      </c>
      <c r="D374" s="117"/>
      <c r="E374" s="117"/>
      <c r="F374" s="117"/>
      <c r="G374" s="117"/>
      <c r="H374" s="118"/>
      <c r="I374" s="91" t="str">
        <f t="shared" si="192"/>
        <v>9 MOTOR Y TRANSMISION</v>
      </c>
      <c r="J374" s="91" t="s">
        <v>406</v>
      </c>
      <c r="K374" s="91" t="str">
        <f t="shared" si="193"/>
        <v>f</v>
      </c>
      <c r="L374" s="91" t="str">
        <f t="shared" si="194"/>
        <v>Estado defectuoso, o roces y cortes con peligro de fuga en las tuberías, mangueras y/o filtros.</v>
      </c>
      <c r="M374" s="28" t="str">
        <f t="shared" si="195"/>
        <v/>
      </c>
      <c r="N374" s="34" t="str">
        <f t="shared" si="190"/>
        <v>P</v>
      </c>
      <c r="O374" s="29">
        <f t="shared" si="191"/>
        <v>0</v>
      </c>
      <c r="P374" s="116"/>
      <c r="Q374" s="117"/>
      <c r="R374" s="117"/>
      <c r="S374" s="118"/>
      <c r="T374" s="25">
        <v>1</v>
      </c>
      <c r="U374" s="25">
        <v>2</v>
      </c>
      <c r="V374" s="25">
        <v>3</v>
      </c>
      <c r="W374" s="25">
        <v>4</v>
      </c>
      <c r="X374" s="25">
        <v>5</v>
      </c>
      <c r="AA374" s="25">
        <v>8</v>
      </c>
      <c r="AB374" s="25">
        <v>9</v>
      </c>
      <c r="AI374" s="25">
        <v>16</v>
      </c>
      <c r="AJ374" s="25">
        <v>17</v>
      </c>
      <c r="AL374" s="25">
        <v>19</v>
      </c>
      <c r="AM374" s="25">
        <v>20</v>
      </c>
      <c r="AO374" s="25">
        <v>22</v>
      </c>
      <c r="AP374" s="25">
        <v>23</v>
      </c>
      <c r="AQ374" s="25">
        <v>24</v>
      </c>
      <c r="AR374" s="25">
        <v>25</v>
      </c>
      <c r="AS374" s="25">
        <v>26</v>
      </c>
      <c r="AT374" s="25">
        <v>27</v>
      </c>
      <c r="AV374" s="25">
        <v>29</v>
      </c>
      <c r="AW374" s="25">
        <v>30</v>
      </c>
      <c r="AX374" s="25">
        <v>31</v>
      </c>
      <c r="AY374" s="25">
        <v>32</v>
      </c>
      <c r="AZ374" s="25">
        <v>33</v>
      </c>
      <c r="BA374" s="25">
        <v>34</v>
      </c>
      <c r="BB374" s="25">
        <v>35</v>
      </c>
      <c r="BC374" s="25">
        <v>36</v>
      </c>
    </row>
    <row r="375" spans="1:55" ht="36" customHeight="1">
      <c r="A375" s="101" t="s">
        <v>44</v>
      </c>
      <c r="B375" s="192"/>
      <c r="C375" s="116" t="s">
        <v>412</v>
      </c>
      <c r="D375" s="117"/>
      <c r="E375" s="117"/>
      <c r="F375" s="117"/>
      <c r="G375" s="117"/>
      <c r="H375" s="118"/>
      <c r="I375" s="91" t="str">
        <f t="shared" si="192"/>
        <v>9 MOTOR Y TRANSMISION</v>
      </c>
      <c r="J375" s="91" t="s">
        <v>406</v>
      </c>
      <c r="K375" s="91" t="str">
        <f t="shared" si="193"/>
        <v>g</v>
      </c>
      <c r="L375" s="91" t="str">
        <f t="shared" si="194"/>
        <v>Pérdida de combustible por cualquiera de sus sistemas de almacenamiento o transferencia</v>
      </c>
      <c r="M375" s="28" t="str">
        <f t="shared" si="195"/>
        <v/>
      </c>
      <c r="N375" s="34" t="str">
        <f t="shared" si="190"/>
        <v>P</v>
      </c>
      <c r="O375" s="29">
        <f t="shared" si="191"/>
        <v>0</v>
      </c>
      <c r="P375" s="116"/>
      <c r="Q375" s="117"/>
      <c r="R375" s="117"/>
      <c r="S375" s="118"/>
      <c r="T375" s="25">
        <v>1</v>
      </c>
      <c r="U375" s="25">
        <v>2</v>
      </c>
      <c r="V375" s="25">
        <v>3</v>
      </c>
      <c r="W375" s="25">
        <v>4</v>
      </c>
      <c r="X375" s="25">
        <v>5</v>
      </c>
      <c r="AA375" s="25">
        <v>8</v>
      </c>
      <c r="AB375" s="25">
        <v>9</v>
      </c>
      <c r="AI375" s="25">
        <v>16</v>
      </c>
      <c r="AJ375" s="25">
        <v>17</v>
      </c>
      <c r="AL375" s="25">
        <v>19</v>
      </c>
      <c r="AM375" s="25">
        <v>20</v>
      </c>
      <c r="AO375" s="25">
        <v>22</v>
      </c>
      <c r="AP375" s="25">
        <v>23</v>
      </c>
      <c r="AQ375" s="25">
        <v>24</v>
      </c>
      <c r="AR375" s="25">
        <v>25</v>
      </c>
      <c r="AS375" s="25">
        <v>26</v>
      </c>
      <c r="AT375" s="25">
        <v>27</v>
      </c>
      <c r="AV375" s="25">
        <v>29</v>
      </c>
      <c r="AW375" s="25">
        <v>30</v>
      </c>
      <c r="AX375" s="25">
        <v>31</v>
      </c>
      <c r="AY375" s="25">
        <v>32</v>
      </c>
      <c r="AZ375" s="25">
        <v>33</v>
      </c>
      <c r="BA375" s="25">
        <v>34</v>
      </c>
      <c r="BB375" s="25">
        <v>35</v>
      </c>
      <c r="BC375" s="25">
        <v>36</v>
      </c>
    </row>
    <row r="376" spans="1:55" ht="39.9" customHeight="1">
      <c r="A376" s="101" t="s">
        <v>413</v>
      </c>
      <c r="B376" s="121" t="s">
        <v>414</v>
      </c>
      <c r="C376" s="122"/>
      <c r="D376" s="122"/>
      <c r="E376" s="122"/>
      <c r="F376" s="122"/>
      <c r="G376" s="122"/>
      <c r="H376" s="122"/>
      <c r="I376" s="122"/>
      <c r="J376" s="122"/>
      <c r="K376" s="122"/>
      <c r="L376" s="122"/>
      <c r="M376" s="122"/>
      <c r="N376" s="122"/>
      <c r="O376" s="122"/>
      <c r="P376" s="122"/>
      <c r="Q376" s="122"/>
      <c r="R376" s="122"/>
      <c r="S376" s="123"/>
    </row>
    <row r="377" spans="1:55" ht="39.9" customHeight="1">
      <c r="A377" s="101"/>
      <c r="B377" s="191" t="s">
        <v>23</v>
      </c>
      <c r="C377" s="121" t="s">
        <v>24</v>
      </c>
      <c r="D377" s="122"/>
      <c r="E377" s="122"/>
      <c r="F377" s="122"/>
      <c r="G377" s="122"/>
      <c r="H377" s="123"/>
      <c r="I377" s="94" t="s">
        <v>25</v>
      </c>
      <c r="J377" s="94" t="s">
        <v>26</v>
      </c>
      <c r="K377" s="94" t="s">
        <v>27</v>
      </c>
      <c r="L377" s="94" t="s">
        <v>24</v>
      </c>
      <c r="M377" s="101" t="s">
        <v>28</v>
      </c>
      <c r="N377" s="101" t="s">
        <v>29</v>
      </c>
      <c r="O377" s="92" t="s">
        <v>30</v>
      </c>
      <c r="P377" s="121" t="s">
        <v>30</v>
      </c>
      <c r="Q377" s="122"/>
      <c r="R377" s="122"/>
      <c r="S377" s="123"/>
    </row>
    <row r="378" spans="1:55" ht="37.200000000000003" customHeight="1">
      <c r="A378" s="101" t="s">
        <v>31</v>
      </c>
      <c r="B378" s="192"/>
      <c r="C378" s="116" t="s">
        <v>415</v>
      </c>
      <c r="D378" s="117"/>
      <c r="E378" s="117"/>
      <c r="F378" s="117"/>
      <c r="G378" s="117"/>
      <c r="H378" s="118"/>
      <c r="I378" s="91" t="str">
        <f>+$I$364</f>
        <v>9 MOTOR Y TRANSMISION</v>
      </c>
      <c r="J378" s="91" t="s">
        <v>416</v>
      </c>
      <c r="K378" s="91" t="str">
        <f>+A378</f>
        <v>a</v>
      </c>
      <c r="L378" s="91" t="str">
        <f>+C378</f>
        <v>Defectos de estado del sistema de escape</v>
      </c>
      <c r="M378" s="28" t="str">
        <f>+IF(N378="O","DL",IF(N378="P","","N/A"))</f>
        <v/>
      </c>
      <c r="N378" s="34" t="str">
        <f>+IF(OR($T$5=T378,$T$5=U378,$T$5=V378,$T$5=W378,$T$5=X378,$T$5=Y378,$T$5=Z378,$T$5=AA378,$T$5=AB378,$T$5=AC378,$T$5=AD378,$T$5=AE378,$T$5=AF378,$T$5=AG378,$T$5=AH378,$T$5=AI378,$T$5=AJ378,$T$5=AK378,$T$5=AL378,$T$5=AM378,$T$5=AN378,$T$5=AO378,$T$5=AP378,$T$5=AQ378,$T$5=AR378,$T$5=AS378,$T$5=AT378,$T$5=AU378,$T$5=AV378,$T$5=AW378,$T$5=AX378,$T$5=AY378,$T$5=AZ378,$T$5=BA378,$T$5=BB378,$T$5=BC378,$T$5=BD378),"P","¡")</f>
        <v>P</v>
      </c>
      <c r="O378" s="29">
        <f t="shared" ref="O378:O381" si="196">P378</f>
        <v>0</v>
      </c>
      <c r="P378" s="116"/>
      <c r="Q378" s="117"/>
      <c r="R378" s="117"/>
      <c r="S378" s="118"/>
      <c r="T378" s="25">
        <v>1</v>
      </c>
      <c r="U378" s="25">
        <v>2</v>
      </c>
      <c r="V378" s="25">
        <v>3</v>
      </c>
      <c r="W378" s="25">
        <v>4</v>
      </c>
      <c r="X378" s="25">
        <v>5</v>
      </c>
      <c r="AA378" s="25">
        <v>8</v>
      </c>
      <c r="AB378" s="25">
        <v>9</v>
      </c>
      <c r="AI378" s="25">
        <v>16</v>
      </c>
      <c r="AJ378" s="25">
        <v>17</v>
      </c>
      <c r="AL378" s="25">
        <v>19</v>
      </c>
      <c r="AM378" s="25">
        <v>20</v>
      </c>
      <c r="AO378" s="25">
        <v>22</v>
      </c>
      <c r="AP378" s="25">
        <v>23</v>
      </c>
      <c r="AQ378" s="25">
        <v>24</v>
      </c>
      <c r="AR378" s="25">
        <v>25</v>
      </c>
      <c r="AS378" s="25">
        <v>26</v>
      </c>
      <c r="AT378" s="25">
        <v>27</v>
      </c>
      <c r="AV378" s="25">
        <v>29</v>
      </c>
      <c r="AX378" s="25">
        <v>31</v>
      </c>
      <c r="AY378" s="25">
        <v>32</v>
      </c>
      <c r="AZ378" s="25">
        <v>33</v>
      </c>
      <c r="BA378" s="25">
        <v>34</v>
      </c>
      <c r="BB378" s="25">
        <v>35</v>
      </c>
      <c r="BC378" s="25">
        <v>36</v>
      </c>
    </row>
    <row r="379" spans="1:55" ht="37.200000000000003" customHeight="1">
      <c r="A379" s="101" t="s">
        <v>34</v>
      </c>
      <c r="B379" s="192"/>
      <c r="C379" s="116" t="s">
        <v>417</v>
      </c>
      <c r="D379" s="117"/>
      <c r="E379" s="117"/>
      <c r="F379" s="117"/>
      <c r="G379" s="117"/>
      <c r="H379" s="118"/>
      <c r="I379" s="91" t="str">
        <f t="shared" ref="I379:I381" si="197">+$I$364</f>
        <v>9 MOTOR Y TRANSMISION</v>
      </c>
      <c r="J379" s="91" t="s">
        <v>416</v>
      </c>
      <c r="K379" s="91" t="str">
        <f t="shared" ref="K379:K381" si="198">+A379</f>
        <v>b</v>
      </c>
      <c r="L379" s="91" t="str">
        <f t="shared" ref="L379:L381" si="199">+C379</f>
        <v>Defectos de estado del sistema de escape que impiden su función</v>
      </c>
      <c r="M379" s="28" t="str">
        <f>+IF(N379="O","DG",IF(N379="P","","N/A"))</f>
        <v/>
      </c>
      <c r="N379" s="34" t="str">
        <f>+IF(OR($T$5=T379,$T$5=U379,$T$5=V379,$T$5=W379,$T$5=X379,$T$5=Y379,$T$5=Z379,$T$5=AA379,$T$5=AB379,$T$5=AC379,$T$5=AD379,$T$5=AE379,$T$5=AF379,$T$5=AG379,$T$5=AH379,$T$5=AI379,$T$5=AJ379,$T$5=AK379,$T$5=AL379,$T$5=AM379,$T$5=AN379,$T$5=AO379,$T$5=AP379,$T$5=AQ379,$T$5=AR379,$T$5=AS379,$T$5=AT379,$T$5=AU379,$T$5=AV379,$T$5=AW379,$T$5=AX379,$T$5=AY379,$T$5=AZ379,$T$5=BA379,$T$5=BB379,$T$5=BC379,$T$5=BD379),"P","¡")</f>
        <v>P</v>
      </c>
      <c r="O379" s="29">
        <f t="shared" si="196"/>
        <v>0</v>
      </c>
      <c r="P379" s="116"/>
      <c r="Q379" s="117"/>
      <c r="R379" s="117"/>
      <c r="S379" s="118"/>
      <c r="T379" s="25">
        <v>1</v>
      </c>
      <c r="U379" s="25">
        <v>2</v>
      </c>
      <c r="V379" s="25">
        <v>3</v>
      </c>
      <c r="W379" s="25">
        <v>4</v>
      </c>
      <c r="X379" s="25">
        <v>5</v>
      </c>
      <c r="AA379" s="25">
        <v>8</v>
      </c>
      <c r="AB379" s="25">
        <v>9</v>
      </c>
      <c r="AI379" s="25">
        <v>16</v>
      </c>
      <c r="AJ379" s="25">
        <v>17</v>
      </c>
      <c r="AL379" s="25">
        <v>19</v>
      </c>
      <c r="AM379" s="25">
        <v>20</v>
      </c>
      <c r="AO379" s="25">
        <v>22</v>
      </c>
      <c r="AP379" s="25">
        <v>23</v>
      </c>
      <c r="AQ379" s="25">
        <v>24</v>
      </c>
      <c r="AR379" s="25">
        <v>25</v>
      </c>
      <c r="AS379" s="25">
        <v>26</v>
      </c>
      <c r="AT379" s="25">
        <v>27</v>
      </c>
      <c r="AV379" s="25">
        <v>29</v>
      </c>
      <c r="AX379" s="25">
        <v>31</v>
      </c>
      <c r="AY379" s="25">
        <v>32</v>
      </c>
      <c r="AZ379" s="25">
        <v>33</v>
      </c>
      <c r="BA379" s="25">
        <v>34</v>
      </c>
      <c r="BB379" s="25">
        <v>35</v>
      </c>
      <c r="BC379" s="25">
        <v>36</v>
      </c>
    </row>
    <row r="380" spans="1:55" ht="37.200000000000003" customHeight="1">
      <c r="A380" s="101" t="s">
        <v>36</v>
      </c>
      <c r="B380" s="192"/>
      <c r="C380" s="116" t="s">
        <v>418</v>
      </c>
      <c r="D380" s="117"/>
      <c r="E380" s="117"/>
      <c r="F380" s="117"/>
      <c r="G380" s="117"/>
      <c r="H380" s="118"/>
      <c r="I380" s="91" t="str">
        <f t="shared" si="197"/>
        <v>9 MOTOR Y TRANSMISION</v>
      </c>
      <c r="J380" s="91" t="s">
        <v>416</v>
      </c>
      <c r="K380" s="91" t="str">
        <f t="shared" si="198"/>
        <v>c</v>
      </c>
      <c r="L380" s="91" t="str">
        <f t="shared" si="199"/>
        <v xml:space="preserve">Defectos en la sujeción del sistema de escape </v>
      </c>
      <c r="M380" s="28" t="str">
        <f>+IF(N380="O","DL",IF(N380="P","","N/A"))</f>
        <v/>
      </c>
      <c r="N380" s="34" t="str">
        <f>+IF(OR($T$5=T380,$T$5=U380,$T$5=V380,$T$5=W380,$T$5=X380,$T$5=Y380,$T$5=Z380,$T$5=AA380,$T$5=AB380,$T$5=AC380,$T$5=AD380,$T$5=AE380,$T$5=AF380,$T$5=AG380,$T$5=AH380,$T$5=AI380,$T$5=AJ380,$T$5=AK380,$T$5=AL380,$T$5=AM380,$T$5=AN380,$T$5=AO380,$T$5=AP380,$T$5=AQ380,$T$5=AR380,$T$5=AS380,$T$5=AT380,$T$5=AU380,$T$5=AV380,$T$5=AW380,$T$5=AX380,$T$5=AY380,$T$5=AZ380,$T$5=BA380,$T$5=BB380,$T$5=BC380,$T$5=BD380),"P","¡")</f>
        <v>P</v>
      </c>
      <c r="O380" s="29">
        <f t="shared" si="196"/>
        <v>0</v>
      </c>
      <c r="P380" s="116"/>
      <c r="Q380" s="117"/>
      <c r="R380" s="117"/>
      <c r="S380" s="118"/>
      <c r="T380" s="25">
        <v>1</v>
      </c>
      <c r="U380" s="25">
        <v>2</v>
      </c>
      <c r="V380" s="25">
        <v>3</v>
      </c>
      <c r="W380" s="25">
        <v>4</v>
      </c>
      <c r="X380" s="25">
        <v>5</v>
      </c>
      <c r="AA380" s="25">
        <v>8</v>
      </c>
      <c r="AB380" s="25">
        <v>9</v>
      </c>
      <c r="AI380" s="25">
        <v>16</v>
      </c>
      <c r="AJ380" s="25">
        <v>17</v>
      </c>
      <c r="AL380" s="25">
        <v>19</v>
      </c>
      <c r="AM380" s="25">
        <v>20</v>
      </c>
      <c r="AO380" s="25">
        <v>22</v>
      </c>
      <c r="AP380" s="25">
        <v>23</v>
      </c>
      <c r="AQ380" s="25">
        <v>24</v>
      </c>
      <c r="AR380" s="25">
        <v>25</v>
      </c>
      <c r="AS380" s="25">
        <v>26</v>
      </c>
      <c r="AT380" s="25">
        <v>27</v>
      </c>
      <c r="AV380" s="25">
        <v>29</v>
      </c>
      <c r="AX380" s="25">
        <v>31</v>
      </c>
      <c r="AY380" s="25">
        <v>32</v>
      </c>
      <c r="AZ380" s="25">
        <v>33</v>
      </c>
      <c r="BA380" s="25">
        <v>34</v>
      </c>
      <c r="BB380" s="25">
        <v>35</v>
      </c>
      <c r="BC380" s="25">
        <v>36</v>
      </c>
    </row>
    <row r="381" spans="1:55" ht="37.200000000000003" customHeight="1">
      <c r="A381" s="101" t="s">
        <v>38</v>
      </c>
      <c r="B381" s="192"/>
      <c r="C381" s="116" t="s">
        <v>419</v>
      </c>
      <c r="D381" s="117"/>
      <c r="E381" s="117"/>
      <c r="F381" s="117"/>
      <c r="G381" s="117"/>
      <c r="H381" s="118"/>
      <c r="I381" s="91" t="str">
        <f t="shared" si="197"/>
        <v>9 MOTOR Y TRANSMISION</v>
      </c>
      <c r="J381" s="91" t="s">
        <v>416</v>
      </c>
      <c r="K381" s="91" t="str">
        <f t="shared" si="198"/>
        <v>d</v>
      </c>
      <c r="L381" s="91" t="str">
        <f t="shared" si="199"/>
        <v>Inexistencia del silenciador o de la rejilla de protección u otro dispositivo equivalente</v>
      </c>
      <c r="M381" s="28" t="str">
        <f>+IF(N381="O","DG",IF(N381="P","","N/A"))</f>
        <v/>
      </c>
      <c r="N381" s="34" t="str">
        <f>+IF(OR($T$5=T381,$T$5=U381,$T$5=V381,$T$5=W381,$T$5=X381,$T$5=Y381,$T$5=Z381,$T$5=AA381,$T$5=AB381,$T$5=AC381,$T$5=AD381,$T$5=AE381,$T$5=AF381,$T$5=AG381,$T$5=AH381,$T$5=AI381,$T$5=AJ381,$T$5=AK381,$T$5=AL381,$T$5=AM381,$T$5=AN381,$T$5=AO381,$T$5=AP381,$T$5=AQ381,$T$5=AR381,$T$5=AS381,$T$5=AT381,$T$5=AU381,$T$5=AV381,$T$5=AW381,$T$5=AX381,$T$5=AY381,$T$5=AZ381,$T$5=BA381,$T$5=BB381,$T$5=BC381,$T$5=BD381),"P","¡")</f>
        <v>P</v>
      </c>
      <c r="O381" s="29">
        <f t="shared" si="196"/>
        <v>0</v>
      </c>
      <c r="P381" s="116"/>
      <c r="Q381" s="117"/>
      <c r="R381" s="117"/>
      <c r="S381" s="118"/>
      <c r="T381" s="25">
        <v>1</v>
      </c>
      <c r="U381" s="25">
        <v>2</v>
      </c>
      <c r="V381" s="25">
        <v>3</v>
      </c>
      <c r="W381" s="25">
        <v>4</v>
      </c>
      <c r="X381" s="25">
        <v>5</v>
      </c>
      <c r="AA381" s="25">
        <v>8</v>
      </c>
      <c r="AB381" s="25">
        <v>9</v>
      </c>
      <c r="AI381" s="25">
        <v>16</v>
      </c>
      <c r="AJ381" s="25">
        <v>17</v>
      </c>
      <c r="AL381" s="25">
        <v>19</v>
      </c>
      <c r="AM381" s="25">
        <v>20</v>
      </c>
      <c r="AO381" s="25">
        <v>22</v>
      </c>
      <c r="AP381" s="25">
        <v>23</v>
      </c>
      <c r="AQ381" s="25">
        <v>24</v>
      </c>
      <c r="AR381" s="25">
        <v>25</v>
      </c>
      <c r="AS381" s="25">
        <v>26</v>
      </c>
      <c r="AT381" s="25">
        <v>27</v>
      </c>
      <c r="AV381" s="25">
        <v>29</v>
      </c>
      <c r="AX381" s="25">
        <v>31</v>
      </c>
      <c r="AY381" s="25">
        <v>32</v>
      </c>
      <c r="AZ381" s="25">
        <v>33</v>
      </c>
      <c r="BA381" s="25">
        <v>34</v>
      </c>
      <c r="BB381" s="25">
        <v>35</v>
      </c>
      <c r="BC381" s="25">
        <v>36</v>
      </c>
    </row>
    <row r="382" spans="1:55" ht="39.9" customHeight="1">
      <c r="A382" s="101" t="s">
        <v>420</v>
      </c>
      <c r="B382" s="121" t="s">
        <v>421</v>
      </c>
      <c r="C382" s="122"/>
      <c r="D382" s="122"/>
      <c r="E382" s="122"/>
      <c r="F382" s="122"/>
      <c r="G382" s="122"/>
      <c r="H382" s="122"/>
      <c r="I382" s="122"/>
      <c r="J382" s="122"/>
      <c r="K382" s="122"/>
      <c r="L382" s="122"/>
      <c r="M382" s="122"/>
      <c r="N382" s="122"/>
      <c r="O382" s="122"/>
      <c r="P382" s="122"/>
      <c r="Q382" s="122"/>
      <c r="R382" s="122"/>
      <c r="S382" s="123"/>
    </row>
    <row r="383" spans="1:55" ht="39.9" customHeight="1">
      <c r="A383" s="101"/>
      <c r="B383" s="191" t="s">
        <v>23</v>
      </c>
      <c r="C383" s="121" t="s">
        <v>24</v>
      </c>
      <c r="D383" s="122"/>
      <c r="E383" s="122"/>
      <c r="F383" s="122"/>
      <c r="G383" s="122"/>
      <c r="H383" s="123"/>
      <c r="I383" s="94" t="s">
        <v>25</v>
      </c>
      <c r="J383" s="94" t="s">
        <v>26</v>
      </c>
      <c r="K383" s="94" t="s">
        <v>27</v>
      </c>
      <c r="L383" s="94" t="s">
        <v>24</v>
      </c>
      <c r="M383" s="101" t="s">
        <v>28</v>
      </c>
      <c r="N383" s="101" t="s">
        <v>29</v>
      </c>
      <c r="O383" s="92" t="s">
        <v>30</v>
      </c>
      <c r="P383" s="121" t="s">
        <v>30</v>
      </c>
      <c r="Q383" s="122"/>
      <c r="R383" s="122"/>
      <c r="S383" s="123"/>
    </row>
    <row r="384" spans="1:55" ht="35.4" customHeight="1">
      <c r="A384" s="101" t="s">
        <v>31</v>
      </c>
      <c r="B384" s="192"/>
      <c r="C384" s="116" t="s">
        <v>422</v>
      </c>
      <c r="D384" s="117"/>
      <c r="E384" s="117"/>
      <c r="F384" s="117"/>
      <c r="G384" s="117"/>
      <c r="H384" s="118"/>
      <c r="I384" s="91" t="str">
        <f>+$I$381</f>
        <v>9 MOTOR Y TRANSMISION</v>
      </c>
      <c r="J384" s="91" t="s">
        <v>423</v>
      </c>
      <c r="K384" s="91" t="str">
        <f>+A384</f>
        <v>a</v>
      </c>
      <c r="L384" s="91" t="str">
        <f>+C384</f>
        <v>Humedecimiento en elementos de la transmisión sin goteo</v>
      </c>
      <c r="M384" s="28" t="str">
        <f>+IF(N384="O","DL",IF(N384="P","","N/A"))</f>
        <v/>
      </c>
      <c r="N384" s="34" t="str">
        <f t="shared" ref="N384:N391" si="200">+IF(OR($T$5=T384,$T$5=U384,$T$5=V384,$T$5=W384,$T$5=X384,$T$5=Y384,$T$5=Z384,$T$5=AA384,$T$5=AB384,$T$5=AC384,$T$5=AD384,$T$5=AE384,$T$5=AF384,$T$5=AG384,$T$5=AH384,$T$5=AI384,$T$5=AJ384,$T$5=AK384,$T$5=AL384,$T$5=AM384,$T$5=AN384,$T$5=AO384,$T$5=AP384,$T$5=AQ384,$T$5=AR384,$T$5=AS384,$T$5=AT384,$T$5=AU384,$T$5=AV384,$T$5=AW384,$T$5=AX384,$T$5=AY384,$T$5=AZ384,$T$5=BA384,$T$5=BB384,$T$5=BC384,$T$5=BD384),"P","¡")</f>
        <v>P</v>
      </c>
      <c r="O384" s="29">
        <f t="shared" ref="O384:O391" si="201">P384</f>
        <v>0</v>
      </c>
      <c r="P384" s="116"/>
      <c r="Q384" s="117"/>
      <c r="R384" s="117"/>
      <c r="S384" s="118"/>
      <c r="U384" s="25">
        <v>2</v>
      </c>
      <c r="W384" s="25">
        <v>4</v>
      </c>
      <c r="X384" s="25">
        <v>5</v>
      </c>
      <c r="AA384" s="25">
        <v>8</v>
      </c>
      <c r="AB384" s="25">
        <v>9</v>
      </c>
      <c r="AD384" s="25">
        <v>11</v>
      </c>
      <c r="AI384" s="25">
        <v>16</v>
      </c>
      <c r="AJ384" s="25">
        <v>17</v>
      </c>
      <c r="AL384" s="25">
        <v>19</v>
      </c>
      <c r="AO384" s="25">
        <v>22</v>
      </c>
      <c r="AP384" s="25">
        <v>23</v>
      </c>
      <c r="AR384" s="25">
        <v>25</v>
      </c>
      <c r="AS384" s="25">
        <v>26</v>
      </c>
      <c r="AT384" s="25">
        <v>27</v>
      </c>
      <c r="AY384" s="25">
        <v>32</v>
      </c>
      <c r="AZ384" s="25">
        <v>33</v>
      </c>
      <c r="BA384" s="25">
        <v>34</v>
      </c>
      <c r="BB384" s="25">
        <v>35</v>
      </c>
      <c r="BC384" s="25">
        <v>36</v>
      </c>
    </row>
    <row r="385" spans="1:55" ht="35.4" customHeight="1">
      <c r="A385" s="101" t="s">
        <v>34</v>
      </c>
      <c r="B385" s="192"/>
      <c r="C385" s="116" t="s">
        <v>424</v>
      </c>
      <c r="D385" s="117"/>
      <c r="E385" s="117"/>
      <c r="F385" s="117"/>
      <c r="G385" s="117"/>
      <c r="H385" s="118"/>
      <c r="I385" s="91" t="str">
        <f t="shared" ref="I385:I391" si="202">+$I$381</f>
        <v>9 MOTOR Y TRANSMISION</v>
      </c>
      <c r="J385" s="91" t="s">
        <v>423</v>
      </c>
      <c r="K385" s="91" t="str">
        <f t="shared" ref="K385:K391" si="203">+A385</f>
        <v>b</v>
      </c>
      <c r="L385" s="91" t="str">
        <f t="shared" ref="L385:L391" si="204">+C385</f>
        <v>Fugas en los elementos de transmisión</v>
      </c>
      <c r="M385" s="28" t="str">
        <f>+IF(N385="O","DG",IF(N385="P","","N/A"))</f>
        <v/>
      </c>
      <c r="N385" s="34" t="str">
        <f t="shared" si="200"/>
        <v>P</v>
      </c>
      <c r="O385" s="29">
        <f t="shared" si="201"/>
        <v>0</v>
      </c>
      <c r="P385" s="116"/>
      <c r="Q385" s="117"/>
      <c r="R385" s="117"/>
      <c r="S385" s="118"/>
      <c r="U385" s="25">
        <v>2</v>
      </c>
      <c r="W385" s="25">
        <v>4</v>
      </c>
      <c r="X385" s="25">
        <v>5</v>
      </c>
      <c r="AA385" s="25">
        <v>8</v>
      </c>
      <c r="AB385" s="25">
        <v>9</v>
      </c>
      <c r="AD385" s="25">
        <v>11</v>
      </c>
      <c r="AI385" s="25">
        <v>16</v>
      </c>
      <c r="AJ385" s="25">
        <v>17</v>
      </c>
      <c r="AL385" s="25">
        <v>19</v>
      </c>
      <c r="AO385" s="25">
        <v>22</v>
      </c>
      <c r="AP385" s="25">
        <v>23</v>
      </c>
      <c r="AR385" s="25">
        <v>25</v>
      </c>
      <c r="AS385" s="25">
        <v>26</v>
      </c>
      <c r="AT385" s="25">
        <v>27</v>
      </c>
      <c r="AY385" s="25">
        <v>32</v>
      </c>
      <c r="AZ385" s="25">
        <v>33</v>
      </c>
      <c r="BA385" s="25">
        <v>34</v>
      </c>
      <c r="BB385" s="25">
        <v>35</v>
      </c>
      <c r="BC385" s="25">
        <v>36</v>
      </c>
    </row>
    <row r="386" spans="1:55" ht="35.4" customHeight="1">
      <c r="A386" s="101" t="s">
        <v>36</v>
      </c>
      <c r="B386" s="192"/>
      <c r="C386" s="116" t="s">
        <v>425</v>
      </c>
      <c r="D386" s="117"/>
      <c r="E386" s="117"/>
      <c r="F386" s="117"/>
      <c r="G386" s="117"/>
      <c r="H386" s="118"/>
      <c r="I386" s="91" t="str">
        <f t="shared" si="202"/>
        <v>9 MOTOR Y TRANSMISION</v>
      </c>
      <c r="J386" s="91" t="s">
        <v>423</v>
      </c>
      <c r="K386" s="91" t="str">
        <f t="shared" si="203"/>
        <v>c</v>
      </c>
      <c r="L386" s="91" t="str">
        <f t="shared" si="204"/>
        <v>Defectos de estado o inexistencia de los guardapolvos de los ejes o semiejes</v>
      </c>
      <c r="M386" s="28" t="str">
        <f>+IF(N386="O","DL",IF(N386="P","","N/A"))</f>
        <v/>
      </c>
      <c r="N386" s="34" t="str">
        <f t="shared" si="200"/>
        <v>P</v>
      </c>
      <c r="O386" s="29">
        <f t="shared" si="201"/>
        <v>0</v>
      </c>
      <c r="P386" s="116"/>
      <c r="Q386" s="117"/>
      <c r="R386" s="117"/>
      <c r="S386" s="118"/>
      <c r="U386" s="25">
        <v>2</v>
      </c>
      <c r="W386" s="25">
        <v>4</v>
      </c>
      <c r="X386" s="25">
        <v>5</v>
      </c>
      <c r="AA386" s="25">
        <v>8</v>
      </c>
      <c r="AB386" s="25">
        <v>9</v>
      </c>
      <c r="AD386" s="25">
        <v>11</v>
      </c>
      <c r="AI386" s="25">
        <v>16</v>
      </c>
      <c r="AJ386" s="25">
        <v>17</v>
      </c>
      <c r="AL386" s="25">
        <v>19</v>
      </c>
      <c r="AO386" s="25">
        <v>22</v>
      </c>
      <c r="AP386" s="25">
        <v>23</v>
      </c>
      <c r="AR386" s="25">
        <v>25</v>
      </c>
      <c r="AS386" s="25">
        <v>26</v>
      </c>
      <c r="AT386" s="25">
        <v>27</v>
      </c>
      <c r="AY386" s="25">
        <v>32</v>
      </c>
      <c r="AZ386" s="25">
        <v>33</v>
      </c>
      <c r="BA386" s="25">
        <v>34</v>
      </c>
      <c r="BB386" s="25">
        <v>35</v>
      </c>
      <c r="BC386" s="25">
        <v>36</v>
      </c>
    </row>
    <row r="387" spans="1:55" ht="39.9" customHeight="1">
      <c r="A387" s="101" t="s">
        <v>38</v>
      </c>
      <c r="B387" s="192"/>
      <c r="C387" s="116" t="s">
        <v>426</v>
      </c>
      <c r="D387" s="117"/>
      <c r="E387" s="117"/>
      <c r="F387" s="117"/>
      <c r="G387" s="117"/>
      <c r="H387" s="118"/>
      <c r="I387" s="91" t="str">
        <f t="shared" si="202"/>
        <v>9 MOTOR Y TRANSMISION</v>
      </c>
      <c r="J387" s="91" t="s">
        <v>423</v>
      </c>
      <c r="K387" s="91" t="str">
        <f t="shared" si="203"/>
        <v>d</v>
      </c>
      <c r="L387" s="91" t="str">
        <f t="shared" si="204"/>
        <v>Existencia de holguras leves en los elementos de la transmisión (crucetas de la barra de transmisión, soportes de la barra, ejes y semiejes)</v>
      </c>
      <c r="M387" s="28" t="str">
        <f>+IF(N387="O","DL",IF(N387="P","","N/A"))</f>
        <v/>
      </c>
      <c r="N387" s="34" t="str">
        <f t="shared" si="200"/>
        <v>P</v>
      </c>
      <c r="O387" s="29">
        <f t="shared" si="201"/>
        <v>0</v>
      </c>
      <c r="P387" s="116"/>
      <c r="Q387" s="117"/>
      <c r="R387" s="117"/>
      <c r="S387" s="118"/>
      <c r="U387" s="25">
        <v>2</v>
      </c>
      <c r="W387" s="25">
        <v>4</v>
      </c>
      <c r="X387" s="25">
        <v>5</v>
      </c>
      <c r="AA387" s="25">
        <v>8</v>
      </c>
      <c r="AB387" s="25">
        <v>9</v>
      </c>
      <c r="AD387" s="25">
        <v>11</v>
      </c>
      <c r="AI387" s="25">
        <v>16</v>
      </c>
      <c r="AJ387" s="25">
        <v>17</v>
      </c>
      <c r="AL387" s="25">
        <v>19</v>
      </c>
      <c r="AO387" s="25">
        <v>22</v>
      </c>
      <c r="AP387" s="25">
        <v>23</v>
      </c>
      <c r="AR387" s="25">
        <v>25</v>
      </c>
      <c r="AS387" s="25">
        <v>26</v>
      </c>
      <c r="AT387" s="25">
        <v>27</v>
      </c>
      <c r="AY387" s="25">
        <v>32</v>
      </c>
      <c r="AZ387" s="25">
        <v>33</v>
      </c>
      <c r="BA387" s="25">
        <v>34</v>
      </c>
      <c r="BB387" s="25">
        <v>35</v>
      </c>
      <c r="BC387" s="25">
        <v>36</v>
      </c>
    </row>
    <row r="388" spans="1:55" ht="39.9" customHeight="1">
      <c r="A388" s="101" t="s">
        <v>40</v>
      </c>
      <c r="B388" s="192"/>
      <c r="C388" s="116" t="s">
        <v>427</v>
      </c>
      <c r="D388" s="117"/>
      <c r="E388" s="117"/>
      <c r="F388" s="117"/>
      <c r="G388" s="117"/>
      <c r="H388" s="118"/>
      <c r="I388" s="91" t="str">
        <f t="shared" si="202"/>
        <v>9 MOTOR Y TRANSMISION</v>
      </c>
      <c r="J388" s="91" t="s">
        <v>423</v>
      </c>
      <c r="K388" s="91" t="str">
        <f t="shared" si="203"/>
        <v>e</v>
      </c>
      <c r="L388" s="91" t="str">
        <f t="shared" si="204"/>
        <v>Existencia de holguras excesivas en los elementos de la transmisión (crucetas de la barra de transmisión, soportes de la barra, ejes y semiejes)</v>
      </c>
      <c r="M388" s="28" t="str">
        <f t="shared" ref="M388:M389" si="205">+IF(N388="O","DG",IF(N388="P","","N/A"))</f>
        <v/>
      </c>
      <c r="N388" s="34" t="str">
        <f t="shared" si="200"/>
        <v>P</v>
      </c>
      <c r="O388" s="29">
        <f t="shared" si="201"/>
        <v>0</v>
      </c>
      <c r="P388" s="116"/>
      <c r="Q388" s="117"/>
      <c r="R388" s="117"/>
      <c r="S388" s="118"/>
      <c r="U388" s="25">
        <v>2</v>
      </c>
      <c r="W388" s="25">
        <v>4</v>
      </c>
      <c r="X388" s="25">
        <v>5</v>
      </c>
      <c r="AA388" s="25">
        <v>8</v>
      </c>
      <c r="AB388" s="25">
        <v>9</v>
      </c>
      <c r="AD388" s="25">
        <v>11</v>
      </c>
      <c r="AI388" s="25">
        <v>16</v>
      </c>
      <c r="AJ388" s="25">
        <v>17</v>
      </c>
      <c r="AL388" s="25">
        <v>19</v>
      </c>
      <c r="AO388" s="25">
        <v>22</v>
      </c>
      <c r="AP388" s="25">
        <v>23</v>
      </c>
      <c r="AR388" s="25">
        <v>25</v>
      </c>
      <c r="AS388" s="25">
        <v>26</v>
      </c>
      <c r="AT388" s="25">
        <v>27</v>
      </c>
      <c r="AY388" s="25">
        <v>32</v>
      </c>
      <c r="AZ388" s="25">
        <v>33</v>
      </c>
      <c r="BA388" s="25">
        <v>34</v>
      </c>
      <c r="BB388" s="25">
        <v>35</v>
      </c>
      <c r="BC388" s="25">
        <v>36</v>
      </c>
    </row>
    <row r="389" spans="1:55" ht="39.9" customHeight="1">
      <c r="A389" s="101" t="s">
        <v>42</v>
      </c>
      <c r="B389" s="192"/>
      <c r="C389" s="116" t="s">
        <v>428</v>
      </c>
      <c r="D389" s="117"/>
      <c r="E389" s="117"/>
      <c r="F389" s="117"/>
      <c r="G389" s="117"/>
      <c r="H389" s="118"/>
      <c r="I389" s="91" t="str">
        <f t="shared" si="202"/>
        <v>9 MOTOR Y TRANSMISION</v>
      </c>
      <c r="J389" s="91" t="s">
        <v>423</v>
      </c>
      <c r="K389" s="91" t="str">
        <f t="shared" si="203"/>
        <v>f</v>
      </c>
      <c r="L389" s="91" t="str">
        <f t="shared" si="204"/>
        <v>Defectos en los soportes de la transmisión con riesgo de
desprendimiento</v>
      </c>
      <c r="M389" s="28" t="str">
        <f t="shared" si="205"/>
        <v/>
      </c>
      <c r="N389" s="34" t="str">
        <f t="shared" si="200"/>
        <v>P</v>
      </c>
      <c r="O389" s="29">
        <f t="shared" si="201"/>
        <v>0</v>
      </c>
      <c r="P389" s="116"/>
      <c r="Q389" s="117"/>
      <c r="R389" s="117"/>
      <c r="S389" s="118"/>
      <c r="U389" s="25">
        <v>2</v>
      </c>
      <c r="W389" s="25">
        <v>4</v>
      </c>
      <c r="X389" s="25">
        <v>5</v>
      </c>
      <c r="AA389" s="25">
        <v>8</v>
      </c>
      <c r="AB389" s="25">
        <v>9</v>
      </c>
      <c r="AD389" s="25">
        <v>11</v>
      </c>
      <c r="AI389" s="25">
        <v>16</v>
      </c>
      <c r="AJ389" s="25">
        <v>17</v>
      </c>
      <c r="AL389" s="25">
        <v>19</v>
      </c>
      <c r="AO389" s="25">
        <v>22</v>
      </c>
      <c r="AP389" s="25">
        <v>23</v>
      </c>
      <c r="AR389" s="25">
        <v>25</v>
      </c>
      <c r="AS389" s="25">
        <v>26</v>
      </c>
      <c r="AT389" s="25">
        <v>27</v>
      </c>
      <c r="AY389" s="25">
        <v>32</v>
      </c>
      <c r="AZ389" s="25">
        <v>33</v>
      </c>
      <c r="BA389" s="25">
        <v>34</v>
      </c>
      <c r="BB389" s="25">
        <v>35</v>
      </c>
      <c r="BC389" s="25">
        <v>36</v>
      </c>
    </row>
    <row r="390" spans="1:55" ht="34.950000000000003" customHeight="1">
      <c r="A390" s="101" t="s">
        <v>44</v>
      </c>
      <c r="B390" s="192"/>
      <c r="C390" s="116" t="s">
        <v>429</v>
      </c>
      <c r="D390" s="117"/>
      <c r="E390" s="117"/>
      <c r="F390" s="117"/>
      <c r="G390" s="117"/>
      <c r="H390" s="118"/>
      <c r="I390" s="91" t="str">
        <f t="shared" si="202"/>
        <v>9 MOTOR Y TRANSMISION</v>
      </c>
      <c r="J390" s="91" t="s">
        <v>423</v>
      </c>
      <c r="K390" s="91" t="str">
        <f t="shared" si="203"/>
        <v>g</v>
      </c>
      <c r="L390" s="91" t="str">
        <f t="shared" si="204"/>
        <v>Defectos en los soportes de la transmisión</v>
      </c>
      <c r="M390" s="28" t="str">
        <f>+IF(N390="O","DL",IF(N390="P","","N/A"))</f>
        <v/>
      </c>
      <c r="N390" s="34" t="str">
        <f t="shared" si="200"/>
        <v>P</v>
      </c>
      <c r="O390" s="29">
        <f t="shared" si="201"/>
        <v>0</v>
      </c>
      <c r="P390" s="116"/>
      <c r="Q390" s="117"/>
      <c r="R390" s="117"/>
      <c r="S390" s="118"/>
      <c r="U390" s="25">
        <v>2</v>
      </c>
      <c r="W390" s="25">
        <v>4</v>
      </c>
      <c r="X390" s="25">
        <v>5</v>
      </c>
      <c r="AA390" s="25">
        <v>8</v>
      </c>
      <c r="AB390" s="25">
        <v>9</v>
      </c>
      <c r="AD390" s="25">
        <v>11</v>
      </c>
      <c r="AI390" s="25">
        <v>16</v>
      </c>
      <c r="AJ390" s="25">
        <v>17</v>
      </c>
      <c r="AL390" s="25">
        <v>19</v>
      </c>
      <c r="AO390" s="25">
        <v>22</v>
      </c>
      <c r="AP390" s="25">
        <v>23</v>
      </c>
      <c r="AR390" s="25">
        <v>25</v>
      </c>
      <c r="AS390" s="25">
        <v>26</v>
      </c>
      <c r="AT390" s="25">
        <v>27</v>
      </c>
      <c r="AY390" s="25">
        <v>32</v>
      </c>
      <c r="AZ390" s="25">
        <v>33</v>
      </c>
      <c r="BA390" s="25">
        <v>34</v>
      </c>
      <c r="BB390" s="25">
        <v>35</v>
      </c>
      <c r="BC390" s="25">
        <v>36</v>
      </c>
    </row>
    <row r="391" spans="1:55" ht="34.950000000000003" customHeight="1">
      <c r="A391" s="101" t="s">
        <v>42</v>
      </c>
      <c r="B391" s="193"/>
      <c r="C391" s="116" t="s">
        <v>430</v>
      </c>
      <c r="D391" s="117"/>
      <c r="E391" s="117"/>
      <c r="F391" s="117"/>
      <c r="G391" s="117"/>
      <c r="H391" s="118"/>
      <c r="I391" s="91" t="str">
        <f t="shared" si="202"/>
        <v>9 MOTOR Y TRANSMISION</v>
      </c>
      <c r="J391" s="91" t="s">
        <v>423</v>
      </c>
      <c r="K391" s="91" t="str">
        <f t="shared" si="203"/>
        <v>f</v>
      </c>
      <c r="L391" s="91" t="str">
        <f t="shared" si="204"/>
        <v>Fisuras y/o fracturas en carcasas húmedas y/o cecas</v>
      </c>
      <c r="M391" s="28" t="str">
        <f>+IF(N391="O","DG",IF(N391="P","","N/A"))</f>
        <v/>
      </c>
      <c r="N391" s="34" t="str">
        <f t="shared" si="200"/>
        <v>P</v>
      </c>
      <c r="O391" s="29">
        <f t="shared" si="201"/>
        <v>0</v>
      </c>
      <c r="P391" s="116"/>
      <c r="Q391" s="117"/>
      <c r="R391" s="117"/>
      <c r="S391" s="118"/>
      <c r="U391" s="25">
        <v>2</v>
      </c>
      <c r="W391" s="25">
        <v>4</v>
      </c>
      <c r="X391" s="25">
        <v>5</v>
      </c>
      <c r="AA391" s="25">
        <v>8</v>
      </c>
      <c r="AB391" s="25">
        <v>9</v>
      </c>
      <c r="AD391" s="25">
        <v>11</v>
      </c>
      <c r="AI391" s="25">
        <v>16</v>
      </c>
      <c r="AJ391" s="25">
        <v>17</v>
      </c>
      <c r="AL391" s="25">
        <v>19</v>
      </c>
      <c r="AO391" s="25">
        <v>22</v>
      </c>
      <c r="AP391" s="25">
        <v>23</v>
      </c>
      <c r="AR391" s="25">
        <v>25</v>
      </c>
      <c r="AS391" s="25">
        <v>26</v>
      </c>
      <c r="AT391" s="25">
        <v>27</v>
      </c>
      <c r="AY391" s="25">
        <v>32</v>
      </c>
      <c r="AZ391" s="25">
        <v>33</v>
      </c>
      <c r="BA391" s="25">
        <v>34</v>
      </c>
      <c r="BB391" s="25">
        <v>35</v>
      </c>
      <c r="BC391" s="25">
        <v>36</v>
      </c>
    </row>
    <row r="392" spans="1:55" ht="39.9" customHeight="1">
      <c r="A392" s="101" t="s">
        <v>431</v>
      </c>
      <c r="B392" s="121" t="s">
        <v>432</v>
      </c>
      <c r="C392" s="122"/>
      <c r="D392" s="122"/>
      <c r="E392" s="122"/>
      <c r="F392" s="122"/>
      <c r="G392" s="122"/>
      <c r="H392" s="122"/>
      <c r="I392" s="122"/>
      <c r="J392" s="122"/>
      <c r="K392" s="122"/>
      <c r="L392" s="122"/>
      <c r="M392" s="122"/>
      <c r="N392" s="122"/>
      <c r="O392" s="122"/>
      <c r="P392" s="122"/>
      <c r="Q392" s="122"/>
      <c r="R392" s="122"/>
      <c r="S392" s="123"/>
    </row>
    <row r="393" spans="1:55" ht="39.9" customHeight="1">
      <c r="A393" s="101"/>
      <c r="B393" s="191" t="s">
        <v>23</v>
      </c>
      <c r="C393" s="121" t="s">
        <v>24</v>
      </c>
      <c r="D393" s="122"/>
      <c r="E393" s="122"/>
      <c r="F393" s="122"/>
      <c r="G393" s="122"/>
      <c r="H393" s="123"/>
      <c r="I393" s="94" t="s">
        <v>25</v>
      </c>
      <c r="J393" s="94" t="s">
        <v>26</v>
      </c>
      <c r="K393" s="94" t="s">
        <v>27</v>
      </c>
      <c r="L393" s="94" t="s">
        <v>24</v>
      </c>
      <c r="M393" s="101" t="s">
        <v>28</v>
      </c>
      <c r="N393" s="101" t="s">
        <v>29</v>
      </c>
      <c r="O393" s="92" t="s">
        <v>30</v>
      </c>
      <c r="P393" s="121" t="s">
        <v>30</v>
      </c>
      <c r="Q393" s="122"/>
      <c r="R393" s="122"/>
      <c r="S393" s="123"/>
    </row>
    <row r="394" spans="1:55" ht="31.2" customHeight="1">
      <c r="A394" s="101" t="s">
        <v>31</v>
      </c>
      <c r="B394" s="192"/>
      <c r="C394" s="116" t="s">
        <v>433</v>
      </c>
      <c r="D394" s="117"/>
      <c r="E394" s="117"/>
      <c r="F394" s="117"/>
      <c r="G394" s="117"/>
      <c r="H394" s="118"/>
      <c r="I394" s="91" t="str">
        <f>+$I$391</f>
        <v>9 MOTOR Y TRANSMISION</v>
      </c>
      <c r="J394" s="91" t="s">
        <v>434</v>
      </c>
      <c r="K394" s="91" t="str">
        <f>+A394</f>
        <v>a</v>
      </c>
      <c r="L394" s="91" t="str">
        <f>+C394</f>
        <v>Defectos de estado del depósito, tuberías, uniones y/o componentes del equipo de gasificación</v>
      </c>
      <c r="M394" s="28" t="str">
        <f>+IF(N394="O","DG",IF(N394="P","","N/A"))</f>
        <v>N/A</v>
      </c>
      <c r="N394" s="34" t="str">
        <f t="shared" ref="N394:N402" si="206">+IF(OR($T$5=T394,$T$5=U394,$T$5=V394,$T$5=W394,$T$5=X394,$T$5=Y394,$T$5=Z394,$T$5=AA394,$T$5=AB394,$T$5=AC394,$T$5=AD394,$T$5=AE394,$T$5=AF394,$T$5=AG394,$T$5=AH394,$T$5=AI394,$T$5=AJ394,$T$5=AK394,$T$5=AL394,$T$5=AM394,$T$5=AN394,$T$5=AO394,$T$5=AP394,$T$5=AQ394,$T$5=AR394,$T$5=AS394,$T$5=AT394,$T$5=AU394,$T$5=AV394,$T$5=AW394,$T$5=AX394,$T$5=AY394,$T$5=AZ394,$T$5=BA394,$T$5=BB394,$T$5=BC394,$T$5=BD394),"P","¡")</f>
        <v>¡</v>
      </c>
      <c r="O394" s="29">
        <f t="shared" ref="O394:O402" si="207">P394</f>
        <v>0</v>
      </c>
      <c r="P394" s="116"/>
      <c r="Q394" s="117"/>
      <c r="R394" s="117"/>
      <c r="S394" s="118"/>
    </row>
    <row r="395" spans="1:55" ht="31.2" customHeight="1">
      <c r="A395" s="101" t="s">
        <v>34</v>
      </c>
      <c r="B395" s="192"/>
      <c r="C395" s="116" t="s">
        <v>435</v>
      </c>
      <c r="D395" s="117"/>
      <c r="E395" s="117"/>
      <c r="F395" s="117"/>
      <c r="G395" s="117"/>
      <c r="H395" s="118"/>
      <c r="I395" s="91" t="str">
        <f t="shared" ref="I395:I402" si="208">+$I$391</f>
        <v>9 MOTOR Y TRANSMISION</v>
      </c>
      <c r="J395" s="91" t="s">
        <v>434</v>
      </c>
      <c r="K395" s="91" t="str">
        <f t="shared" ref="K395:K402" si="209">+A395</f>
        <v>b</v>
      </c>
      <c r="L395" s="91" t="str">
        <f t="shared" ref="L395:L402" si="210">+C395</f>
        <v>Fugas en el depósito, tuberías, uniones y/o componentes del equipo de gasificación</v>
      </c>
      <c r="M395" s="28" t="str">
        <f>+IF(N395="O","DG",IF(N395="P","","N/A"))</f>
        <v>N/A</v>
      </c>
      <c r="N395" s="34" t="str">
        <f t="shared" si="206"/>
        <v>¡</v>
      </c>
      <c r="O395" s="29">
        <f t="shared" si="207"/>
        <v>0</v>
      </c>
      <c r="P395" s="116"/>
      <c r="Q395" s="117"/>
      <c r="R395" s="117"/>
      <c r="S395" s="118"/>
    </row>
    <row r="396" spans="1:55" ht="31.2" customHeight="1">
      <c r="A396" s="101" t="s">
        <v>36</v>
      </c>
      <c r="B396" s="192"/>
      <c r="C396" s="116" t="s">
        <v>436</v>
      </c>
      <c r="D396" s="117"/>
      <c r="E396" s="117"/>
      <c r="F396" s="117"/>
      <c r="G396" s="117"/>
      <c r="H396" s="118"/>
      <c r="I396" s="91" t="str">
        <f t="shared" si="208"/>
        <v>9 MOTOR Y TRANSMISION</v>
      </c>
      <c r="J396" s="91" t="s">
        <v>434</v>
      </c>
      <c r="K396" s="91" t="str">
        <f t="shared" si="209"/>
        <v>c</v>
      </c>
      <c r="L396" s="91" t="str">
        <f t="shared" si="210"/>
        <v>Fijación del depósito defectuosa</v>
      </c>
      <c r="M396" s="28" t="str">
        <f>+IF(N396="O","DL",IF(N396="P","","N/A"))</f>
        <v>N/A</v>
      </c>
      <c r="N396" s="34" t="str">
        <f t="shared" si="206"/>
        <v>¡</v>
      </c>
      <c r="O396" s="29">
        <f t="shared" si="207"/>
        <v>0</v>
      </c>
      <c r="P396" s="116"/>
      <c r="Q396" s="117"/>
      <c r="R396" s="117"/>
      <c r="S396" s="118"/>
    </row>
    <row r="397" spans="1:55" ht="31.2" customHeight="1">
      <c r="A397" s="101" t="s">
        <v>38</v>
      </c>
      <c r="B397" s="192"/>
      <c r="C397" s="116" t="s">
        <v>437</v>
      </c>
      <c r="D397" s="117"/>
      <c r="E397" s="117"/>
      <c r="F397" s="117"/>
      <c r="G397" s="117"/>
      <c r="H397" s="118"/>
      <c r="I397" s="91" t="str">
        <f t="shared" si="208"/>
        <v>9 MOTOR Y TRANSMISION</v>
      </c>
      <c r="J397" s="91" t="s">
        <v>434</v>
      </c>
      <c r="K397" s="91" t="str">
        <f t="shared" si="209"/>
        <v>d</v>
      </c>
      <c r="L397" s="91" t="str">
        <f t="shared" si="210"/>
        <v>Fijación del depósito defectuosa con peligro de desprendimiento</v>
      </c>
      <c r="M397" s="28" t="str">
        <f>+IF(N397="O","DG",IF(N397="P","","N/A"))</f>
        <v>N/A</v>
      </c>
      <c r="N397" s="34" t="str">
        <f t="shared" si="206"/>
        <v>¡</v>
      </c>
      <c r="O397" s="29">
        <f t="shared" si="207"/>
        <v>0</v>
      </c>
      <c r="P397" s="116"/>
      <c r="Q397" s="117"/>
      <c r="R397" s="117"/>
      <c r="S397" s="118"/>
    </row>
    <row r="398" spans="1:55" ht="31.2" customHeight="1">
      <c r="A398" s="101" t="s">
        <v>40</v>
      </c>
      <c r="B398" s="192"/>
      <c r="C398" s="116" t="s">
        <v>438</v>
      </c>
      <c r="D398" s="117"/>
      <c r="E398" s="117"/>
      <c r="F398" s="117"/>
      <c r="G398" s="117"/>
      <c r="H398" s="118"/>
      <c r="I398" s="91" t="str">
        <f t="shared" si="208"/>
        <v>9 MOTOR Y TRANSMISION</v>
      </c>
      <c r="J398" s="91" t="s">
        <v>434</v>
      </c>
      <c r="K398" s="91" t="str">
        <f t="shared" si="209"/>
        <v>e</v>
      </c>
      <c r="L398" s="91" t="str">
        <f t="shared" si="210"/>
        <v>Componentes eléctricos no aislados en las cercanías del depósito o las tuberías</v>
      </c>
      <c r="M398" s="28" t="str">
        <f>+IF(N398="O","DG",IF(N398="P","","N/A"))</f>
        <v>N/A</v>
      </c>
      <c r="N398" s="34" t="str">
        <f t="shared" si="206"/>
        <v>¡</v>
      </c>
      <c r="O398" s="29">
        <f t="shared" si="207"/>
        <v>0</v>
      </c>
      <c r="P398" s="116"/>
      <c r="Q398" s="117"/>
      <c r="R398" s="117"/>
      <c r="S398" s="118"/>
    </row>
    <row r="399" spans="1:55" ht="31.2" customHeight="1">
      <c r="A399" s="101" t="s">
        <v>42</v>
      </c>
      <c r="B399" s="192"/>
      <c r="C399" s="116" t="s">
        <v>439</v>
      </c>
      <c r="D399" s="117"/>
      <c r="E399" s="117"/>
      <c r="F399" s="117"/>
      <c r="G399" s="117"/>
      <c r="H399" s="118"/>
      <c r="I399" s="91" t="str">
        <f t="shared" si="208"/>
        <v>9 MOTOR Y TRANSMISION</v>
      </c>
      <c r="J399" s="91" t="s">
        <v>434</v>
      </c>
      <c r="K399" s="91" t="str">
        <f t="shared" si="209"/>
        <v>f</v>
      </c>
      <c r="L399" s="91" t="str">
        <f t="shared" si="210"/>
        <v>Fijación del equipo de gasificación defectuosa</v>
      </c>
      <c r="M399" s="28" t="str">
        <f>+IF(N399="O","DL",IF(N399="P","","N/A"))</f>
        <v>N/A</v>
      </c>
      <c r="N399" s="34" t="str">
        <f t="shared" si="206"/>
        <v>¡</v>
      </c>
      <c r="O399" s="29">
        <f t="shared" si="207"/>
        <v>0</v>
      </c>
      <c r="P399" s="116"/>
      <c r="Q399" s="117"/>
      <c r="R399" s="117"/>
      <c r="S399" s="118"/>
    </row>
    <row r="400" spans="1:55" ht="39.9" customHeight="1">
      <c r="A400" s="101" t="s">
        <v>44</v>
      </c>
      <c r="B400" s="192"/>
      <c r="C400" s="116" t="s">
        <v>440</v>
      </c>
      <c r="D400" s="117"/>
      <c r="E400" s="117"/>
      <c r="F400" s="117"/>
      <c r="G400" s="117"/>
      <c r="H400" s="118"/>
      <c r="I400" s="91" t="str">
        <f t="shared" si="208"/>
        <v>9 MOTOR Y TRANSMISION</v>
      </c>
      <c r="J400" s="91" t="s">
        <v>434</v>
      </c>
      <c r="K400" s="91" t="str">
        <f t="shared" si="209"/>
        <v>g</v>
      </c>
      <c r="L400" s="91" t="str">
        <f t="shared" si="210"/>
        <v>Fijación del equipo de gasificación defectuosa con peligro de
desprendimiento</v>
      </c>
      <c r="M400" s="28" t="str">
        <f>+IF(N400="O","DG",IF(N400="P","","N/A"))</f>
        <v>N/A</v>
      </c>
      <c r="N400" s="34" t="str">
        <f t="shared" si="206"/>
        <v>¡</v>
      </c>
      <c r="O400" s="29">
        <f t="shared" si="207"/>
        <v>0</v>
      </c>
      <c r="P400" s="116"/>
      <c r="Q400" s="117"/>
      <c r="R400" s="117"/>
      <c r="S400" s="118"/>
    </row>
    <row r="401" spans="1:54" ht="33.6" customHeight="1">
      <c r="A401" s="101" t="s">
        <v>46</v>
      </c>
      <c r="B401" s="192"/>
      <c r="C401" s="116" t="s">
        <v>441</v>
      </c>
      <c r="D401" s="117"/>
      <c r="E401" s="117"/>
      <c r="F401" s="117"/>
      <c r="G401" s="117"/>
      <c r="H401" s="118"/>
      <c r="I401" s="91" t="str">
        <f t="shared" si="208"/>
        <v>9 MOTOR Y TRANSMISION</v>
      </c>
      <c r="J401" s="91" t="s">
        <v>434</v>
      </c>
      <c r="K401" s="91" t="str">
        <f t="shared" si="209"/>
        <v>h</v>
      </c>
      <c r="L401" s="91" t="str">
        <f t="shared" si="210"/>
        <v>Defectos de estado de racores y/o terminales</v>
      </c>
      <c r="M401" s="28" t="str">
        <f>+IF(N401="O","DL",IF(N401="P","","N/A"))</f>
        <v>N/A</v>
      </c>
      <c r="N401" s="34" t="str">
        <f t="shared" si="206"/>
        <v>¡</v>
      </c>
      <c r="O401" s="29">
        <f t="shared" si="207"/>
        <v>0</v>
      </c>
      <c r="P401" s="116"/>
      <c r="Q401" s="117"/>
      <c r="R401" s="117"/>
      <c r="S401" s="118"/>
    </row>
    <row r="402" spans="1:54" ht="33.6" customHeight="1">
      <c r="A402" s="101" t="s">
        <v>48</v>
      </c>
      <c r="B402" s="193"/>
      <c r="C402" s="116" t="s">
        <v>442</v>
      </c>
      <c r="D402" s="117"/>
      <c r="E402" s="117"/>
      <c r="F402" s="117"/>
      <c r="G402" s="117"/>
      <c r="H402" s="118"/>
      <c r="I402" s="91" t="str">
        <f t="shared" si="208"/>
        <v>9 MOTOR Y TRANSMISION</v>
      </c>
      <c r="J402" s="91" t="s">
        <v>434</v>
      </c>
      <c r="K402" s="91" t="str">
        <f t="shared" si="209"/>
        <v>i</v>
      </c>
      <c r="L402" s="91" t="str">
        <f t="shared" si="210"/>
        <v xml:space="preserve">Tuberías de presión sometidas a vibraciones </v>
      </c>
      <c r="M402" s="28" t="str">
        <f>+IF(N402="O","DL",IF(N402="P","","N/A"))</f>
        <v>N/A</v>
      </c>
      <c r="N402" s="34" t="str">
        <f t="shared" si="206"/>
        <v>¡</v>
      </c>
      <c r="O402" s="29">
        <f t="shared" si="207"/>
        <v>0</v>
      </c>
      <c r="P402" s="116"/>
      <c r="Q402" s="117"/>
      <c r="R402" s="117"/>
      <c r="S402" s="118"/>
    </row>
    <row r="403" spans="1:54" ht="27.6" customHeight="1">
      <c r="A403" s="59"/>
      <c r="B403" s="60"/>
      <c r="C403" s="222" t="s">
        <v>0</v>
      </c>
      <c r="D403" s="223"/>
      <c r="E403" s="223"/>
      <c r="F403" s="223"/>
      <c r="G403" s="223"/>
      <c r="H403" s="223"/>
      <c r="I403" s="223"/>
      <c r="J403" s="223"/>
      <c r="K403" s="223"/>
      <c r="L403" s="223"/>
      <c r="M403" s="223"/>
      <c r="N403" s="223"/>
      <c r="O403" s="223"/>
      <c r="P403" s="223"/>
      <c r="Q403" s="223"/>
      <c r="R403" s="224"/>
      <c r="S403" s="112" t="s">
        <v>1</v>
      </c>
    </row>
    <row r="404" spans="1:54" ht="27.6" customHeight="1">
      <c r="A404" s="61"/>
      <c r="B404" s="62"/>
      <c r="C404" s="225" t="s">
        <v>2</v>
      </c>
      <c r="D404" s="226"/>
      <c r="E404" s="226"/>
      <c r="F404" s="226"/>
      <c r="G404" s="226"/>
      <c r="H404" s="226"/>
      <c r="I404" s="226"/>
      <c r="J404" s="226"/>
      <c r="K404" s="226"/>
      <c r="L404" s="226"/>
      <c r="M404" s="226"/>
      <c r="N404" s="226"/>
      <c r="O404" s="226"/>
      <c r="P404" s="226"/>
      <c r="Q404" s="226"/>
      <c r="R404" s="227"/>
      <c r="S404" s="112" t="s">
        <v>3</v>
      </c>
    </row>
    <row r="405" spans="1:54" ht="27.6" customHeight="1">
      <c r="A405" s="63"/>
      <c r="B405" s="64"/>
      <c r="C405" s="228"/>
      <c r="D405" s="229"/>
      <c r="E405" s="229"/>
      <c r="F405" s="229"/>
      <c r="G405" s="229"/>
      <c r="H405" s="229"/>
      <c r="I405" s="229"/>
      <c r="J405" s="229"/>
      <c r="K405" s="229"/>
      <c r="L405" s="229"/>
      <c r="M405" s="229"/>
      <c r="N405" s="229"/>
      <c r="O405" s="229"/>
      <c r="P405" s="229"/>
      <c r="Q405" s="229"/>
      <c r="R405" s="230"/>
      <c r="S405" s="24" t="s">
        <v>443</v>
      </c>
    </row>
    <row r="406" spans="1:54" ht="39.9" customHeight="1">
      <c r="A406" s="101">
        <v>10</v>
      </c>
      <c r="B406" s="121" t="s">
        <v>444</v>
      </c>
      <c r="C406" s="122"/>
      <c r="D406" s="122"/>
      <c r="E406" s="122"/>
      <c r="F406" s="122"/>
      <c r="G406" s="122"/>
      <c r="H406" s="122"/>
      <c r="I406" s="122"/>
      <c r="J406" s="122"/>
      <c r="K406" s="122"/>
      <c r="L406" s="122"/>
      <c r="M406" s="122"/>
      <c r="N406" s="122"/>
      <c r="O406" s="122"/>
      <c r="P406" s="122"/>
      <c r="Q406" s="122"/>
      <c r="R406" s="122"/>
      <c r="S406" s="123"/>
    </row>
    <row r="407" spans="1:54" ht="39.9" customHeight="1">
      <c r="A407" s="101"/>
      <c r="B407" s="191" t="s">
        <v>23</v>
      </c>
      <c r="C407" s="121" t="s">
        <v>24</v>
      </c>
      <c r="D407" s="122"/>
      <c r="E407" s="122"/>
      <c r="F407" s="122"/>
      <c r="G407" s="122"/>
      <c r="H407" s="123"/>
      <c r="I407" s="94" t="s">
        <v>25</v>
      </c>
      <c r="J407" s="94" t="s">
        <v>26</v>
      </c>
      <c r="K407" s="94" t="s">
        <v>27</v>
      </c>
      <c r="L407" s="94" t="s">
        <v>24</v>
      </c>
      <c r="M407" s="101" t="s">
        <v>28</v>
      </c>
      <c r="N407" s="101" t="s">
        <v>29</v>
      </c>
      <c r="O407" s="92" t="s">
        <v>30</v>
      </c>
      <c r="P407" s="121" t="s">
        <v>30</v>
      </c>
      <c r="Q407" s="122"/>
      <c r="R407" s="122"/>
      <c r="S407" s="123"/>
    </row>
    <row r="408" spans="1:54" ht="39.9" customHeight="1">
      <c r="A408" s="101" t="s">
        <v>31</v>
      </c>
      <c r="B408" s="192"/>
      <c r="C408" s="116" t="s">
        <v>445</v>
      </c>
      <c r="D408" s="117"/>
      <c r="E408" s="117"/>
      <c r="F408" s="117"/>
      <c r="G408" s="117"/>
      <c r="H408" s="118"/>
      <c r="I408" s="91" t="s">
        <v>446</v>
      </c>
      <c r="J408" s="91" t="s">
        <v>446</v>
      </c>
      <c r="K408" s="91" t="str">
        <f>+A408</f>
        <v>a</v>
      </c>
      <c r="L408" s="91" t="str">
        <f>+C408</f>
        <v>Fugas en el depósito, tuberías, uniones y/o componentes del sistema hidráulico</v>
      </c>
      <c r="M408" s="28" t="str">
        <f t="shared" ref="M408:M413" si="211">+IF(N408="O","DG",IF(N408="P","","N/A"))</f>
        <v/>
      </c>
      <c r="N408" s="34" t="str">
        <f t="shared" ref="N408:N426" si="212">+IF(OR($T$5=T408,$T$5=U408,$T$5=V408,$T$5=W408,$T$5=X408,$T$5=Y408,$T$5=Z408,$T$5=AA408,$T$5=AB408,$T$5=AC408,$T$5=AD408,$T$5=AE408,$T$5=AF408,$T$5=AG408,$T$5=AH408,$T$5=AI408,$T$5=AJ408,$T$5=AK408,$T$5=AL408,$T$5=AM408,$T$5=AN408,$T$5=AO408,$T$5=AP408,$T$5=AQ408,$T$5=AR408,$T$5=AS408,$T$5=AT408,$T$5=AU408,$T$5=AV408,$T$5=AW408,$T$5=AX408,$T$5=AY408,$T$5=AZ408,$T$5=BA408,$T$5=BB408,$T$5=BC408,$T$5=BD408),"P","¡")</f>
        <v>P</v>
      </c>
      <c r="O408" s="29">
        <f t="shared" ref="O408:O426" si="213">P408</f>
        <v>0</v>
      </c>
      <c r="P408" s="116"/>
      <c r="Q408" s="117"/>
      <c r="R408" s="117"/>
      <c r="S408" s="118"/>
      <c r="U408" s="25">
        <v>2</v>
      </c>
      <c r="X408" s="25">
        <v>5</v>
      </c>
      <c r="AA408" s="25">
        <v>8</v>
      </c>
      <c r="AB408" s="25">
        <v>9</v>
      </c>
      <c r="AE408" s="25">
        <v>12</v>
      </c>
      <c r="AI408" s="25">
        <v>16</v>
      </c>
      <c r="AJ408" s="25">
        <v>17</v>
      </c>
      <c r="AK408" s="25">
        <v>18</v>
      </c>
      <c r="AL408" s="25">
        <v>19</v>
      </c>
      <c r="AO408" s="25">
        <v>22</v>
      </c>
      <c r="AQ408" s="25">
        <v>24</v>
      </c>
      <c r="AS408" s="25">
        <v>26</v>
      </c>
      <c r="AT408" s="25">
        <v>27</v>
      </c>
    </row>
    <row r="409" spans="1:54" ht="39.9" customHeight="1">
      <c r="A409" s="101" t="s">
        <v>34</v>
      </c>
      <c r="B409" s="192"/>
      <c r="C409" s="116" t="s">
        <v>447</v>
      </c>
      <c r="D409" s="117"/>
      <c r="E409" s="117"/>
      <c r="F409" s="117"/>
      <c r="G409" s="117"/>
      <c r="H409" s="118"/>
      <c r="I409" s="91" t="s">
        <v>446</v>
      </c>
      <c r="J409" s="91" t="s">
        <v>446</v>
      </c>
      <c r="K409" s="91" t="str">
        <f t="shared" ref="K409:K419" si="214">+A409</f>
        <v>b</v>
      </c>
      <c r="L409" s="91" t="str">
        <f t="shared" ref="L409:L426" si="215">+C409</f>
        <v>Inexistencia o mal funcionamiento del sistema de paro de emergencia</v>
      </c>
      <c r="M409" s="28" t="str">
        <f t="shared" si="211"/>
        <v/>
      </c>
      <c r="N409" s="34" t="str">
        <f t="shared" si="212"/>
        <v>P</v>
      </c>
      <c r="O409" s="29">
        <f t="shared" si="213"/>
        <v>0</v>
      </c>
      <c r="P409" s="116"/>
      <c r="Q409" s="117"/>
      <c r="R409" s="117"/>
      <c r="S409" s="118"/>
      <c r="T409" s="25">
        <v>1</v>
      </c>
      <c r="U409" s="25">
        <v>2</v>
      </c>
      <c r="V409" s="25">
        <v>3</v>
      </c>
      <c r="X409" s="25">
        <v>5</v>
      </c>
      <c r="AB409" s="25">
        <v>9</v>
      </c>
      <c r="AE409" s="25">
        <v>12</v>
      </c>
      <c r="AM409" s="25">
        <v>20</v>
      </c>
      <c r="AO409" s="25">
        <v>22</v>
      </c>
      <c r="AS409" s="25">
        <v>26</v>
      </c>
      <c r="AT409" s="25">
        <v>27</v>
      </c>
      <c r="BB409" s="25">
        <v>35</v>
      </c>
    </row>
    <row r="410" spans="1:54" ht="39.9" customHeight="1">
      <c r="A410" s="101" t="s">
        <v>36</v>
      </c>
      <c r="B410" s="192"/>
      <c r="C410" s="116" t="s">
        <v>448</v>
      </c>
      <c r="D410" s="117"/>
      <c r="E410" s="117"/>
      <c r="F410" s="117"/>
      <c r="G410" s="117"/>
      <c r="H410" s="118"/>
      <c r="I410" s="91" t="s">
        <v>446</v>
      </c>
      <c r="J410" s="91" t="s">
        <v>446</v>
      </c>
      <c r="K410" s="91" t="str">
        <f t="shared" si="214"/>
        <v>c</v>
      </c>
      <c r="L410" s="91" t="str">
        <f t="shared" si="215"/>
        <v>Inexistencia o mal funcionamiento del sistema de liberación de estabilizadores</v>
      </c>
      <c r="M410" s="28" t="str">
        <f t="shared" si="211"/>
        <v>N/A</v>
      </c>
      <c r="N410" s="34" t="str">
        <f t="shared" si="212"/>
        <v>¡</v>
      </c>
      <c r="O410" s="29">
        <f t="shared" si="213"/>
        <v>0</v>
      </c>
      <c r="P410" s="116"/>
      <c r="Q410" s="117"/>
      <c r="R410" s="117"/>
      <c r="S410" s="118"/>
      <c r="AB410" s="25">
        <v>9</v>
      </c>
      <c r="AJ410" s="25">
        <v>17</v>
      </c>
      <c r="AK410" s="25">
        <v>18</v>
      </c>
      <c r="AL410" s="25">
        <v>19</v>
      </c>
      <c r="AO410" s="25">
        <v>22</v>
      </c>
    </row>
    <row r="411" spans="1:54" ht="39.9" customHeight="1">
      <c r="A411" s="101" t="s">
        <v>38</v>
      </c>
      <c r="B411" s="192"/>
      <c r="C411" s="116" t="s">
        <v>449</v>
      </c>
      <c r="D411" s="117"/>
      <c r="E411" s="117"/>
      <c r="F411" s="117"/>
      <c r="G411" s="117"/>
      <c r="H411" s="118"/>
      <c r="I411" s="91" t="s">
        <v>446</v>
      </c>
      <c r="J411" s="91" t="s">
        <v>446</v>
      </c>
      <c r="K411" s="91" t="str">
        <f t="shared" si="214"/>
        <v>d</v>
      </c>
      <c r="L411" s="91" t="str">
        <f t="shared" si="215"/>
        <v>Inexistencia del tapón del deposito hidráulico.</v>
      </c>
      <c r="M411" s="28" t="str">
        <f t="shared" si="211"/>
        <v/>
      </c>
      <c r="N411" s="34" t="str">
        <f t="shared" si="212"/>
        <v>P</v>
      </c>
      <c r="O411" s="29">
        <f t="shared" si="213"/>
        <v>0</v>
      </c>
      <c r="P411" s="116"/>
      <c r="Q411" s="117"/>
      <c r="R411" s="117"/>
      <c r="S411" s="118"/>
      <c r="U411" s="25">
        <v>2</v>
      </c>
      <c r="X411" s="25">
        <v>5</v>
      </c>
      <c r="AA411" s="25">
        <v>8</v>
      </c>
      <c r="AB411" s="25">
        <v>9</v>
      </c>
      <c r="AE411" s="25">
        <v>12</v>
      </c>
      <c r="AI411" s="25">
        <v>16</v>
      </c>
      <c r="AJ411" s="25">
        <v>17</v>
      </c>
      <c r="AK411" s="25">
        <v>18</v>
      </c>
      <c r="AL411" s="25">
        <v>19</v>
      </c>
      <c r="AO411" s="25">
        <v>22</v>
      </c>
      <c r="AQ411" s="25">
        <v>24</v>
      </c>
      <c r="AS411" s="25">
        <v>26</v>
      </c>
      <c r="AT411" s="25">
        <v>27</v>
      </c>
    </row>
    <row r="412" spans="1:54" ht="39.9" customHeight="1">
      <c r="A412" s="101" t="s">
        <v>40</v>
      </c>
      <c r="B412" s="192"/>
      <c r="C412" s="116" t="s">
        <v>450</v>
      </c>
      <c r="D412" s="117"/>
      <c r="E412" s="117"/>
      <c r="F412" s="117"/>
      <c r="G412" s="117"/>
      <c r="H412" s="118"/>
      <c r="I412" s="91" t="s">
        <v>446</v>
      </c>
      <c r="J412" s="91" t="s">
        <v>446</v>
      </c>
      <c r="K412" s="91" t="str">
        <f t="shared" si="214"/>
        <v>e</v>
      </c>
      <c r="L412" s="91" t="str">
        <f t="shared" si="215"/>
        <v>Nivel de fluidos hidráulicos por debajo del mínimo de la faja de operación</v>
      </c>
      <c r="M412" s="28" t="str">
        <f t="shared" si="211"/>
        <v/>
      </c>
      <c r="N412" s="34" t="str">
        <f t="shared" si="212"/>
        <v>P</v>
      </c>
      <c r="O412" s="29">
        <f t="shared" si="213"/>
        <v>0</v>
      </c>
      <c r="P412" s="116"/>
      <c r="Q412" s="117"/>
      <c r="R412" s="117"/>
      <c r="S412" s="118"/>
      <c r="U412" s="25">
        <v>2</v>
      </c>
      <c r="X412" s="25">
        <v>5</v>
      </c>
      <c r="AA412" s="25">
        <v>8</v>
      </c>
      <c r="AB412" s="25">
        <v>9</v>
      </c>
      <c r="AE412" s="25">
        <v>12</v>
      </c>
      <c r="AI412" s="25">
        <v>16</v>
      </c>
      <c r="AJ412" s="25">
        <v>17</v>
      </c>
      <c r="AK412" s="25">
        <v>18</v>
      </c>
      <c r="AL412" s="25">
        <v>19</v>
      </c>
      <c r="AO412" s="25">
        <v>22</v>
      </c>
      <c r="AQ412" s="25">
        <v>24</v>
      </c>
      <c r="AS412" s="25">
        <v>26</v>
      </c>
      <c r="AT412" s="25">
        <v>27</v>
      </c>
    </row>
    <row r="413" spans="1:54" ht="39.9" customHeight="1">
      <c r="A413" s="101" t="s">
        <v>42</v>
      </c>
      <c r="B413" s="192"/>
      <c r="C413" s="116" t="s">
        <v>451</v>
      </c>
      <c r="D413" s="117"/>
      <c r="E413" s="117"/>
      <c r="F413" s="117"/>
      <c r="G413" s="117"/>
      <c r="H413" s="118"/>
      <c r="I413" s="91" t="s">
        <v>446</v>
      </c>
      <c r="J413" s="91" t="s">
        <v>446</v>
      </c>
      <c r="K413" s="91" t="str">
        <f t="shared" si="214"/>
        <v>f</v>
      </c>
      <c r="L413" s="91" t="str">
        <f t="shared" si="215"/>
        <v>Defectos mayores en mangueras, acoples, tuberías, válvulas y demás componentes del sistema (roces entre mangueras o con otro elemento que puedan fisurar o cortar la manguera)</v>
      </c>
      <c r="M413" s="28" t="str">
        <f t="shared" si="211"/>
        <v/>
      </c>
      <c r="N413" s="34" t="str">
        <f t="shared" si="212"/>
        <v>P</v>
      </c>
      <c r="O413" s="29">
        <f t="shared" si="213"/>
        <v>0</v>
      </c>
      <c r="P413" s="116"/>
      <c r="Q413" s="117"/>
      <c r="R413" s="117"/>
      <c r="S413" s="118"/>
      <c r="U413" s="25">
        <v>2</v>
      </c>
      <c r="X413" s="25">
        <v>5</v>
      </c>
      <c r="AA413" s="25">
        <v>8</v>
      </c>
      <c r="AB413" s="25">
        <v>9</v>
      </c>
      <c r="AE413" s="25">
        <v>12</v>
      </c>
      <c r="AI413" s="25">
        <v>16</v>
      </c>
      <c r="AJ413" s="25">
        <v>17</v>
      </c>
      <c r="AK413" s="25">
        <v>18</v>
      </c>
      <c r="AL413" s="25">
        <v>19</v>
      </c>
      <c r="AO413" s="25">
        <v>22</v>
      </c>
      <c r="AQ413" s="25">
        <v>24</v>
      </c>
      <c r="AS413" s="25">
        <v>26</v>
      </c>
      <c r="AT413" s="25">
        <v>27</v>
      </c>
    </row>
    <row r="414" spans="1:54" ht="39.9" customHeight="1">
      <c r="A414" s="101" t="s">
        <v>44</v>
      </c>
      <c r="B414" s="192"/>
      <c r="C414" s="116" t="s">
        <v>452</v>
      </c>
      <c r="D414" s="117"/>
      <c r="E414" s="117"/>
      <c r="F414" s="117"/>
      <c r="G414" s="117"/>
      <c r="H414" s="118"/>
      <c r="I414" s="91" t="s">
        <v>446</v>
      </c>
      <c r="J414" s="91" t="s">
        <v>446</v>
      </c>
      <c r="K414" s="91" t="str">
        <f t="shared" si="214"/>
        <v>g</v>
      </c>
      <c r="L414" s="91" t="str">
        <f t="shared" si="215"/>
        <v>Defectos menores en mangueras, acoples, tuberías, válvulas y demás componentes del sistema</v>
      </c>
      <c r="M414" s="28" t="str">
        <f>+IF(N414="O","DL",IF(N414="P","","N/A"))</f>
        <v/>
      </c>
      <c r="N414" s="34" t="str">
        <f t="shared" si="212"/>
        <v>P</v>
      </c>
      <c r="O414" s="29">
        <f t="shared" si="213"/>
        <v>0</v>
      </c>
      <c r="P414" s="116"/>
      <c r="Q414" s="117"/>
      <c r="R414" s="117"/>
      <c r="S414" s="118"/>
      <c r="U414" s="25">
        <v>2</v>
      </c>
      <c r="X414" s="25">
        <v>5</v>
      </c>
      <c r="AA414" s="25">
        <v>8</v>
      </c>
      <c r="AB414" s="25">
        <v>9</v>
      </c>
      <c r="AE414" s="25">
        <v>12</v>
      </c>
      <c r="AI414" s="25">
        <v>16</v>
      </c>
      <c r="AJ414" s="25">
        <v>17</v>
      </c>
      <c r="AK414" s="25">
        <v>18</v>
      </c>
      <c r="AL414" s="25">
        <v>19</v>
      </c>
      <c r="AO414" s="25">
        <v>22</v>
      </c>
      <c r="AQ414" s="25">
        <v>24</v>
      </c>
      <c r="AS414" s="25">
        <v>26</v>
      </c>
      <c r="AT414" s="25">
        <v>27</v>
      </c>
    </row>
    <row r="415" spans="1:54" ht="39.9" customHeight="1">
      <c r="A415" s="101" t="s">
        <v>46</v>
      </c>
      <c r="B415" s="192"/>
      <c r="C415" s="116" t="s">
        <v>453</v>
      </c>
      <c r="D415" s="117"/>
      <c r="E415" s="117"/>
      <c r="F415" s="117"/>
      <c r="G415" s="117"/>
      <c r="H415" s="118"/>
      <c r="I415" s="91" t="s">
        <v>446</v>
      </c>
      <c r="J415" s="91" t="s">
        <v>446</v>
      </c>
      <c r="K415" s="91" t="str">
        <f t="shared" si="214"/>
        <v>h</v>
      </c>
      <c r="L415" s="91" t="str">
        <f t="shared" si="215"/>
        <v>Existencia de holguras leves en los elementos activos del sistema (cadenas , torres, guías, mástiles, etc.)</v>
      </c>
      <c r="M415" s="28" t="str">
        <f>+IF(N415="O","DL",IF(N415="P","","N/A"))</f>
        <v/>
      </c>
      <c r="N415" s="34" t="str">
        <f t="shared" si="212"/>
        <v>P</v>
      </c>
      <c r="O415" s="29">
        <f t="shared" si="213"/>
        <v>0</v>
      </c>
      <c r="P415" s="116"/>
      <c r="Q415" s="117"/>
      <c r="R415" s="117"/>
      <c r="S415" s="118"/>
      <c r="U415" s="25">
        <v>2</v>
      </c>
      <c r="X415" s="25">
        <v>5</v>
      </c>
      <c r="AA415" s="25">
        <v>8</v>
      </c>
      <c r="AB415" s="25">
        <v>9</v>
      </c>
      <c r="AE415" s="25">
        <v>12</v>
      </c>
      <c r="AI415" s="25">
        <v>16</v>
      </c>
      <c r="AJ415" s="25">
        <v>17</v>
      </c>
      <c r="AK415" s="25">
        <v>18</v>
      </c>
      <c r="AL415" s="25">
        <v>19</v>
      </c>
      <c r="AO415" s="25">
        <v>22</v>
      </c>
      <c r="AQ415" s="25">
        <v>24</v>
      </c>
      <c r="AS415" s="25">
        <v>26</v>
      </c>
      <c r="AT415" s="25">
        <v>27</v>
      </c>
    </row>
    <row r="416" spans="1:54" ht="39.9" customHeight="1">
      <c r="A416" s="101" t="s">
        <v>48</v>
      </c>
      <c r="B416" s="192"/>
      <c r="C416" s="116" t="s">
        <v>454</v>
      </c>
      <c r="D416" s="117"/>
      <c r="E416" s="117"/>
      <c r="F416" s="117"/>
      <c r="G416" s="117"/>
      <c r="H416" s="118"/>
      <c r="I416" s="91" t="s">
        <v>446</v>
      </c>
      <c r="J416" s="91" t="s">
        <v>446</v>
      </c>
      <c r="K416" s="91" t="str">
        <f t="shared" si="214"/>
        <v>i</v>
      </c>
      <c r="L416" s="91" t="str">
        <f t="shared" si="215"/>
        <v>Existencia de holguras excesivas en los elementos activos del sistema (cadenas, pistones, torres, guías, mástiles, etc.)</v>
      </c>
      <c r="M416" s="28" t="str">
        <f>+IF(N416="O","DG",IF(N416="P","","N/A"))</f>
        <v/>
      </c>
      <c r="N416" s="34" t="str">
        <f t="shared" si="212"/>
        <v>P</v>
      </c>
      <c r="O416" s="29">
        <f t="shared" si="213"/>
        <v>0</v>
      </c>
      <c r="P416" s="116"/>
      <c r="Q416" s="117"/>
      <c r="R416" s="117"/>
      <c r="S416" s="118"/>
      <c r="U416" s="25">
        <v>2</v>
      </c>
      <c r="X416" s="25">
        <v>5</v>
      </c>
      <c r="AA416" s="25">
        <v>8</v>
      </c>
      <c r="AB416" s="25">
        <v>9</v>
      </c>
      <c r="AE416" s="25">
        <v>12</v>
      </c>
      <c r="AI416" s="25">
        <v>16</v>
      </c>
      <c r="AJ416" s="25">
        <v>17</v>
      </c>
      <c r="AK416" s="25">
        <v>18</v>
      </c>
      <c r="AL416" s="25">
        <v>19</v>
      </c>
      <c r="AO416" s="25">
        <v>22</v>
      </c>
      <c r="AQ416" s="25">
        <v>24</v>
      </c>
      <c r="AS416" s="25">
        <v>26</v>
      </c>
      <c r="AT416" s="25">
        <v>27</v>
      </c>
    </row>
    <row r="417" spans="1:55" ht="39.9" customHeight="1">
      <c r="A417" s="101" t="s">
        <v>50</v>
      </c>
      <c r="B417" s="192"/>
      <c r="C417" s="116" t="s">
        <v>455</v>
      </c>
      <c r="D417" s="117"/>
      <c r="E417" s="117"/>
      <c r="F417" s="117"/>
      <c r="G417" s="117"/>
      <c r="H417" s="118"/>
      <c r="I417" s="91" t="s">
        <v>446</v>
      </c>
      <c r="J417" s="91" t="s">
        <v>446</v>
      </c>
      <c r="K417" s="91" t="str">
        <f t="shared" si="214"/>
        <v>j</v>
      </c>
      <c r="L417" s="91" t="str">
        <f t="shared" si="215"/>
        <v>Defectos menores de estado y fijación de los mecanismos de activos (cadenas, pistones torres, guías, mástiles, etc.)</v>
      </c>
      <c r="M417" s="28" t="str">
        <f>+IF(N417="O","DL",IF(N417="P","","N/A"))</f>
        <v/>
      </c>
      <c r="N417" s="34" t="str">
        <f t="shared" si="212"/>
        <v>P</v>
      </c>
      <c r="O417" s="29">
        <f t="shared" si="213"/>
        <v>0</v>
      </c>
      <c r="P417" s="116"/>
      <c r="Q417" s="117"/>
      <c r="R417" s="117"/>
      <c r="S417" s="118"/>
      <c r="U417" s="25">
        <v>2</v>
      </c>
      <c r="X417" s="25">
        <v>5</v>
      </c>
      <c r="AA417" s="25">
        <v>8</v>
      </c>
      <c r="AB417" s="25">
        <v>9</v>
      </c>
      <c r="AE417" s="25">
        <v>12</v>
      </c>
      <c r="AI417" s="25">
        <v>16</v>
      </c>
      <c r="AJ417" s="25">
        <v>17</v>
      </c>
      <c r="AK417" s="25">
        <v>18</v>
      </c>
      <c r="AL417" s="25">
        <v>19</v>
      </c>
      <c r="AO417" s="25">
        <v>22</v>
      </c>
      <c r="AQ417" s="25">
        <v>24</v>
      </c>
      <c r="AS417" s="25">
        <v>26</v>
      </c>
      <c r="AT417" s="25">
        <v>27</v>
      </c>
    </row>
    <row r="418" spans="1:55" ht="39.9" customHeight="1">
      <c r="A418" s="101" t="s">
        <v>52</v>
      </c>
      <c r="B418" s="192"/>
      <c r="C418" s="116" t="s">
        <v>456</v>
      </c>
      <c r="D418" s="117"/>
      <c r="E418" s="117"/>
      <c r="F418" s="117"/>
      <c r="G418" s="117"/>
      <c r="H418" s="118"/>
      <c r="I418" s="91" t="s">
        <v>446</v>
      </c>
      <c r="J418" s="91" t="s">
        <v>446</v>
      </c>
      <c r="K418" s="91" t="str">
        <f t="shared" si="214"/>
        <v>k</v>
      </c>
      <c r="L418" s="91" t="str">
        <f t="shared" si="215"/>
        <v>Defectos mayores de estado y fijación de los mecanismos de activos (cadenas, pistones torres, guías, mástiles, etc.)</v>
      </c>
      <c r="M418" s="28" t="str">
        <f t="shared" ref="M418:M420" si="216">+IF(N418="O","DG",IF(N418="P","","N/A"))</f>
        <v/>
      </c>
      <c r="N418" s="34" t="str">
        <f t="shared" si="212"/>
        <v>P</v>
      </c>
      <c r="O418" s="29">
        <f t="shared" si="213"/>
        <v>0</v>
      </c>
      <c r="P418" s="116"/>
      <c r="Q418" s="117"/>
      <c r="R418" s="117"/>
      <c r="S418" s="118"/>
      <c r="U418" s="25">
        <v>2</v>
      </c>
      <c r="X418" s="25">
        <v>5</v>
      </c>
      <c r="AA418" s="25">
        <v>8</v>
      </c>
      <c r="AB418" s="25">
        <v>9</v>
      </c>
      <c r="AE418" s="25">
        <v>12</v>
      </c>
      <c r="AI418" s="25">
        <v>16</v>
      </c>
      <c r="AJ418" s="25">
        <v>17</v>
      </c>
      <c r="AK418" s="25">
        <v>18</v>
      </c>
      <c r="AL418" s="25">
        <v>19</v>
      </c>
      <c r="AO418" s="25">
        <v>22</v>
      </c>
      <c r="AQ418" s="25">
        <v>24</v>
      </c>
      <c r="AS418" s="25">
        <v>26</v>
      </c>
      <c r="AT418" s="25">
        <v>27</v>
      </c>
    </row>
    <row r="419" spans="1:55" ht="39.9" customHeight="1">
      <c r="A419" s="101" t="s">
        <v>54</v>
      </c>
      <c r="B419" s="192"/>
      <c r="C419" s="116" t="s">
        <v>170</v>
      </c>
      <c r="D419" s="117"/>
      <c r="E419" s="117"/>
      <c r="F419" s="117"/>
      <c r="G419" s="117"/>
      <c r="H419" s="118"/>
      <c r="I419" s="91" t="s">
        <v>446</v>
      </c>
      <c r="J419" s="91" t="s">
        <v>446</v>
      </c>
      <c r="K419" s="91" t="str">
        <f t="shared" si="214"/>
        <v>l</v>
      </c>
      <c r="L419" s="91" t="str">
        <f t="shared" si="215"/>
        <v>Cableado eléctrico presentan sus forros con cortes expuestos, roces con peligro de corte, mal sujetos, mal empatados u otra condición que represente un peligro de corto circuito</v>
      </c>
      <c r="M419" s="28" t="str">
        <f t="shared" si="216"/>
        <v/>
      </c>
      <c r="N419" s="34" t="str">
        <f>+IF(OR($T$5=T419,$T$5=U419,$T$5=V419,$T$5=W419,$T$5=X419,$T$5=Y419,$T$5=Z419,$T$5=AA419,$T$5=AB419,$T$5=AC419,$T$5=AD419,$T$5=AE419,$T$5=AF419,$T$5=AG419,$T$5=AH419,$T$5=AI419,$T$5=AJ419,$T$5=AK419,$T$5=AL419,$T$5=AM419,$T$5=AN419,$T$5=AO419,$T$5=AP419,$T$5=AQ419,$T$5=AR419,$T$5=AS419,$T$5=AT419,$T$5=AU419,$T$5=AV419,$T$5=AW419,$T$5=AX419,$T$5=AY419,$T$5=AZ419,$T$5=BA419,$T$5=BB419,$T$5=BC419,$T$5=BD419),"P","¡")</f>
        <v>P</v>
      </c>
      <c r="O419" s="29">
        <f t="shared" si="213"/>
        <v>0</v>
      </c>
      <c r="P419" s="116"/>
      <c r="Q419" s="117"/>
      <c r="R419" s="117"/>
      <c r="S419" s="118"/>
      <c r="T419" s="25">
        <v>1</v>
      </c>
      <c r="U419" s="25">
        <v>2</v>
      </c>
      <c r="V419" s="25">
        <v>3</v>
      </c>
      <c r="W419" s="25">
        <v>4</v>
      </c>
      <c r="X419" s="25">
        <v>5</v>
      </c>
      <c r="AA419" s="25">
        <v>8</v>
      </c>
      <c r="AB419" s="25">
        <v>9</v>
      </c>
      <c r="AD419" s="25">
        <v>11</v>
      </c>
      <c r="AE419" s="25">
        <v>12</v>
      </c>
      <c r="AI419" s="25">
        <v>16</v>
      </c>
      <c r="AJ419" s="25">
        <v>17</v>
      </c>
      <c r="AK419" s="25">
        <v>18</v>
      </c>
      <c r="AL419" s="25">
        <v>19</v>
      </c>
      <c r="AM419" s="25">
        <v>20</v>
      </c>
      <c r="AO419" s="25">
        <v>22</v>
      </c>
      <c r="AP419" s="25">
        <v>23</v>
      </c>
      <c r="AQ419" s="25">
        <v>24</v>
      </c>
      <c r="AR419" s="25">
        <v>25</v>
      </c>
      <c r="AS419" s="25">
        <v>26</v>
      </c>
      <c r="AT419" s="25">
        <v>27</v>
      </c>
      <c r="AV419" s="25">
        <v>29</v>
      </c>
      <c r="AW419" s="25">
        <v>30</v>
      </c>
      <c r="AX419" s="25">
        <v>31</v>
      </c>
      <c r="AY419" s="25">
        <v>32</v>
      </c>
      <c r="AZ419" s="25">
        <v>33</v>
      </c>
      <c r="BA419" s="25">
        <v>34</v>
      </c>
      <c r="BB419" s="25">
        <v>35</v>
      </c>
      <c r="BC419" s="25">
        <v>36</v>
      </c>
    </row>
    <row r="420" spans="1:55" ht="39.9" customHeight="1">
      <c r="A420" s="101" t="s">
        <v>56</v>
      </c>
      <c r="B420" s="192"/>
      <c r="C420" s="138" t="s">
        <v>457</v>
      </c>
      <c r="D420" s="139"/>
      <c r="E420" s="139"/>
      <c r="F420" s="139"/>
      <c r="G420" s="139"/>
      <c r="H420" s="140"/>
      <c r="I420" s="91" t="s">
        <v>446</v>
      </c>
      <c r="J420" s="91" t="s">
        <v>446</v>
      </c>
      <c r="K420" s="91" t="str">
        <f t="shared" ref="K420:K426" si="217">+A420</f>
        <v>m</v>
      </c>
      <c r="L420" s="76" t="str">
        <f t="shared" si="215"/>
        <v>La batería o la instalación eléctrica no esta protegida de la intemperie,  no tiene o no funciona el sistema de desconexión rápida de batería, no existe o funciona el fusible de protección</v>
      </c>
      <c r="M420" s="84" t="str">
        <f t="shared" si="216"/>
        <v/>
      </c>
      <c r="N420" s="83" t="str">
        <f t="shared" ref="N420" si="218">+IF(OR($T$5=T420,$T$5=U420,$T$5=V420,$T$5=W420,$T$5=X420,$T$5=Y420,$T$5=Z420,$T$5=AA420,$T$5=AB420,$T$5=AC420,$T$5=AD420,$T$5=AE420,$T$5=AF420,$T$5=AG420,$T$5=AH420,$T$5=AI420,$T$5=AJ420,$T$5=AK420,$T$5=AL420,$T$5=AM420,$T$5=AN420,$T$5=AO420,$T$5=AP420,$T$5=AQ420,$T$5=AR420,$T$5=AS420,$T$5=AT420,$T$5=AU420,$T$5=AV420,$T$5=AW420,$T$5=AX420,$T$5=AY420,$T$5=AZ420,$T$5=BA420,$T$5=BB420,$T$5=BC420,$T$5=BD420),"P","¡")</f>
        <v>P</v>
      </c>
      <c r="O420" s="29">
        <f t="shared" si="213"/>
        <v>0</v>
      </c>
      <c r="P420" s="116"/>
      <c r="Q420" s="117"/>
      <c r="R420" s="117"/>
      <c r="S420" s="118"/>
      <c r="T420" s="25">
        <v>1</v>
      </c>
      <c r="U420" s="25">
        <v>2</v>
      </c>
      <c r="V420" s="25">
        <v>3</v>
      </c>
      <c r="W420" s="25">
        <v>4</v>
      </c>
      <c r="X420" s="25">
        <v>5</v>
      </c>
      <c r="AA420" s="25">
        <v>8</v>
      </c>
      <c r="AB420" s="25">
        <v>9</v>
      </c>
      <c r="AD420" s="25">
        <v>11</v>
      </c>
      <c r="AE420" s="25">
        <v>12</v>
      </c>
      <c r="AI420" s="25">
        <v>16</v>
      </c>
      <c r="AJ420" s="25">
        <v>17</v>
      </c>
      <c r="AK420" s="25">
        <v>18</v>
      </c>
      <c r="AL420" s="25">
        <v>19</v>
      </c>
      <c r="AM420" s="25">
        <v>20</v>
      </c>
      <c r="AO420" s="25">
        <v>22</v>
      </c>
      <c r="AP420" s="25">
        <v>23</v>
      </c>
      <c r="AQ420" s="25">
        <v>24</v>
      </c>
      <c r="AR420" s="25">
        <v>25</v>
      </c>
      <c r="AS420" s="25">
        <v>26</v>
      </c>
      <c r="AT420" s="25">
        <v>27</v>
      </c>
      <c r="AV420" s="25">
        <v>29</v>
      </c>
      <c r="AX420" s="25">
        <v>31</v>
      </c>
      <c r="AY420" s="25">
        <v>32</v>
      </c>
      <c r="AZ420" s="25">
        <v>33</v>
      </c>
      <c r="BA420" s="25">
        <v>34</v>
      </c>
      <c r="BB420" s="25">
        <v>35</v>
      </c>
      <c r="BC420" s="25">
        <v>36</v>
      </c>
    </row>
    <row r="421" spans="1:55" ht="39.9" customHeight="1">
      <c r="A421" s="101" t="s">
        <v>58</v>
      </c>
      <c r="B421" s="192"/>
      <c r="C421" s="116" t="s">
        <v>458</v>
      </c>
      <c r="D421" s="117"/>
      <c r="E421" s="117"/>
      <c r="F421" s="117"/>
      <c r="G421" s="117"/>
      <c r="H421" s="118"/>
      <c r="I421" s="91" t="s">
        <v>446</v>
      </c>
      <c r="J421" s="91" t="s">
        <v>446</v>
      </c>
      <c r="K421" s="91" t="str">
        <f t="shared" si="217"/>
        <v>n</v>
      </c>
      <c r="L421" s="91" t="str">
        <f t="shared" si="215"/>
        <v>Defectos menores de estado en mandos hidráulicos</v>
      </c>
      <c r="M421" s="28" t="str">
        <f>+IF(N421="O","DL",IF(N421="P","","N/A"))</f>
        <v/>
      </c>
      <c r="N421" s="34" t="str">
        <f t="shared" si="212"/>
        <v>P</v>
      </c>
      <c r="O421" s="29">
        <f t="shared" si="213"/>
        <v>0</v>
      </c>
      <c r="P421" s="116"/>
      <c r="Q421" s="117"/>
      <c r="R421" s="117"/>
      <c r="S421" s="118"/>
      <c r="U421" s="25">
        <v>2</v>
      </c>
      <c r="X421" s="25">
        <v>5</v>
      </c>
      <c r="AA421" s="25">
        <v>8</v>
      </c>
      <c r="AB421" s="25">
        <v>9</v>
      </c>
      <c r="AE421" s="25">
        <v>12</v>
      </c>
      <c r="AI421" s="25">
        <v>16</v>
      </c>
      <c r="AJ421" s="25">
        <v>17</v>
      </c>
      <c r="AK421" s="25">
        <v>18</v>
      </c>
      <c r="AL421" s="25">
        <v>19</v>
      </c>
      <c r="AO421" s="25">
        <v>22</v>
      </c>
      <c r="AQ421" s="25">
        <v>24</v>
      </c>
      <c r="AS421" s="25">
        <v>26</v>
      </c>
      <c r="AT421" s="25">
        <v>27</v>
      </c>
    </row>
    <row r="422" spans="1:55" ht="39.9" customHeight="1">
      <c r="A422" s="101" t="s">
        <v>78</v>
      </c>
      <c r="B422" s="192"/>
      <c r="C422" s="116" t="s">
        <v>459</v>
      </c>
      <c r="D422" s="117"/>
      <c r="E422" s="117"/>
      <c r="F422" s="117"/>
      <c r="G422" s="117"/>
      <c r="H422" s="118"/>
      <c r="I422" s="91" t="s">
        <v>446</v>
      </c>
      <c r="J422" s="91" t="s">
        <v>446</v>
      </c>
      <c r="K422" s="91" t="str">
        <f t="shared" si="217"/>
        <v>o</v>
      </c>
      <c r="L422" s="91" t="str">
        <f t="shared" si="215"/>
        <v>Defectos mayores de estado en mandos hidráulicos</v>
      </c>
      <c r="M422" s="28" t="str">
        <f t="shared" ref="M422:M426" si="219">+IF(N422="O","DG",IF(N422="P","","N/A"))</f>
        <v/>
      </c>
      <c r="N422" s="34" t="str">
        <f t="shared" si="212"/>
        <v>P</v>
      </c>
      <c r="O422" s="29">
        <f t="shared" si="213"/>
        <v>0</v>
      </c>
      <c r="P422" s="116"/>
      <c r="Q422" s="117"/>
      <c r="R422" s="117"/>
      <c r="S422" s="118"/>
      <c r="U422" s="25">
        <v>2</v>
      </c>
      <c r="X422" s="25">
        <v>5</v>
      </c>
      <c r="AA422" s="25">
        <v>8</v>
      </c>
      <c r="AB422" s="25">
        <v>9</v>
      </c>
      <c r="AE422" s="25">
        <v>12</v>
      </c>
      <c r="AI422" s="25">
        <v>16</v>
      </c>
      <c r="AJ422" s="25">
        <v>17</v>
      </c>
      <c r="AK422" s="25">
        <v>18</v>
      </c>
      <c r="AL422" s="25">
        <v>19</v>
      </c>
      <c r="AO422" s="25">
        <v>22</v>
      </c>
      <c r="AQ422" s="25">
        <v>24</v>
      </c>
      <c r="AS422" s="25">
        <v>26</v>
      </c>
      <c r="AT422" s="25">
        <v>27</v>
      </c>
    </row>
    <row r="423" spans="1:55" ht="39.9" customHeight="1">
      <c r="A423" s="101" t="s">
        <v>80</v>
      </c>
      <c r="B423" s="192"/>
      <c r="C423" s="116" t="s">
        <v>460</v>
      </c>
      <c r="D423" s="117"/>
      <c r="E423" s="117"/>
      <c r="F423" s="117"/>
      <c r="G423" s="117"/>
      <c r="H423" s="118"/>
      <c r="I423" s="91" t="s">
        <v>446</v>
      </c>
      <c r="J423" s="91" t="s">
        <v>446</v>
      </c>
      <c r="K423" s="91" t="str">
        <f t="shared" si="217"/>
        <v>p</v>
      </c>
      <c r="L423" s="91" t="str">
        <f t="shared" si="215"/>
        <v>Inexistencia o mal funcionamiento de los estabilizadores o del sistema de orquillas de carga (montacargas)</v>
      </c>
      <c r="M423" s="28" t="str">
        <f t="shared" si="219"/>
        <v>N/A</v>
      </c>
      <c r="N423" s="34" t="str">
        <f t="shared" si="212"/>
        <v>¡</v>
      </c>
      <c r="O423" s="29">
        <f t="shared" si="213"/>
        <v>0</v>
      </c>
      <c r="P423" s="116"/>
      <c r="Q423" s="117"/>
      <c r="R423" s="117"/>
      <c r="S423" s="118"/>
      <c r="AQ423" s="25">
        <v>24</v>
      </c>
    </row>
    <row r="424" spans="1:55" ht="39.9" customHeight="1">
      <c r="A424" s="101" t="s">
        <v>82</v>
      </c>
      <c r="B424" s="192"/>
      <c r="C424" s="116" t="s">
        <v>461</v>
      </c>
      <c r="D424" s="117"/>
      <c r="E424" s="117"/>
      <c r="F424" s="117"/>
      <c r="G424" s="117"/>
      <c r="H424" s="118"/>
      <c r="I424" s="91" t="s">
        <v>446</v>
      </c>
      <c r="J424" s="91" t="s">
        <v>446</v>
      </c>
      <c r="K424" s="91" t="str">
        <f t="shared" si="217"/>
        <v>q</v>
      </c>
      <c r="L424" s="91" t="str">
        <f t="shared" si="215"/>
        <v>Defectos de estado o sujeción de rodillos y/o rodines de transferencia de la carga. Estructura metálica con deformaciones</v>
      </c>
      <c r="M424" s="28" t="str">
        <f t="shared" si="219"/>
        <v>N/A</v>
      </c>
      <c r="N424" s="34" t="str">
        <f t="shared" si="212"/>
        <v>¡</v>
      </c>
      <c r="O424" s="29">
        <f t="shared" si="213"/>
        <v>0</v>
      </c>
      <c r="P424" s="116"/>
      <c r="Q424" s="117"/>
      <c r="R424" s="117"/>
      <c r="S424" s="118"/>
      <c r="AO424" s="25">
        <v>22</v>
      </c>
    </row>
    <row r="425" spans="1:55" ht="39.9" customHeight="1">
      <c r="A425" s="101" t="s">
        <v>84</v>
      </c>
      <c r="B425" s="192"/>
      <c r="C425" s="116" t="s">
        <v>462</v>
      </c>
      <c r="D425" s="117"/>
      <c r="E425" s="117"/>
      <c r="F425" s="117"/>
      <c r="G425" s="117"/>
      <c r="H425" s="118"/>
      <c r="I425" s="91" t="s">
        <v>446</v>
      </c>
      <c r="J425" s="91" t="s">
        <v>446</v>
      </c>
      <c r="K425" s="91" t="str">
        <f t="shared" si="217"/>
        <v>r</v>
      </c>
      <c r="L425" s="91" t="str">
        <f t="shared" si="215"/>
        <v>Defectos de estado, sujeción o faltan partes del sistema de tracción de las bandas, fajas u orugas de transferencia de la carga</v>
      </c>
      <c r="M425" s="28" t="str">
        <f t="shared" si="219"/>
        <v>N/A</v>
      </c>
      <c r="N425" s="34" t="str">
        <f t="shared" si="212"/>
        <v>¡</v>
      </c>
      <c r="O425" s="29">
        <f t="shared" si="213"/>
        <v>0</v>
      </c>
      <c r="P425" s="116"/>
      <c r="Q425" s="117"/>
      <c r="R425" s="117"/>
      <c r="S425" s="118"/>
      <c r="AO425" s="25">
        <v>22</v>
      </c>
    </row>
    <row r="426" spans="1:55" ht="39.9" customHeight="1">
      <c r="A426" s="101" t="s">
        <v>86</v>
      </c>
      <c r="B426" s="193"/>
      <c r="C426" s="116" t="s">
        <v>463</v>
      </c>
      <c r="D426" s="117"/>
      <c r="E426" s="117"/>
      <c r="F426" s="117"/>
      <c r="G426" s="117"/>
      <c r="H426" s="118"/>
      <c r="I426" s="91" t="s">
        <v>446</v>
      </c>
      <c r="J426" s="91" t="s">
        <v>446</v>
      </c>
      <c r="K426" s="91" t="str">
        <f t="shared" si="217"/>
        <v>s</v>
      </c>
      <c r="L426" s="91" t="str">
        <f t="shared" si="215"/>
        <v>Barandas de protección de la carga o personas inexistentes o mal sujetas (si las requiere)</v>
      </c>
      <c r="M426" s="28" t="str">
        <f t="shared" si="219"/>
        <v/>
      </c>
      <c r="N426" s="34" t="str">
        <f t="shared" si="212"/>
        <v>P</v>
      </c>
      <c r="O426" s="29">
        <f t="shared" si="213"/>
        <v>0</v>
      </c>
      <c r="P426" s="116"/>
      <c r="Q426" s="117"/>
      <c r="R426" s="117"/>
      <c r="S426" s="118"/>
      <c r="U426" s="25">
        <v>2</v>
      </c>
      <c r="X426" s="25">
        <v>5</v>
      </c>
      <c r="AE426" s="25">
        <v>12</v>
      </c>
      <c r="AK426" s="25">
        <v>18</v>
      </c>
      <c r="AL426" s="25">
        <v>19</v>
      </c>
      <c r="AO426" s="25">
        <v>22</v>
      </c>
    </row>
    <row r="427" spans="1:55" ht="39.9" customHeight="1">
      <c r="A427" s="101">
        <v>11</v>
      </c>
      <c r="B427" s="121" t="s">
        <v>464</v>
      </c>
      <c r="C427" s="122"/>
      <c r="D427" s="122"/>
      <c r="E427" s="122"/>
      <c r="F427" s="122"/>
      <c r="G427" s="122"/>
      <c r="H427" s="122"/>
      <c r="I427" s="122"/>
      <c r="J427" s="122"/>
      <c r="K427" s="122"/>
      <c r="L427" s="122"/>
      <c r="M427" s="122"/>
      <c r="N427" s="122"/>
      <c r="O427" s="122"/>
      <c r="P427" s="122"/>
      <c r="Q427" s="122"/>
      <c r="R427" s="122"/>
      <c r="S427" s="123"/>
    </row>
    <row r="428" spans="1:55" ht="39.9" customHeight="1">
      <c r="A428" s="101"/>
      <c r="B428" s="191" t="s">
        <v>23</v>
      </c>
      <c r="C428" s="121" t="s">
        <v>24</v>
      </c>
      <c r="D428" s="122"/>
      <c r="E428" s="122"/>
      <c r="F428" s="122"/>
      <c r="G428" s="122"/>
      <c r="H428" s="123"/>
      <c r="I428" s="94" t="s">
        <v>25</v>
      </c>
      <c r="J428" s="94" t="s">
        <v>26</v>
      </c>
      <c r="K428" s="94" t="s">
        <v>27</v>
      </c>
      <c r="L428" s="94" t="s">
        <v>24</v>
      </c>
      <c r="M428" s="101" t="s">
        <v>28</v>
      </c>
      <c r="N428" s="101" t="s">
        <v>29</v>
      </c>
      <c r="O428" s="92" t="s">
        <v>30</v>
      </c>
      <c r="P428" s="121" t="s">
        <v>30</v>
      </c>
      <c r="Q428" s="122"/>
      <c r="R428" s="122"/>
      <c r="S428" s="123"/>
    </row>
    <row r="429" spans="1:55" ht="39.9" customHeight="1">
      <c r="A429" s="101" t="s">
        <v>31</v>
      </c>
      <c r="B429" s="192"/>
      <c r="C429" s="116" t="s">
        <v>465</v>
      </c>
      <c r="D429" s="117"/>
      <c r="E429" s="117"/>
      <c r="F429" s="117"/>
      <c r="G429" s="117"/>
      <c r="H429" s="118"/>
      <c r="I429" s="91" t="s">
        <v>466</v>
      </c>
      <c r="J429" s="91" t="s">
        <v>466</v>
      </c>
      <c r="K429" s="101" t="str">
        <f>+A429</f>
        <v>a</v>
      </c>
      <c r="L429" s="101" t="str">
        <f>+C429</f>
        <v>Tipo de cono diferente o cantidad inferior a lo establecido</v>
      </c>
      <c r="M429" s="28" t="str">
        <f t="shared" ref="M429:M434" si="220">+IF(N429="O","DG",IF(N429="P","","N/A"))</f>
        <v>N/A</v>
      </c>
      <c r="N429" s="34" t="str">
        <f t="shared" ref="N429:N434" si="221">+IF(OR($T$5=T429,$T$5=U429,$T$5=V429,$T$5=W429,$T$5=X429,$T$5=Y429,$T$5=Z429,$T$5=AA429,$T$5=AB429,$T$5=AC429,$T$5=AD429,$T$5=AE429,$T$5=AF429,$T$5=AG429,$T$5=AH429,$T$5=AI429,$T$5=AJ429,$T$5=AK429,$T$5=AL429,$T$5=AM429,$T$5=AN429,$T$5=AO429,$T$5=AP429,$T$5=AQ429,$T$5=AR429,$T$5=AS429,$T$5=AT429,$T$5=AU429,$T$5=AV429,$T$5=AW429,$T$5=AX429,$T$5=AY429,$T$5=AZ429,$T$5=BA429,$T$5=BB429,$T$5=BC429,$T$5=BD429),"P","¡")</f>
        <v>¡</v>
      </c>
      <c r="O429" s="29">
        <f t="shared" ref="O429:O434" si="222">P429</f>
        <v>0</v>
      </c>
      <c r="P429" s="116"/>
      <c r="Q429" s="117"/>
      <c r="R429" s="117"/>
      <c r="S429" s="118"/>
    </row>
    <row r="430" spans="1:55" ht="39.9" customHeight="1">
      <c r="A430" s="101" t="s">
        <v>34</v>
      </c>
      <c r="B430" s="192"/>
      <c r="C430" s="138" t="s">
        <v>467</v>
      </c>
      <c r="D430" s="139"/>
      <c r="E430" s="139"/>
      <c r="F430" s="139"/>
      <c r="G430" s="139"/>
      <c r="H430" s="140"/>
      <c r="I430" s="91" t="s">
        <v>466</v>
      </c>
      <c r="J430" s="91" t="s">
        <v>466</v>
      </c>
      <c r="K430" s="101" t="str">
        <f t="shared" ref="K430:K434" si="223">+A430</f>
        <v>b</v>
      </c>
      <c r="L430" s="101" t="str">
        <f t="shared" ref="L430:L434" si="224">+C430</f>
        <v xml:space="preserve"> Cantidad insuficiente de EPP</v>
      </c>
      <c r="M430" s="28" t="str">
        <f t="shared" si="220"/>
        <v>N/A</v>
      </c>
      <c r="N430" s="34" t="str">
        <f t="shared" si="221"/>
        <v>¡</v>
      </c>
      <c r="O430" s="29">
        <f t="shared" si="222"/>
        <v>0</v>
      </c>
      <c r="P430" s="116"/>
      <c r="Q430" s="117"/>
      <c r="R430" s="117"/>
      <c r="S430" s="118"/>
    </row>
    <row r="431" spans="1:55" ht="39.9" customHeight="1">
      <c r="A431" s="101" t="s">
        <v>36</v>
      </c>
      <c r="B431" s="192"/>
      <c r="C431" s="116" t="s">
        <v>468</v>
      </c>
      <c r="D431" s="117"/>
      <c r="E431" s="117"/>
      <c r="F431" s="117"/>
      <c r="G431" s="117"/>
      <c r="H431" s="118"/>
      <c r="I431" s="91" t="s">
        <v>466</v>
      </c>
      <c r="J431" s="91" t="s">
        <v>466</v>
      </c>
      <c r="K431" s="101" t="str">
        <f t="shared" si="223"/>
        <v>c</v>
      </c>
      <c r="L431" s="101" t="str">
        <f t="shared" si="224"/>
        <v xml:space="preserve"> Cantidad insuficiente de material absorbente necesario </v>
      </c>
      <c r="M431" s="28" t="str">
        <f t="shared" si="220"/>
        <v>N/A</v>
      </c>
      <c r="N431" s="34" t="str">
        <f t="shared" si="221"/>
        <v>¡</v>
      </c>
      <c r="O431" s="29">
        <f t="shared" si="222"/>
        <v>0</v>
      </c>
      <c r="P431" s="116"/>
      <c r="Q431" s="117"/>
      <c r="R431" s="117"/>
      <c r="S431" s="118"/>
    </row>
    <row r="432" spans="1:55" ht="39.9" customHeight="1">
      <c r="A432" s="101" t="s">
        <v>38</v>
      </c>
      <c r="B432" s="192"/>
      <c r="C432" s="116" t="s">
        <v>469</v>
      </c>
      <c r="D432" s="117"/>
      <c r="E432" s="117"/>
      <c r="F432" s="117"/>
      <c r="G432" s="117"/>
      <c r="H432" s="118"/>
      <c r="I432" s="91" t="s">
        <v>466</v>
      </c>
      <c r="J432" s="91" t="s">
        <v>466</v>
      </c>
      <c r="K432" s="101" t="str">
        <f t="shared" si="223"/>
        <v>d</v>
      </c>
      <c r="L432" s="101" t="str">
        <f t="shared" si="224"/>
        <v xml:space="preserve"> Cantidad insuficiente de escobas antiestáticas</v>
      </c>
      <c r="M432" s="28" t="str">
        <f t="shared" si="220"/>
        <v>N/A</v>
      </c>
      <c r="N432" s="34" t="str">
        <f t="shared" si="221"/>
        <v>¡</v>
      </c>
      <c r="O432" s="29">
        <f t="shared" si="222"/>
        <v>0</v>
      </c>
      <c r="P432" s="116"/>
      <c r="Q432" s="117"/>
      <c r="R432" s="117"/>
      <c r="S432" s="118"/>
    </row>
    <row r="433" spans="1:55" ht="39.9" customHeight="1">
      <c r="A433" s="101" t="s">
        <v>40</v>
      </c>
      <c r="B433" s="192"/>
      <c r="C433" s="116" t="s">
        <v>470</v>
      </c>
      <c r="D433" s="117"/>
      <c r="E433" s="117"/>
      <c r="F433" s="117"/>
      <c r="G433" s="117"/>
      <c r="H433" s="118"/>
      <c r="I433" s="91" t="s">
        <v>466</v>
      </c>
      <c r="J433" s="91" t="s">
        <v>466</v>
      </c>
      <c r="K433" s="101" t="str">
        <f t="shared" si="223"/>
        <v>e</v>
      </c>
      <c r="L433" s="101" t="str">
        <f t="shared" si="224"/>
        <v>Cantidad insuficiente de palas antiestáticas</v>
      </c>
      <c r="M433" s="28" t="str">
        <f t="shared" si="220"/>
        <v>N/A</v>
      </c>
      <c r="N433" s="34" t="str">
        <f t="shared" si="221"/>
        <v>¡</v>
      </c>
      <c r="O433" s="29">
        <f t="shared" si="222"/>
        <v>0</v>
      </c>
      <c r="P433" s="116"/>
      <c r="Q433" s="117"/>
      <c r="R433" s="117"/>
      <c r="S433" s="118"/>
    </row>
    <row r="434" spans="1:55" ht="39.9" customHeight="1">
      <c r="A434" s="101" t="s">
        <v>42</v>
      </c>
      <c r="B434" s="193"/>
      <c r="C434" s="116" t="s">
        <v>471</v>
      </c>
      <c r="D434" s="117"/>
      <c r="E434" s="117"/>
      <c r="F434" s="117"/>
      <c r="G434" s="117"/>
      <c r="H434" s="118"/>
      <c r="I434" s="91" t="s">
        <v>466</v>
      </c>
      <c r="J434" s="91" t="s">
        <v>466</v>
      </c>
      <c r="K434" s="101" t="str">
        <f t="shared" si="223"/>
        <v>f</v>
      </c>
      <c r="L434" s="101" t="str">
        <f t="shared" si="224"/>
        <v>Inexistencia de recipiente plástico para colocar los desechos con material contaminado</v>
      </c>
      <c r="M434" s="28" t="str">
        <f t="shared" si="220"/>
        <v>N/A</v>
      </c>
      <c r="N434" s="34" t="str">
        <f t="shared" si="221"/>
        <v>¡</v>
      </c>
      <c r="O434" s="29">
        <f t="shared" si="222"/>
        <v>0</v>
      </c>
      <c r="P434" s="116"/>
      <c r="Q434" s="117"/>
      <c r="R434" s="117"/>
      <c r="S434" s="118"/>
    </row>
    <row r="435" spans="1:55" ht="39.9" customHeight="1">
      <c r="A435" s="101">
        <v>12</v>
      </c>
      <c r="B435" s="121" t="s">
        <v>472</v>
      </c>
      <c r="C435" s="122"/>
      <c r="D435" s="122"/>
      <c r="E435" s="122"/>
      <c r="F435" s="122"/>
      <c r="G435" s="122"/>
      <c r="H435" s="122"/>
      <c r="I435" s="122"/>
      <c r="J435" s="122"/>
      <c r="K435" s="122"/>
      <c r="L435" s="122"/>
      <c r="M435" s="122"/>
      <c r="N435" s="122"/>
      <c r="O435" s="122"/>
      <c r="P435" s="122"/>
      <c r="Q435" s="122"/>
      <c r="R435" s="122"/>
      <c r="S435" s="123"/>
    </row>
    <row r="436" spans="1:55" ht="39.9" customHeight="1">
      <c r="A436" s="101"/>
      <c r="B436" s="191" t="s">
        <v>23</v>
      </c>
      <c r="C436" s="121" t="s">
        <v>24</v>
      </c>
      <c r="D436" s="122"/>
      <c r="E436" s="122"/>
      <c r="F436" s="122"/>
      <c r="G436" s="122"/>
      <c r="H436" s="123"/>
      <c r="I436" s="94" t="s">
        <v>25</v>
      </c>
      <c r="J436" s="94" t="s">
        <v>26</v>
      </c>
      <c r="K436" s="94" t="s">
        <v>27</v>
      </c>
      <c r="L436" s="94" t="s">
        <v>24</v>
      </c>
      <c r="M436" s="101" t="s">
        <v>28</v>
      </c>
      <c r="N436" s="101" t="s">
        <v>29</v>
      </c>
      <c r="O436" s="92" t="s">
        <v>30</v>
      </c>
      <c r="P436" s="121" t="s">
        <v>30</v>
      </c>
      <c r="Q436" s="122"/>
      <c r="R436" s="122"/>
      <c r="S436" s="123"/>
    </row>
    <row r="437" spans="1:55" ht="39.9" customHeight="1">
      <c r="A437" s="101" t="s">
        <v>31</v>
      </c>
      <c r="B437" s="192"/>
      <c r="C437" s="138" t="s">
        <v>473</v>
      </c>
      <c r="D437" s="139"/>
      <c r="E437" s="139"/>
      <c r="F437" s="139"/>
      <c r="G437" s="139"/>
      <c r="H437" s="140"/>
      <c r="I437" s="91" t="s">
        <v>474</v>
      </c>
      <c r="J437" s="91" t="s">
        <v>474</v>
      </c>
      <c r="K437" s="91" t="str">
        <f>+A437</f>
        <v>a</v>
      </c>
      <c r="L437" s="91" t="str">
        <f>+C437</f>
        <v>Mal estado, mal fijación, corrosión avanzada, fisuras o fracturas estructurales o en las uniones (soldaduras) del tanque, tanqueta o cisternas</v>
      </c>
      <c r="M437" s="28" t="str">
        <f t="shared" ref="M437:M443" si="225">+IF(N437="O","DG",IF(N437="P","","N/A"))</f>
        <v>N/A</v>
      </c>
      <c r="N437" s="34" t="str">
        <f t="shared" ref="N437:N460" si="226">+IF(OR($T$5=T437,$T$5=U437,$T$5=V437,$T$5=W437,$T$5=X437,$T$5=Y437,$T$5=Z437,$T$5=AA437,$T$5=AB437,$T$5=AC437,$T$5=AD437,$T$5=AE437,$T$5=AF437,$T$5=AG437,$T$5=AH437,$T$5=AI437,$T$5=AJ437,$T$5=AK437,$T$5=AL437,$T$5=AM437,$T$5=AN437,$T$5=AO437,$T$5=AP437,$T$5=AQ437,$T$5=AR437,$T$5=AS437,$T$5=AT437,$T$5=AU437,$T$5=AV437,$T$5=AW437,$T$5=AX437,$T$5=AY437,$T$5=AZ437,$T$5=BA437,$T$5=BB437,$T$5=BC437,$T$5=BD437),"P","¡")</f>
        <v>¡</v>
      </c>
      <c r="O437" s="29">
        <f t="shared" ref="O437:O460" si="227">P437</f>
        <v>0</v>
      </c>
      <c r="P437" s="116"/>
      <c r="Q437" s="117"/>
      <c r="R437" s="117"/>
      <c r="S437" s="118"/>
      <c r="AV437" s="25">
        <v>29</v>
      </c>
      <c r="AW437" s="25">
        <v>30</v>
      </c>
      <c r="AX437" s="25">
        <v>31</v>
      </c>
      <c r="BA437" s="25">
        <v>34</v>
      </c>
      <c r="BB437" s="25">
        <v>35</v>
      </c>
      <c r="BC437" s="25">
        <v>36</v>
      </c>
    </row>
    <row r="438" spans="1:55" ht="39.9" customHeight="1">
      <c r="A438" s="101" t="s">
        <v>34</v>
      </c>
      <c r="B438" s="192"/>
      <c r="C438" s="116" t="s">
        <v>475</v>
      </c>
      <c r="D438" s="117"/>
      <c r="E438" s="117"/>
      <c r="F438" s="117"/>
      <c r="G438" s="117"/>
      <c r="H438" s="118"/>
      <c r="I438" s="91" t="s">
        <v>474</v>
      </c>
      <c r="J438" s="91" t="s">
        <v>474</v>
      </c>
      <c r="K438" s="91" t="str">
        <f t="shared" ref="K438:K439" si="228">+A438</f>
        <v>b</v>
      </c>
      <c r="L438" s="91" t="str">
        <f t="shared" ref="L438:L460" si="229">+C438</f>
        <v>La salida de los gases de escapes esta dirigida directamente al contenido o esta a menos de un metro de la entrada o salida del producto</v>
      </c>
      <c r="M438" s="28" t="str">
        <f t="shared" si="225"/>
        <v>N/A</v>
      </c>
      <c r="N438" s="34" t="str">
        <f t="shared" si="226"/>
        <v>¡</v>
      </c>
      <c r="O438" s="29">
        <f t="shared" si="227"/>
        <v>0</v>
      </c>
      <c r="P438" s="116"/>
      <c r="Q438" s="117"/>
      <c r="R438" s="117"/>
      <c r="S438" s="118"/>
      <c r="BB438" s="25">
        <v>35</v>
      </c>
    </row>
    <row r="439" spans="1:55" ht="39.9" customHeight="1">
      <c r="A439" s="101" t="s">
        <v>36</v>
      </c>
      <c r="B439" s="192"/>
      <c r="C439" s="116" t="s">
        <v>476</v>
      </c>
      <c r="D439" s="117"/>
      <c r="E439" s="117"/>
      <c r="F439" s="117"/>
      <c r="G439" s="117"/>
      <c r="H439" s="118"/>
      <c r="I439" s="91" t="s">
        <v>474</v>
      </c>
      <c r="J439" s="91" t="s">
        <v>474</v>
      </c>
      <c r="K439" s="91" t="str">
        <f t="shared" si="228"/>
        <v>c</v>
      </c>
      <c r="L439" s="91" t="str">
        <f t="shared" si="229"/>
        <v>Ilegible o falta señalización de "TRANSPORTE DE MATERIAL INFLAMAFLE" o Indicación del tipo de producto "Diesel", "Gasolina" u otros, "VELOCIDAD MÁXIMA 20 k/h"</v>
      </c>
      <c r="M439" s="28" t="str">
        <f t="shared" si="225"/>
        <v>N/A</v>
      </c>
      <c r="N439" s="34" t="str">
        <f t="shared" si="226"/>
        <v>¡</v>
      </c>
      <c r="O439" s="29">
        <f t="shared" si="227"/>
        <v>0</v>
      </c>
      <c r="P439" s="116"/>
      <c r="Q439" s="117"/>
      <c r="R439" s="117"/>
      <c r="S439" s="118"/>
      <c r="AW439" s="25">
        <v>30</v>
      </c>
      <c r="BB439" s="25">
        <v>35</v>
      </c>
    </row>
    <row r="440" spans="1:55" ht="39.9" customHeight="1">
      <c r="A440" s="101" t="s">
        <v>38</v>
      </c>
      <c r="B440" s="192"/>
      <c r="C440" s="116" t="s">
        <v>477</v>
      </c>
      <c r="D440" s="117"/>
      <c r="E440" s="117"/>
      <c r="F440" s="117"/>
      <c r="G440" s="117"/>
      <c r="H440" s="118"/>
      <c r="I440" s="91" t="s">
        <v>474</v>
      </c>
      <c r="J440" s="91" t="s">
        <v>474</v>
      </c>
      <c r="K440" s="91" t="str">
        <f t="shared" ref="K440:K459" si="230">+A441</f>
        <v>e</v>
      </c>
      <c r="L440" s="91" t="str">
        <f t="shared" si="229"/>
        <v>Inexistencia, mal estado o defectos de sujeción del sistema de enganche del cable de tierra</v>
      </c>
      <c r="M440" s="28" t="str">
        <f t="shared" si="225"/>
        <v>N/A</v>
      </c>
      <c r="N440" s="34" t="str">
        <f t="shared" si="226"/>
        <v>¡</v>
      </c>
      <c r="O440" s="29">
        <f t="shared" si="227"/>
        <v>0</v>
      </c>
      <c r="P440" s="116"/>
      <c r="Q440" s="117"/>
      <c r="R440" s="117"/>
      <c r="S440" s="118"/>
      <c r="AW440" s="25">
        <v>30</v>
      </c>
      <c r="BB440" s="25">
        <v>35</v>
      </c>
    </row>
    <row r="441" spans="1:55" ht="39.9" customHeight="1">
      <c r="A441" s="101" t="s">
        <v>40</v>
      </c>
      <c r="B441" s="192"/>
      <c r="C441" s="116" t="s">
        <v>478</v>
      </c>
      <c r="D441" s="117"/>
      <c r="E441" s="117"/>
      <c r="F441" s="117"/>
      <c r="G441" s="117"/>
      <c r="H441" s="118"/>
      <c r="I441" s="91" t="s">
        <v>474</v>
      </c>
      <c r="J441" s="91" t="s">
        <v>474</v>
      </c>
      <c r="K441" s="91" t="str">
        <f t="shared" si="230"/>
        <v>f</v>
      </c>
      <c r="L441" s="91" t="str">
        <f t="shared" si="229"/>
        <v>Surtidor (pistola), mangueras o uniones con fuga</v>
      </c>
      <c r="M441" s="28" t="str">
        <f t="shared" si="225"/>
        <v>N/A</v>
      </c>
      <c r="N441" s="34" t="str">
        <f t="shared" si="226"/>
        <v>¡</v>
      </c>
      <c r="O441" s="29">
        <f t="shared" si="227"/>
        <v>0</v>
      </c>
      <c r="P441" s="116"/>
      <c r="Q441" s="117"/>
      <c r="R441" s="117"/>
      <c r="S441" s="118"/>
      <c r="AW441" s="25">
        <v>30</v>
      </c>
      <c r="BB441" s="25">
        <v>35</v>
      </c>
    </row>
    <row r="442" spans="1:55" ht="39.9" customHeight="1">
      <c r="A442" s="101" t="s">
        <v>42</v>
      </c>
      <c r="B442" s="192"/>
      <c r="C442" s="116" t="s">
        <v>479</v>
      </c>
      <c r="D442" s="117"/>
      <c r="E442" s="117"/>
      <c r="F442" s="117"/>
      <c r="G442" s="117"/>
      <c r="H442" s="118"/>
      <c r="I442" s="91" t="s">
        <v>474</v>
      </c>
      <c r="J442" s="91" t="s">
        <v>474</v>
      </c>
      <c r="K442" s="91" t="str">
        <f t="shared" si="230"/>
        <v>g</v>
      </c>
      <c r="L442" s="91" t="str">
        <f t="shared" si="229"/>
        <v>No se presenta o esta vencido el certificado de calibración</v>
      </c>
      <c r="M442" s="28" t="str">
        <f t="shared" si="225"/>
        <v>N/A</v>
      </c>
      <c r="N442" s="34" t="str">
        <f t="shared" si="226"/>
        <v>¡</v>
      </c>
      <c r="O442" s="29">
        <f t="shared" si="227"/>
        <v>0</v>
      </c>
      <c r="P442" s="116"/>
      <c r="Q442" s="117"/>
      <c r="R442" s="117"/>
      <c r="S442" s="118"/>
      <c r="T442" s="25">
        <v>1</v>
      </c>
      <c r="V442" s="25">
        <v>3</v>
      </c>
      <c r="AM442" s="25">
        <v>20</v>
      </c>
    </row>
    <row r="443" spans="1:55" ht="39.9" customHeight="1">
      <c r="A443" s="101" t="s">
        <v>44</v>
      </c>
      <c r="B443" s="192"/>
      <c r="C443" s="116" t="s">
        <v>480</v>
      </c>
      <c r="D443" s="117"/>
      <c r="E443" s="117"/>
      <c r="F443" s="117"/>
      <c r="G443" s="117"/>
      <c r="H443" s="118"/>
      <c r="I443" s="91" t="s">
        <v>474</v>
      </c>
      <c r="J443" s="91" t="s">
        <v>474</v>
      </c>
      <c r="K443" s="91" t="str">
        <f t="shared" si="230"/>
        <v>h</v>
      </c>
      <c r="L443" s="91" t="str">
        <f t="shared" si="229"/>
        <v>Mal estado de cables eléctricos de transferencia y acoples que representa un peligro para la operación</v>
      </c>
      <c r="M443" s="28" t="str">
        <f t="shared" si="225"/>
        <v>N/A</v>
      </c>
      <c r="N443" s="34" t="str">
        <f t="shared" si="226"/>
        <v>¡</v>
      </c>
      <c r="O443" s="29">
        <f t="shared" si="227"/>
        <v>0</v>
      </c>
      <c r="P443" s="116"/>
      <c r="Q443" s="117"/>
      <c r="R443" s="117"/>
      <c r="S443" s="118"/>
      <c r="AW443" s="25">
        <v>30</v>
      </c>
      <c r="BB443" s="25">
        <v>35</v>
      </c>
    </row>
    <row r="444" spans="1:55" ht="39.9" customHeight="1">
      <c r="A444" s="101" t="s">
        <v>46</v>
      </c>
      <c r="B444" s="192"/>
      <c r="C444" s="116" t="s">
        <v>481</v>
      </c>
      <c r="D444" s="117"/>
      <c r="E444" s="117"/>
      <c r="F444" s="117"/>
      <c r="G444" s="117"/>
      <c r="H444" s="118"/>
      <c r="I444" s="91" t="s">
        <v>474</v>
      </c>
      <c r="J444" s="91" t="s">
        <v>474</v>
      </c>
      <c r="K444" s="91" t="str">
        <f t="shared" si="230"/>
        <v>i</v>
      </c>
      <c r="L444" s="91" t="str">
        <f t="shared" si="229"/>
        <v>Mal estado de cables eléctricos de transferencia y acoples que no representa un peligro para la operación</v>
      </c>
      <c r="M444" s="28" t="str">
        <f>+IF(N444="O","DL",IF(N444="P","","N/A"))</f>
        <v>N/A</v>
      </c>
      <c r="N444" s="34" t="str">
        <f t="shared" si="226"/>
        <v>¡</v>
      </c>
      <c r="O444" s="29">
        <f t="shared" si="227"/>
        <v>0</v>
      </c>
      <c r="P444" s="116"/>
      <c r="Q444" s="117"/>
      <c r="R444" s="117"/>
      <c r="S444" s="118"/>
      <c r="AW444" s="25">
        <v>30</v>
      </c>
      <c r="BB444" s="25">
        <v>35</v>
      </c>
    </row>
    <row r="445" spans="1:55" ht="39.9" customHeight="1">
      <c r="A445" s="101" t="s">
        <v>48</v>
      </c>
      <c r="B445" s="192"/>
      <c r="C445" s="116" t="s">
        <v>482</v>
      </c>
      <c r="D445" s="117"/>
      <c r="E445" s="117"/>
      <c r="F445" s="117"/>
      <c r="G445" s="117"/>
      <c r="H445" s="118"/>
      <c r="I445" s="91" t="s">
        <v>474</v>
      </c>
      <c r="J445" s="91" t="s">
        <v>474</v>
      </c>
      <c r="K445" s="91" t="str">
        <f t="shared" si="230"/>
        <v>j</v>
      </c>
      <c r="L445" s="91" t="str">
        <f t="shared" si="229"/>
        <v>Mal estado de mangueras, tuberías o acoples de sistema de transferencia de aire comprimido que representa un peligro para la operación</v>
      </c>
      <c r="M445" s="28" t="str">
        <f>+IF(N445="O","DG",IF(N445="P","","N/A"))</f>
        <v>N/A</v>
      </c>
      <c r="N445" s="34" t="str">
        <f t="shared" si="226"/>
        <v>¡</v>
      </c>
      <c r="O445" s="29">
        <f t="shared" si="227"/>
        <v>0</v>
      </c>
      <c r="P445" s="116"/>
      <c r="Q445" s="117"/>
      <c r="R445" s="117"/>
      <c r="S445" s="118"/>
      <c r="V445" s="25">
        <v>3</v>
      </c>
    </row>
    <row r="446" spans="1:55" ht="39.9" customHeight="1">
      <c r="A446" s="101" t="s">
        <v>50</v>
      </c>
      <c r="B446" s="192"/>
      <c r="C446" s="116" t="s">
        <v>483</v>
      </c>
      <c r="D446" s="117"/>
      <c r="E446" s="117"/>
      <c r="F446" s="117"/>
      <c r="G446" s="117"/>
      <c r="H446" s="118"/>
      <c r="I446" s="91" t="s">
        <v>474</v>
      </c>
      <c r="J446" s="91" t="s">
        <v>474</v>
      </c>
      <c r="K446" s="91" t="str">
        <f t="shared" si="230"/>
        <v>k</v>
      </c>
      <c r="L446" s="91" t="str">
        <f t="shared" si="229"/>
        <v>Mal estado de mangueras, tuberías o  acoples de sistema de transferencia de aire comprimido que no representa un peligro para la operación</v>
      </c>
      <c r="M446" s="28" t="str">
        <f>+IF(N446="O","DL",IF(N446="P","","N/A"))</f>
        <v>N/A</v>
      </c>
      <c r="N446" s="34" t="str">
        <f t="shared" si="226"/>
        <v>¡</v>
      </c>
      <c r="O446" s="29">
        <f t="shared" si="227"/>
        <v>0</v>
      </c>
      <c r="P446" s="116"/>
      <c r="Q446" s="117"/>
      <c r="R446" s="117"/>
      <c r="S446" s="118"/>
      <c r="V446" s="25">
        <v>3</v>
      </c>
    </row>
    <row r="447" spans="1:55" ht="39.9" customHeight="1">
      <c r="A447" s="101" t="s">
        <v>52</v>
      </c>
      <c r="B447" s="192"/>
      <c r="C447" s="116" t="s">
        <v>484</v>
      </c>
      <c r="D447" s="117"/>
      <c r="E447" s="117"/>
      <c r="F447" s="117"/>
      <c r="G447" s="117"/>
      <c r="H447" s="118"/>
      <c r="I447" s="91" t="s">
        <v>474</v>
      </c>
      <c r="J447" s="91" t="s">
        <v>474</v>
      </c>
      <c r="K447" s="91" t="str">
        <f t="shared" si="230"/>
        <v>l</v>
      </c>
      <c r="L447" s="91" t="str">
        <f t="shared" si="229"/>
        <v>Mal estado de mangueras, tuberías o acoples de sistema de transferencia de aire acondicionado que representa un peligro para la operación</v>
      </c>
      <c r="M447" s="28" t="str">
        <f>+IF(N447="O","DG",IF(N447="P","","N/A"))</f>
        <v>N/A</v>
      </c>
      <c r="N447" s="34" t="str">
        <f t="shared" si="226"/>
        <v>¡</v>
      </c>
      <c r="O447" s="29">
        <f t="shared" si="227"/>
        <v>0</v>
      </c>
      <c r="P447" s="116"/>
      <c r="Q447" s="117"/>
      <c r="R447" s="117"/>
      <c r="S447" s="118"/>
      <c r="T447" s="25">
        <v>1</v>
      </c>
    </row>
    <row r="448" spans="1:55" ht="39.9" customHeight="1">
      <c r="A448" s="101" t="s">
        <v>54</v>
      </c>
      <c r="B448" s="192"/>
      <c r="C448" s="116" t="s">
        <v>485</v>
      </c>
      <c r="D448" s="117"/>
      <c r="E448" s="117"/>
      <c r="F448" s="117"/>
      <c r="G448" s="117"/>
      <c r="H448" s="118"/>
      <c r="I448" s="91" t="s">
        <v>474</v>
      </c>
      <c r="J448" s="91" t="s">
        <v>474</v>
      </c>
      <c r="K448" s="91" t="str">
        <f t="shared" si="230"/>
        <v>m</v>
      </c>
      <c r="L448" s="91" t="str">
        <f t="shared" si="229"/>
        <v>Mal estado de mangueras, tuberías o acoples de sistema de transferencia de aire acondicionado que no representa un peligro para la operación</v>
      </c>
      <c r="M448" s="28" t="str">
        <f>+IF(N448="O","DL",IF(N448="P","","N/A"))</f>
        <v>N/A</v>
      </c>
      <c r="N448" s="34" t="str">
        <f t="shared" si="226"/>
        <v>¡</v>
      </c>
      <c r="O448" s="29">
        <f t="shared" si="227"/>
        <v>0</v>
      </c>
      <c r="P448" s="116"/>
      <c r="Q448" s="117"/>
      <c r="R448" s="117"/>
      <c r="S448" s="118"/>
      <c r="T448" s="25">
        <v>1</v>
      </c>
    </row>
    <row r="449" spans="1:55" ht="39.9" customHeight="1">
      <c r="A449" s="101" t="s">
        <v>56</v>
      </c>
      <c r="B449" s="192"/>
      <c r="C449" s="116" t="s">
        <v>486</v>
      </c>
      <c r="D449" s="117"/>
      <c r="E449" s="117"/>
      <c r="F449" s="117"/>
      <c r="G449" s="117"/>
      <c r="H449" s="118"/>
      <c r="I449" s="91" t="s">
        <v>474</v>
      </c>
      <c r="J449" s="91" t="s">
        <v>474</v>
      </c>
      <c r="K449" s="91" t="str">
        <f t="shared" si="230"/>
        <v>n</v>
      </c>
      <c r="L449" s="91" t="str">
        <f t="shared" si="229"/>
        <v>Existencia y cantidad adecuada del kit de equipo de protección personal  (mascarilla, guantes, delantal y gafas protectoras)</v>
      </c>
      <c r="M449" s="28" t="str">
        <f>+IF(N449="O","DG",IF(N449="P","","N/A"))</f>
        <v>N/A</v>
      </c>
      <c r="N449" s="34" t="str">
        <f t="shared" si="226"/>
        <v>¡</v>
      </c>
      <c r="O449" s="29">
        <f t="shared" si="227"/>
        <v>0</v>
      </c>
      <c r="P449" s="116"/>
      <c r="Q449" s="117"/>
      <c r="R449" s="117"/>
      <c r="S449" s="118"/>
      <c r="AX449" s="25">
        <v>31</v>
      </c>
      <c r="BC449" s="25">
        <v>36</v>
      </c>
    </row>
    <row r="450" spans="1:55" ht="39.9" customHeight="1">
      <c r="A450" s="101" t="s">
        <v>58</v>
      </c>
      <c r="B450" s="193"/>
      <c r="C450" s="164" t="s">
        <v>487</v>
      </c>
      <c r="D450" s="165"/>
      <c r="E450" s="165"/>
      <c r="F450" s="165"/>
      <c r="G450" s="165"/>
      <c r="H450" s="166"/>
      <c r="I450" s="104" t="s">
        <v>474</v>
      </c>
      <c r="J450" s="104" t="s">
        <v>474</v>
      </c>
      <c r="K450" s="104" t="str">
        <f>+A454</f>
        <v>o</v>
      </c>
      <c r="L450" s="104" t="str">
        <f t="shared" si="229"/>
        <v>Inexistencia, mal estado o calibre incorrecto del tornillo fusible</v>
      </c>
      <c r="M450" s="85" t="str">
        <f>+IF(N450="O","DG",IF(N450="P","","N/A"))</f>
        <v>N/A</v>
      </c>
      <c r="N450" s="86" t="str">
        <f t="shared" si="226"/>
        <v>¡</v>
      </c>
      <c r="O450" s="49">
        <f t="shared" si="227"/>
        <v>0</v>
      </c>
      <c r="P450" s="164"/>
      <c r="Q450" s="165"/>
      <c r="R450" s="165"/>
      <c r="S450" s="166"/>
      <c r="Y450" s="25">
        <v>6</v>
      </c>
    </row>
    <row r="451" spans="1:55" ht="27.6" customHeight="1">
      <c r="A451" s="59"/>
      <c r="B451" s="124"/>
      <c r="C451" s="212" t="s">
        <v>0</v>
      </c>
      <c r="D451" s="212"/>
      <c r="E451" s="212"/>
      <c r="F451" s="212"/>
      <c r="G451" s="212"/>
      <c r="H451" s="212"/>
      <c r="I451" s="212"/>
      <c r="J451" s="212"/>
      <c r="K451" s="212"/>
      <c r="L451" s="212"/>
      <c r="M451" s="212"/>
      <c r="N451" s="212"/>
      <c r="O451" s="212"/>
      <c r="P451" s="212"/>
      <c r="Q451" s="212"/>
      <c r="R451" s="212"/>
      <c r="S451" s="111" t="s">
        <v>1</v>
      </c>
    </row>
    <row r="452" spans="1:55" ht="27.6" customHeight="1">
      <c r="A452" s="61"/>
      <c r="B452" s="124"/>
      <c r="C452" s="213" t="s">
        <v>2</v>
      </c>
      <c r="D452" s="213"/>
      <c r="E452" s="213"/>
      <c r="F452" s="213"/>
      <c r="G452" s="213"/>
      <c r="H452" s="213"/>
      <c r="I452" s="213"/>
      <c r="J452" s="213"/>
      <c r="K452" s="213"/>
      <c r="L452" s="213"/>
      <c r="M452" s="213"/>
      <c r="N452" s="213"/>
      <c r="O452" s="213"/>
      <c r="P452" s="213"/>
      <c r="Q452" s="213"/>
      <c r="R452" s="213"/>
      <c r="S452" s="111" t="s">
        <v>3</v>
      </c>
    </row>
    <row r="453" spans="1:55" ht="27.6" customHeight="1">
      <c r="A453" s="63"/>
      <c r="B453" s="124"/>
      <c r="C453" s="213"/>
      <c r="D453" s="213"/>
      <c r="E453" s="213"/>
      <c r="F453" s="213"/>
      <c r="G453" s="213"/>
      <c r="H453" s="213"/>
      <c r="I453" s="213"/>
      <c r="J453" s="213"/>
      <c r="K453" s="213"/>
      <c r="L453" s="213"/>
      <c r="M453" s="213"/>
      <c r="N453" s="213"/>
      <c r="O453" s="213"/>
      <c r="P453" s="213"/>
      <c r="Q453" s="213"/>
      <c r="R453" s="213"/>
      <c r="S453" s="111" t="s">
        <v>488</v>
      </c>
    </row>
    <row r="454" spans="1:55" ht="39.9" customHeight="1">
      <c r="A454" s="101" t="s">
        <v>78</v>
      </c>
      <c r="B454" s="191" t="s">
        <v>23</v>
      </c>
      <c r="C454" s="194" t="s">
        <v>489</v>
      </c>
      <c r="D454" s="195"/>
      <c r="E454" s="195"/>
      <c r="F454" s="195"/>
      <c r="G454" s="195"/>
      <c r="H454" s="196"/>
      <c r="I454" s="109" t="s">
        <v>474</v>
      </c>
      <c r="J454" s="109" t="s">
        <v>474</v>
      </c>
      <c r="K454" s="109" t="str">
        <f t="shared" si="230"/>
        <v>p</v>
      </c>
      <c r="L454" s="109" t="str">
        <f t="shared" si="229"/>
        <v>No esta cerrada en todos sus costados (falta pared, compuertas, cortinas)</v>
      </c>
      <c r="M454" s="107" t="str">
        <f>+IF(N454="O","DG",IF(N454="P","","N/A"))</f>
        <v>N/A</v>
      </c>
      <c r="N454" s="87" t="str">
        <f t="shared" si="226"/>
        <v>¡</v>
      </c>
      <c r="O454" s="88">
        <f t="shared" si="227"/>
        <v>0</v>
      </c>
      <c r="P454" s="194"/>
      <c r="Q454" s="195"/>
      <c r="R454" s="195"/>
      <c r="S454" s="196"/>
      <c r="AC454" s="25">
        <v>10</v>
      </c>
    </row>
    <row r="455" spans="1:55" ht="39.9" customHeight="1">
      <c r="A455" s="101" t="s">
        <v>80</v>
      </c>
      <c r="B455" s="192"/>
      <c r="C455" s="116" t="s">
        <v>490</v>
      </c>
      <c r="D455" s="117"/>
      <c r="E455" s="117"/>
      <c r="F455" s="117"/>
      <c r="G455" s="117"/>
      <c r="H455" s="118"/>
      <c r="I455" s="91" t="s">
        <v>474</v>
      </c>
      <c r="J455" s="91" t="s">
        <v>474</v>
      </c>
      <c r="K455" s="91" t="str">
        <f t="shared" si="230"/>
        <v>q</v>
      </c>
      <c r="L455" s="91" t="str">
        <f t="shared" si="229"/>
        <v>Cortinas, compuertas con defectos de sujeción o muy mal estado</v>
      </c>
      <c r="M455" s="28" t="str">
        <f>+IF(N455="O","DG",IF(N455="P","","N/A"))</f>
        <v>N/A</v>
      </c>
      <c r="N455" s="34" t="str">
        <f t="shared" si="226"/>
        <v>¡</v>
      </c>
      <c r="O455" s="29">
        <f t="shared" si="227"/>
        <v>0</v>
      </c>
      <c r="P455" s="116"/>
      <c r="Q455" s="117"/>
      <c r="R455" s="117"/>
      <c r="S455" s="118"/>
      <c r="AC455" s="25">
        <v>10</v>
      </c>
    </row>
    <row r="456" spans="1:55" ht="39.9" customHeight="1">
      <c r="A456" s="101" t="s">
        <v>82</v>
      </c>
      <c r="B456" s="192"/>
      <c r="C456" s="116" t="s">
        <v>491</v>
      </c>
      <c r="D456" s="117"/>
      <c r="E456" s="117"/>
      <c r="F456" s="117"/>
      <c r="G456" s="117"/>
      <c r="H456" s="118"/>
      <c r="I456" s="91" t="s">
        <v>474</v>
      </c>
      <c r="J456" s="91" t="s">
        <v>474</v>
      </c>
      <c r="K456" s="91" t="str">
        <f t="shared" si="230"/>
        <v>r</v>
      </c>
      <c r="L456" s="91" t="str">
        <f t="shared" ref="L456" si="231">+C456</f>
        <v>Cortinas, compuertas con defectos de sujeción o mal estado leve</v>
      </c>
      <c r="M456" s="28" t="str">
        <f>+IF(N456="O","DL",IF(N456="P","","N/A"))</f>
        <v>N/A</v>
      </c>
      <c r="N456" s="34" t="str">
        <f t="shared" ref="N456" si="232">+IF(OR($T$5=T456,$T$5=U456,$T$5=V456,$T$5=W456,$T$5=X456,$T$5=Y456,$T$5=Z456,$T$5=AA456,$T$5=AB456,$T$5=AC456,$T$5=AD456,$T$5=AE456,$T$5=AF456,$T$5=AG456,$T$5=AH456,$T$5=AI456,$T$5=AJ456,$T$5=AK456,$T$5=AL456,$T$5=AM456,$T$5=AN456,$T$5=AO456,$T$5=AP456,$T$5=AQ456,$T$5=AR456,$T$5=AS456,$T$5=AT456,$T$5=AU456,$T$5=AV456,$T$5=AW456,$T$5=AX456,$T$5=AY456,$T$5=AZ456,$T$5=BA456,$T$5=BB456,$T$5=BC456,$T$5=BD456),"P","¡")</f>
        <v>¡</v>
      </c>
      <c r="O456" s="29">
        <f t="shared" ref="O456" si="233">P456</f>
        <v>0</v>
      </c>
      <c r="P456" s="116"/>
      <c r="Q456" s="117"/>
      <c r="R456" s="117"/>
      <c r="S456" s="118"/>
      <c r="AC456" s="25">
        <v>10</v>
      </c>
    </row>
    <row r="457" spans="1:55" ht="39.9" customHeight="1">
      <c r="A457" s="101" t="s">
        <v>84</v>
      </c>
      <c r="B457" s="192"/>
      <c r="C457" s="116" t="s">
        <v>492</v>
      </c>
      <c r="D457" s="117"/>
      <c r="E457" s="117"/>
      <c r="F457" s="117"/>
      <c r="G457" s="117"/>
      <c r="H457" s="118"/>
      <c r="I457" s="91" t="s">
        <v>474</v>
      </c>
      <c r="J457" s="91" t="s">
        <v>474</v>
      </c>
      <c r="K457" s="91" t="str">
        <f t="shared" si="230"/>
        <v>s</v>
      </c>
      <c r="L457" s="91" t="str">
        <f t="shared" si="229"/>
        <v>Rampa o elevador para personas con discapacidad no funciona, defectos de sujeción, oxidación u otro defecto de estado</v>
      </c>
      <c r="M457" s="28" t="str">
        <f>+IF(N457="O","DG",IF(N457="P","","N/A"))</f>
        <v>N/A</v>
      </c>
      <c r="N457" s="34" t="str">
        <f t="shared" si="226"/>
        <v>¡</v>
      </c>
      <c r="O457" s="29">
        <f t="shared" si="227"/>
        <v>0</v>
      </c>
      <c r="P457" s="116"/>
      <c r="Q457" s="117"/>
      <c r="R457" s="117"/>
      <c r="S457" s="118"/>
      <c r="W457" s="25">
        <v>4</v>
      </c>
    </row>
    <row r="458" spans="1:55" ht="39.9" customHeight="1">
      <c r="A458" s="102" t="s">
        <v>86</v>
      </c>
      <c r="B458" s="192"/>
      <c r="C458" s="116" t="s">
        <v>493</v>
      </c>
      <c r="D458" s="117"/>
      <c r="E458" s="117"/>
      <c r="F458" s="117"/>
      <c r="G458" s="117"/>
      <c r="H458" s="118"/>
      <c r="I458" s="91" t="s">
        <v>474</v>
      </c>
      <c r="J458" s="91" t="s">
        <v>474</v>
      </c>
      <c r="K458" s="91" t="str">
        <f t="shared" si="230"/>
        <v>t</v>
      </c>
      <c r="L458" s="91" t="str">
        <f t="shared" si="229"/>
        <v xml:space="preserve">Inexistencia de la alarma sonora de operación de la rampa o elevador para personas con discapacidad </v>
      </c>
      <c r="M458" s="28" t="str">
        <f>+IF(N458="O","DL",IF(N458="P","","N/A"))</f>
        <v>N/A</v>
      </c>
      <c r="N458" s="34" t="str">
        <f t="shared" si="226"/>
        <v>¡</v>
      </c>
      <c r="O458" s="29">
        <f t="shared" si="227"/>
        <v>0</v>
      </c>
      <c r="P458" s="116"/>
      <c r="Q458" s="117"/>
      <c r="R458" s="117"/>
      <c r="S458" s="118"/>
      <c r="W458" s="25">
        <v>4</v>
      </c>
    </row>
    <row r="459" spans="1:55" ht="39.9" customHeight="1">
      <c r="A459" s="101" t="s">
        <v>494</v>
      </c>
      <c r="B459" s="192"/>
      <c r="C459" s="116" t="s">
        <v>495</v>
      </c>
      <c r="D459" s="117"/>
      <c r="E459" s="117"/>
      <c r="F459" s="117"/>
      <c r="G459" s="117"/>
      <c r="H459" s="118"/>
      <c r="I459" s="91" t="s">
        <v>474</v>
      </c>
      <c r="J459" s="91" t="s">
        <v>474</v>
      </c>
      <c r="K459" s="91" t="str">
        <f t="shared" si="230"/>
        <v>u</v>
      </c>
      <c r="L459" s="91" t="str">
        <f t="shared" si="229"/>
        <v>Defectos de estado, defectos de sujeción o corrosión de paredes, techo, piso o pasamanos que pongan en riesgo los ocupantes</v>
      </c>
      <c r="M459" s="28" t="str">
        <f>+IF(N459="O","DG",IF(N459="P","","N/A"))</f>
        <v>N/A</v>
      </c>
      <c r="N459" s="34" t="str">
        <f t="shared" si="226"/>
        <v>¡</v>
      </c>
      <c r="O459" s="29">
        <f t="shared" si="227"/>
        <v>0</v>
      </c>
      <c r="P459" s="116"/>
      <c r="Q459" s="117"/>
      <c r="R459" s="117"/>
      <c r="S459" s="118"/>
      <c r="W459" s="25">
        <v>4</v>
      </c>
    </row>
    <row r="460" spans="1:55" ht="39.9" customHeight="1">
      <c r="A460" s="101" t="s">
        <v>496</v>
      </c>
      <c r="B460" s="193"/>
      <c r="C460" s="164" t="s">
        <v>497</v>
      </c>
      <c r="D460" s="165"/>
      <c r="E460" s="165"/>
      <c r="F460" s="165"/>
      <c r="G460" s="165"/>
      <c r="H460" s="166"/>
      <c r="I460" s="104" t="s">
        <v>474</v>
      </c>
      <c r="J460" s="104" t="s">
        <v>474</v>
      </c>
      <c r="K460" s="91" t="e">
        <f>+#REF!</f>
        <v>#REF!</v>
      </c>
      <c r="L460" s="104" t="str">
        <f t="shared" si="229"/>
        <v>Demarcación inexistente o defectos en el sistema de salidas de emergencias</v>
      </c>
      <c r="M460" s="28" t="str">
        <f>+IF(N460="O","DG",IF(N460="P","","N/A"))</f>
        <v>N/A</v>
      </c>
      <c r="N460" s="34" t="str">
        <f t="shared" si="226"/>
        <v>¡</v>
      </c>
      <c r="O460" s="49">
        <f t="shared" si="227"/>
        <v>0</v>
      </c>
      <c r="P460" s="164"/>
      <c r="Q460" s="165"/>
      <c r="R460" s="165"/>
      <c r="S460" s="166"/>
      <c r="W460" s="25">
        <v>4</v>
      </c>
    </row>
    <row r="461" spans="1:55" ht="9" customHeight="1">
      <c r="A461" s="167"/>
      <c r="B461" s="168"/>
      <c r="C461" s="168"/>
      <c r="D461" s="168"/>
      <c r="E461" s="168"/>
      <c r="F461" s="168"/>
      <c r="G461" s="168"/>
      <c r="H461" s="168"/>
      <c r="I461" s="168"/>
      <c r="J461" s="168"/>
      <c r="K461" s="168"/>
      <c r="L461" s="168"/>
      <c r="M461" s="168"/>
      <c r="N461" s="168"/>
      <c r="O461" s="168"/>
      <c r="P461" s="168"/>
      <c r="Q461" s="168"/>
      <c r="R461" s="168"/>
      <c r="S461" s="169"/>
    </row>
    <row r="462" spans="1:55" ht="21" customHeight="1">
      <c r="A462" s="127" t="s">
        <v>498</v>
      </c>
      <c r="B462" s="128"/>
      <c r="C462" s="128"/>
      <c r="D462" s="128"/>
      <c r="E462" s="128"/>
      <c r="F462" s="128"/>
      <c r="G462" s="128"/>
      <c r="H462" s="128"/>
      <c r="I462" s="128"/>
      <c r="J462" s="128"/>
      <c r="K462" s="128"/>
      <c r="L462" s="128"/>
      <c r="M462" s="128"/>
      <c r="N462" s="128"/>
      <c r="O462" s="103"/>
      <c r="P462" s="179" t="s">
        <v>499</v>
      </c>
      <c r="Q462" s="179"/>
      <c r="R462" s="179"/>
      <c r="S462" s="179"/>
    </row>
    <row r="463" spans="1:55" ht="21" customHeight="1">
      <c r="A463" s="77"/>
      <c r="B463" s="114"/>
      <c r="C463" s="154" t="s">
        <v>500</v>
      </c>
      <c r="D463" s="154"/>
      <c r="E463" s="154"/>
      <c r="F463" s="154"/>
      <c r="G463" s="154"/>
      <c r="H463" s="154"/>
      <c r="I463" s="154"/>
      <c r="J463" s="154"/>
      <c r="K463" s="154"/>
      <c r="L463" s="154"/>
      <c r="M463" s="154"/>
      <c r="N463" s="154"/>
      <c r="O463" s="155"/>
      <c r="P463" s="164" t="s">
        <v>501</v>
      </c>
      <c r="Q463" s="165"/>
      <c r="R463" s="166"/>
      <c r="S463" s="114" t="s">
        <v>502</v>
      </c>
    </row>
    <row r="464" spans="1:55" ht="42.75" customHeight="1">
      <c r="A464" s="217"/>
      <c r="B464" s="218"/>
      <c r="C464" s="156"/>
      <c r="D464" s="156"/>
      <c r="E464" s="156"/>
      <c r="F464" s="156"/>
      <c r="G464" s="156"/>
      <c r="H464" s="156"/>
      <c r="I464" s="156"/>
      <c r="J464" s="156"/>
      <c r="K464" s="156"/>
      <c r="L464" s="156"/>
      <c r="M464" s="156"/>
      <c r="N464" s="156"/>
      <c r="O464" s="157"/>
      <c r="P464" s="219" t="s">
        <v>21</v>
      </c>
      <c r="Q464" s="220"/>
      <c r="R464" s="221"/>
      <c r="S464" s="108" t="s">
        <v>21</v>
      </c>
    </row>
    <row r="465" spans="1:19" ht="21" customHeight="1">
      <c r="A465" s="186" t="s">
        <v>503</v>
      </c>
      <c r="B465" s="187"/>
      <c r="C465" s="187"/>
      <c r="D465" s="187"/>
      <c r="E465" s="187"/>
      <c r="F465" s="187"/>
      <c r="G465" s="187"/>
      <c r="H465" s="187"/>
      <c r="I465" s="187"/>
      <c r="J465" s="187"/>
      <c r="K465" s="187"/>
      <c r="L465" s="187"/>
      <c r="M465" s="187"/>
      <c r="N465" s="187"/>
      <c r="O465" s="187"/>
      <c r="P465" s="187"/>
      <c r="Q465" s="187"/>
      <c r="R465" s="188"/>
      <c r="S465" s="51" t="s">
        <v>504</v>
      </c>
    </row>
    <row r="466" spans="1:19" ht="31.5" customHeight="1">
      <c r="A466" s="206" t="s">
        <v>505</v>
      </c>
      <c r="B466" s="207"/>
      <c r="C466" s="207"/>
      <c r="D466" s="207"/>
      <c r="E466" s="207"/>
      <c r="F466" s="207"/>
      <c r="G466" s="207"/>
      <c r="H466" s="207"/>
      <c r="I466" s="207"/>
      <c r="J466" s="207"/>
      <c r="K466" s="207"/>
      <c r="L466" s="207"/>
      <c r="M466" s="207"/>
      <c r="N466" s="207"/>
      <c r="O466" s="207"/>
      <c r="P466" s="207"/>
      <c r="Q466" s="207"/>
      <c r="R466" s="208"/>
      <c r="S466" s="189" t="s">
        <v>21</v>
      </c>
    </row>
    <row r="467" spans="1:19" ht="31.5" customHeight="1">
      <c r="A467" s="209"/>
      <c r="B467" s="210"/>
      <c r="C467" s="210"/>
      <c r="D467" s="210"/>
      <c r="E467" s="210"/>
      <c r="F467" s="210"/>
      <c r="G467" s="210"/>
      <c r="H467" s="210"/>
      <c r="I467" s="210"/>
      <c r="J467" s="210"/>
      <c r="K467" s="210"/>
      <c r="L467" s="210"/>
      <c r="M467" s="210"/>
      <c r="N467" s="210"/>
      <c r="O467" s="210"/>
      <c r="P467" s="210"/>
      <c r="Q467" s="210"/>
      <c r="R467" s="211"/>
      <c r="S467" s="190"/>
    </row>
    <row r="468" spans="1:19" ht="9" customHeight="1">
      <c r="A468" s="167"/>
      <c r="B468" s="168"/>
      <c r="C468" s="168"/>
      <c r="D468" s="168"/>
      <c r="E468" s="168"/>
      <c r="F468" s="168"/>
      <c r="G468" s="168"/>
      <c r="H468" s="168"/>
      <c r="I468" s="168"/>
      <c r="J468" s="168"/>
      <c r="K468" s="168"/>
      <c r="L468" s="168"/>
      <c r="M468" s="168"/>
      <c r="N468" s="168"/>
      <c r="O468" s="168"/>
      <c r="P468" s="168"/>
      <c r="Q468" s="168"/>
      <c r="R468" s="168"/>
      <c r="S468" s="169"/>
    </row>
    <row r="469" spans="1:19" ht="21" customHeight="1">
      <c r="A469" s="127" t="s">
        <v>506</v>
      </c>
      <c r="B469" s="128"/>
      <c r="C469" s="128"/>
      <c r="D469" s="128"/>
      <c r="E469" s="128"/>
      <c r="F469" s="128"/>
      <c r="G469" s="128"/>
      <c r="H469" s="129"/>
      <c r="I469" s="54"/>
      <c r="J469" s="54"/>
      <c r="K469" s="54"/>
      <c r="L469" s="54"/>
      <c r="M469" s="176" t="s">
        <v>507</v>
      </c>
      <c r="N469" s="177"/>
      <c r="O469" s="177"/>
      <c r="P469" s="177"/>
      <c r="Q469" s="177"/>
      <c r="R469" s="177"/>
      <c r="S469" s="178"/>
    </row>
    <row r="470" spans="1:19" ht="46.2" customHeight="1">
      <c r="A470" s="180" t="s">
        <v>508</v>
      </c>
      <c r="B470" s="181"/>
      <c r="C470" s="181"/>
      <c r="D470" s="181"/>
      <c r="E470" s="181"/>
      <c r="F470" s="181"/>
      <c r="G470" s="181"/>
      <c r="H470" s="182"/>
      <c r="I470" s="50"/>
      <c r="J470" s="50"/>
      <c r="K470" s="50"/>
      <c r="L470" s="50"/>
      <c r="M470" s="170" t="s">
        <v>509</v>
      </c>
      <c r="N470" s="171"/>
      <c r="O470" s="171"/>
      <c r="P470" s="171"/>
      <c r="Q470" s="171"/>
      <c r="R470" s="171"/>
      <c r="S470" s="172"/>
    </row>
    <row r="471" spans="1:19" ht="34.200000000000003" customHeight="1">
      <c r="A471" s="180"/>
      <c r="B471" s="181"/>
      <c r="C471" s="181"/>
      <c r="D471" s="181"/>
      <c r="E471" s="181"/>
      <c r="F471" s="181"/>
      <c r="G471" s="181"/>
      <c r="H471" s="182"/>
      <c r="I471" s="50"/>
      <c r="J471" s="50"/>
      <c r="K471" s="50"/>
      <c r="L471" s="50"/>
      <c r="M471" s="170"/>
      <c r="N471" s="171"/>
      <c r="O471" s="171"/>
      <c r="P471" s="171"/>
      <c r="Q471" s="171"/>
      <c r="R471" s="171"/>
      <c r="S471" s="172"/>
    </row>
    <row r="472" spans="1:19" ht="34.200000000000003" customHeight="1">
      <c r="A472" s="183"/>
      <c r="B472" s="184"/>
      <c r="C472" s="184"/>
      <c r="D472" s="184"/>
      <c r="E472" s="184"/>
      <c r="F472" s="184"/>
      <c r="G472" s="184"/>
      <c r="H472" s="185"/>
      <c r="I472" s="41"/>
      <c r="J472" s="41"/>
      <c r="K472" s="41"/>
      <c r="L472" s="41"/>
      <c r="M472" s="173"/>
      <c r="N472" s="174"/>
      <c r="O472" s="174"/>
      <c r="P472" s="174"/>
      <c r="Q472" s="174"/>
      <c r="R472" s="174"/>
      <c r="S472" s="175"/>
    </row>
    <row r="473" spans="1:19" ht="9" customHeight="1">
      <c r="A473" s="167"/>
      <c r="B473" s="168"/>
      <c r="C473" s="168"/>
      <c r="D473" s="168"/>
      <c r="E473" s="168"/>
      <c r="F473" s="168"/>
      <c r="G473" s="168"/>
      <c r="H473" s="168"/>
      <c r="I473" s="168"/>
      <c r="J473" s="168"/>
      <c r="K473" s="168"/>
      <c r="L473" s="168"/>
      <c r="M473" s="168"/>
      <c r="N473" s="168"/>
      <c r="O473" s="168"/>
      <c r="P473" s="168"/>
      <c r="Q473" s="168"/>
      <c r="R473" s="168"/>
      <c r="S473" s="169"/>
    </row>
    <row r="474" spans="1:19" ht="21" customHeight="1">
      <c r="A474" s="176" t="s">
        <v>510</v>
      </c>
      <c r="B474" s="177"/>
      <c r="C474" s="177"/>
      <c r="D474" s="177"/>
      <c r="E474" s="177"/>
      <c r="F474" s="177"/>
      <c r="G474" s="177"/>
      <c r="H474" s="177"/>
      <c r="I474" s="177"/>
      <c r="J474" s="177"/>
      <c r="K474" s="177"/>
      <c r="L474" s="177"/>
      <c r="M474" s="177"/>
      <c r="N474" s="177"/>
      <c r="O474" s="177"/>
      <c r="P474" s="177"/>
      <c r="Q474" s="177"/>
      <c r="R474" s="177"/>
      <c r="S474" s="178"/>
    </row>
    <row r="475" spans="1:19" ht="31.5" customHeight="1">
      <c r="A475" s="160" t="s">
        <v>511</v>
      </c>
      <c r="B475" s="162"/>
      <c r="C475" s="160" t="s">
        <v>512</v>
      </c>
      <c r="D475" s="162"/>
      <c r="E475" s="78" t="s">
        <v>513</v>
      </c>
      <c r="F475" s="160" t="s">
        <v>514</v>
      </c>
      <c r="G475" s="162"/>
      <c r="H475" s="160" t="s">
        <v>515</v>
      </c>
      <c r="I475" s="161"/>
      <c r="J475" s="161"/>
      <c r="K475" s="161"/>
      <c r="L475" s="161"/>
      <c r="M475" s="161"/>
      <c r="N475" s="162"/>
      <c r="O475" s="79"/>
      <c r="P475" s="78" t="s">
        <v>516</v>
      </c>
      <c r="Q475" s="78"/>
      <c r="R475" s="78" t="s">
        <v>517</v>
      </c>
      <c r="S475" s="80" t="s">
        <v>517</v>
      </c>
    </row>
    <row r="476" spans="1:19" ht="31.5" customHeight="1">
      <c r="A476" s="158" t="s">
        <v>21</v>
      </c>
      <c r="B476" s="159"/>
      <c r="C476" s="158" t="s">
        <v>21</v>
      </c>
      <c r="D476" s="159"/>
      <c r="E476" s="81" t="s">
        <v>21</v>
      </c>
      <c r="F476" s="158" t="s">
        <v>21</v>
      </c>
      <c r="G476" s="159"/>
      <c r="H476" s="158" t="s">
        <v>21</v>
      </c>
      <c r="I476" s="163"/>
      <c r="J476" s="163"/>
      <c r="K476" s="163"/>
      <c r="L476" s="163"/>
      <c r="M476" s="163"/>
      <c r="N476" s="159"/>
      <c r="O476" s="82"/>
      <c r="P476" s="81" t="s">
        <v>21</v>
      </c>
      <c r="Q476" s="81"/>
      <c r="R476" s="81" t="s">
        <v>21</v>
      </c>
      <c r="S476" s="105" t="s">
        <v>21</v>
      </c>
    </row>
    <row r="477" spans="1:19" ht="9" customHeight="1">
      <c r="A477" s="167"/>
      <c r="B477" s="168"/>
      <c r="C477" s="168"/>
      <c r="D477" s="168"/>
      <c r="E477" s="168"/>
      <c r="F477" s="168"/>
      <c r="G477" s="168"/>
      <c r="H477" s="168"/>
      <c r="I477" s="168"/>
      <c r="J477" s="168"/>
      <c r="K477" s="168"/>
      <c r="L477" s="168"/>
      <c r="M477" s="168"/>
      <c r="N477" s="168"/>
      <c r="O477" s="168"/>
      <c r="P477" s="168"/>
      <c r="Q477" s="168"/>
      <c r="R477" s="168"/>
      <c r="S477" s="169"/>
    </row>
    <row r="478" spans="1:19" ht="21" customHeight="1">
      <c r="A478" s="127" t="s">
        <v>518</v>
      </c>
      <c r="B478" s="128"/>
      <c r="C478" s="128"/>
      <c r="D478" s="128" t="s">
        <v>11</v>
      </c>
      <c r="E478" s="128"/>
      <c r="F478" s="128"/>
      <c r="G478" s="129"/>
      <c r="H478" s="127" t="s">
        <v>519</v>
      </c>
      <c r="I478" s="128"/>
      <c r="J478" s="128"/>
      <c r="K478" s="128"/>
      <c r="L478" s="128"/>
      <c r="M478" s="128"/>
      <c r="N478" s="128"/>
      <c r="O478" s="128"/>
      <c r="P478" s="128" t="s">
        <v>520</v>
      </c>
      <c r="Q478" s="128"/>
      <c r="R478" s="128"/>
      <c r="S478" s="129"/>
    </row>
    <row r="479" spans="1:19" ht="79.2" customHeight="1">
      <c r="A479" s="151"/>
      <c r="B479" s="152"/>
      <c r="C479" s="152"/>
      <c r="D479" s="152"/>
      <c r="E479" s="152"/>
      <c r="F479" s="152"/>
      <c r="G479" s="153"/>
      <c r="H479" s="151" t="s">
        <v>521</v>
      </c>
      <c r="I479" s="152"/>
      <c r="J479" s="152"/>
      <c r="K479" s="152"/>
      <c r="L479" s="152"/>
      <c r="M479" s="152"/>
      <c r="N479" s="152"/>
      <c r="O479" s="152"/>
      <c r="P479" s="152"/>
      <c r="Q479" s="152"/>
      <c r="R479" s="152"/>
      <c r="S479" s="153"/>
    </row>
    <row r="480" spans="1:19" ht="60.6" customHeight="1">
      <c r="A480" s="214" t="s">
        <v>522</v>
      </c>
      <c r="B480" s="215"/>
      <c r="C480" s="215"/>
      <c r="D480" s="215"/>
      <c r="E480" s="215"/>
      <c r="F480" s="215"/>
      <c r="G480" s="215"/>
      <c r="H480" s="215"/>
      <c r="I480" s="215"/>
      <c r="J480" s="215"/>
      <c r="K480" s="215"/>
      <c r="L480" s="215"/>
      <c r="M480" s="215"/>
      <c r="N480" s="215"/>
      <c r="O480" s="215"/>
      <c r="P480" s="215"/>
      <c r="Q480" s="215"/>
      <c r="R480" s="215"/>
      <c r="S480" s="216"/>
    </row>
    <row r="481" spans="2:2" ht="21" customHeight="1">
      <c r="B481" s="27"/>
    </row>
    <row r="482" spans="2:2" ht="36" customHeight="1">
      <c r="B482" s="27"/>
    </row>
    <row r="483" spans="2:2" ht="51" customHeight="1">
      <c r="B483" s="27"/>
    </row>
    <row r="484" spans="2:2" ht="51" customHeight="1">
      <c r="B484" s="27"/>
    </row>
    <row r="485" spans="2:2" ht="51" customHeight="1">
      <c r="B485" s="27"/>
    </row>
    <row r="486" spans="2:2" ht="51" customHeight="1">
      <c r="B486" s="27"/>
    </row>
    <row r="487" spans="2:2" ht="51" customHeight="1">
      <c r="B487" s="27"/>
    </row>
    <row r="488" spans="2:2" ht="51" customHeight="1">
      <c r="B488" s="27"/>
    </row>
    <row r="489" spans="2:2" ht="51" customHeight="1">
      <c r="B489" s="27"/>
    </row>
    <row r="490" spans="2:2" ht="51" customHeight="1">
      <c r="B490" s="27"/>
    </row>
    <row r="491" spans="2:2" ht="51" customHeight="1">
      <c r="B491" s="27"/>
    </row>
    <row r="492" spans="2:2" ht="51" customHeight="1">
      <c r="B492" s="27"/>
    </row>
    <row r="493" spans="2:2" ht="51" customHeight="1">
      <c r="B493" s="27"/>
    </row>
    <row r="494" spans="2:2" ht="87" customHeight="1">
      <c r="B494" s="27"/>
    </row>
    <row r="495" spans="2:2" ht="51" customHeight="1">
      <c r="B495" s="27"/>
    </row>
    <row r="496" spans="2:2" ht="51" customHeight="1">
      <c r="B496" s="27"/>
    </row>
    <row r="497" spans="2:2" ht="51" customHeight="1">
      <c r="B497" s="27"/>
    </row>
    <row r="498" spans="2:2" ht="51" customHeight="1">
      <c r="B498" s="27"/>
    </row>
    <row r="499" spans="2:2" ht="57.75" customHeight="1">
      <c r="B499" s="27"/>
    </row>
    <row r="500" spans="2:2" ht="99.75" customHeight="1">
      <c r="B500" s="27"/>
    </row>
    <row r="501" spans="2:2" ht="51" customHeight="1">
      <c r="B501" s="27"/>
    </row>
    <row r="502" spans="2:2" ht="51" customHeight="1">
      <c r="B502" s="27"/>
    </row>
    <row r="503" spans="2:2" ht="51" customHeight="1">
      <c r="B503" s="27"/>
    </row>
    <row r="504" spans="2:2" ht="51" customHeight="1">
      <c r="B504" s="27"/>
    </row>
    <row r="505" spans="2:2" ht="51" customHeight="1">
      <c r="B505" s="27"/>
    </row>
    <row r="506" spans="2:2" ht="51" customHeight="1">
      <c r="B506" s="27"/>
    </row>
    <row r="507" spans="2:2" ht="51" customHeight="1">
      <c r="B507" s="27"/>
    </row>
    <row r="508" spans="2:2" ht="51" customHeight="1">
      <c r="B508" s="27"/>
    </row>
    <row r="509" spans="2:2" ht="51" customHeight="1">
      <c r="B509" s="27"/>
    </row>
    <row r="510" spans="2:2" ht="51" customHeight="1">
      <c r="B510" s="27"/>
    </row>
    <row r="511" spans="2:2" ht="51" customHeight="1">
      <c r="B511" s="27"/>
    </row>
    <row r="512" spans="2:2" ht="51" customHeight="1">
      <c r="B512" s="27"/>
    </row>
    <row r="513" spans="2:2" ht="51" customHeight="1">
      <c r="B513" s="27"/>
    </row>
    <row r="514" spans="2:2" ht="93" customHeight="1">
      <c r="B514" s="27"/>
    </row>
    <row r="515" spans="2:2" ht="51" customHeight="1">
      <c r="B515" s="27"/>
    </row>
    <row r="516" spans="2:2" ht="51" customHeight="1">
      <c r="B516" s="27"/>
    </row>
    <row r="517" spans="2:2" ht="51" customHeight="1">
      <c r="B517" s="27"/>
    </row>
    <row r="518" spans="2:2" ht="51" customHeight="1">
      <c r="B518" s="27"/>
    </row>
    <row r="519" spans="2:2" ht="109.5" customHeight="1">
      <c r="B519" s="27"/>
    </row>
    <row r="520" spans="2:2" ht="51" customHeight="1">
      <c r="B520" s="27"/>
    </row>
    <row r="521" spans="2:2" ht="51" customHeight="1">
      <c r="B521" s="27"/>
    </row>
    <row r="522" spans="2:2" ht="51" customHeight="1">
      <c r="B522" s="27"/>
    </row>
    <row r="523" spans="2:2" ht="51" customHeight="1">
      <c r="B523" s="27"/>
    </row>
    <row r="524" spans="2:2" ht="51" customHeight="1">
      <c r="B524" s="27"/>
    </row>
    <row r="525" spans="2:2" ht="51" customHeight="1">
      <c r="B525" s="27"/>
    </row>
    <row r="526" spans="2:2" ht="51" customHeight="1">
      <c r="B526" s="27"/>
    </row>
    <row r="527" spans="2:2" ht="51" customHeight="1">
      <c r="B527" s="27"/>
    </row>
    <row r="528" spans="2:2" ht="51" customHeight="1">
      <c r="B528" s="27"/>
    </row>
    <row r="529" spans="2:2" ht="84" customHeight="1">
      <c r="B529" s="27"/>
    </row>
    <row r="530" spans="2:2" ht="51" customHeight="1">
      <c r="B530" s="27"/>
    </row>
    <row r="531" spans="2:2" ht="51" customHeight="1">
      <c r="B531" s="27"/>
    </row>
    <row r="532" spans="2:2" ht="169.5" customHeight="1">
      <c r="B532" s="27"/>
    </row>
    <row r="533" spans="2:2" ht="51" customHeight="1">
      <c r="B533" s="27"/>
    </row>
    <row r="534" spans="2:2" ht="51" customHeight="1">
      <c r="B534" s="27"/>
    </row>
    <row r="535" spans="2:2" ht="51" customHeight="1">
      <c r="B535" s="27"/>
    </row>
    <row r="536" spans="2:2" ht="25.5" customHeight="1">
      <c r="B536" s="27"/>
    </row>
    <row r="537" spans="2:2" ht="25.5" customHeight="1">
      <c r="B537" s="27"/>
    </row>
    <row r="538" spans="2:2" ht="25.5" customHeight="1">
      <c r="B538" s="27"/>
    </row>
    <row r="539" spans="2:2" ht="25.5" customHeight="1">
      <c r="B539" s="27"/>
    </row>
    <row r="540" spans="2:2" ht="25.5" customHeight="1">
      <c r="B540" s="27"/>
    </row>
    <row r="541" spans="2:2" ht="25.5" customHeight="1">
      <c r="B541" s="27"/>
    </row>
    <row r="542" spans="2:2" ht="25.5" customHeight="1">
      <c r="B542" s="27"/>
    </row>
    <row r="543" spans="2:2" ht="25.5" customHeight="1">
      <c r="B543" s="27"/>
    </row>
    <row r="544" spans="2:2" ht="25.5" customHeight="1">
      <c r="B544" s="27"/>
    </row>
    <row r="545" spans="2:2" ht="25.5" customHeight="1">
      <c r="B545" s="27"/>
    </row>
    <row r="546" spans="2:2">
      <c r="B546" s="27"/>
    </row>
  </sheetData>
  <sheetProtection formatCells="0" formatColumns="0" formatRows="0" insertColumns="0" insertRows="0" insertHyperlinks="0" deleteColumns="0" deleteRows="0" sort="0"/>
  <protectedRanges>
    <protectedRange algorithmName="SHA-512" hashValue="xeiK9KLnRN1PIkZev6Zfb9v7ubIr0x6qwPj9VhZmzDM0g9AALA6lF6EdcN32592I2hLjWSq7yk3DVE86ctiicg==" saltValue="Y4g/EKlvZQXMveCrUnTGQQ==" spinCount="100000" sqref="T1:BD1048576" name="Código de equipos"/>
    <protectedRange algorithmName="SHA-512" hashValue="+u4cpH83A5RS9+SjufanarkhdQ5smKP8KLlRwfD7+aLeNs7rFyvhjqIYdsNM4dmr8URg8NwNovxe3wQbmihOTw==" saltValue="r8tqOA3Iy5AXuuWtWpXTeQ==" spinCount="100000" sqref="A1:S1048576" name="Range2"/>
  </protectedRanges>
  <mergeCells count="916">
    <mergeCell ref="C403:R403"/>
    <mergeCell ref="C404:R405"/>
    <mergeCell ref="P459:S459"/>
    <mergeCell ref="C336:H336"/>
    <mergeCell ref="C338:H338"/>
    <mergeCell ref="C339:H339"/>
    <mergeCell ref="P333:S333"/>
    <mergeCell ref="C327:H327"/>
    <mergeCell ref="P338:S338"/>
    <mergeCell ref="C380:H380"/>
    <mergeCell ref="C372:H372"/>
    <mergeCell ref="C341:H341"/>
    <mergeCell ref="P249:S249"/>
    <mergeCell ref="P247:S247"/>
    <mergeCell ref="C174:H174"/>
    <mergeCell ref="P170:S170"/>
    <mergeCell ref="C251:R251"/>
    <mergeCell ref="C252:R253"/>
    <mergeCell ref="C300:R300"/>
    <mergeCell ref="C301:R302"/>
    <mergeCell ref="C352:R352"/>
    <mergeCell ref="B320:S320"/>
    <mergeCell ref="B321:B330"/>
    <mergeCell ref="C296:H296"/>
    <mergeCell ref="C289:H289"/>
    <mergeCell ref="P293:S293"/>
    <mergeCell ref="P307:S307"/>
    <mergeCell ref="C397:H397"/>
    <mergeCell ref="C398:H398"/>
    <mergeCell ref="C399:H399"/>
    <mergeCell ref="C412:H412"/>
    <mergeCell ref="C202:R202"/>
    <mergeCell ref="C250:H250"/>
    <mergeCell ref="P250:S250"/>
    <mergeCell ref="C119:H119"/>
    <mergeCell ref="C141:H141"/>
    <mergeCell ref="P141:S141"/>
    <mergeCell ref="C249:H249"/>
    <mergeCell ref="C199:H199"/>
    <mergeCell ref="P199:S199"/>
    <mergeCell ref="B186:S186"/>
    <mergeCell ref="B187:S187"/>
    <mergeCell ref="P193:S193"/>
    <mergeCell ref="C191:H191"/>
    <mergeCell ref="C192:H192"/>
    <mergeCell ref="C195:H195"/>
    <mergeCell ref="C196:H196"/>
    <mergeCell ref="C197:H197"/>
    <mergeCell ref="C198:H198"/>
    <mergeCell ref="C203:R204"/>
    <mergeCell ref="P248:S248"/>
    <mergeCell ref="P388:S388"/>
    <mergeCell ref="P389:S389"/>
    <mergeCell ref="P374:S374"/>
    <mergeCell ref="C373:H373"/>
    <mergeCell ref="C381:H381"/>
    <mergeCell ref="C377:H377"/>
    <mergeCell ref="B376:S376"/>
    <mergeCell ref="P377:S377"/>
    <mergeCell ref="C396:H396"/>
    <mergeCell ref="C454:H454"/>
    <mergeCell ref="C434:H434"/>
    <mergeCell ref="P432:S432"/>
    <mergeCell ref="P433:S433"/>
    <mergeCell ref="P434:S434"/>
    <mergeCell ref="C439:H439"/>
    <mergeCell ref="P439:S439"/>
    <mergeCell ref="P441:S441"/>
    <mergeCell ref="P429:S429"/>
    <mergeCell ref="C1:R1"/>
    <mergeCell ref="C2:R3"/>
    <mergeCell ref="C351:H351"/>
    <mergeCell ref="C330:H330"/>
    <mergeCell ref="B331:S331"/>
    <mergeCell ref="C311:H311"/>
    <mergeCell ref="C318:H318"/>
    <mergeCell ref="C315:H315"/>
    <mergeCell ref="C316:H316"/>
    <mergeCell ref="C317:H317"/>
    <mergeCell ref="C322:H322"/>
    <mergeCell ref="C325:H325"/>
    <mergeCell ref="C326:H326"/>
    <mergeCell ref="C323:H323"/>
    <mergeCell ref="C324:H324"/>
    <mergeCell ref="C319:H319"/>
    <mergeCell ref="C308:H308"/>
    <mergeCell ref="P294:S294"/>
    <mergeCell ref="C49:R49"/>
    <mergeCell ref="C50:R51"/>
    <mergeCell ref="C103:R103"/>
    <mergeCell ref="C104:R105"/>
    <mergeCell ref="C154:R154"/>
    <mergeCell ref="C155:R156"/>
    <mergeCell ref="C409:H409"/>
    <mergeCell ref="C401:H401"/>
    <mergeCell ref="P417:S417"/>
    <mergeCell ref="C422:H422"/>
    <mergeCell ref="C419:H419"/>
    <mergeCell ref="P457:S457"/>
    <mergeCell ref="C458:H458"/>
    <mergeCell ref="P458:S458"/>
    <mergeCell ref="A480:S480"/>
    <mergeCell ref="H479:O479"/>
    <mergeCell ref="P479:S479"/>
    <mergeCell ref="A464:B464"/>
    <mergeCell ref="A474:S474"/>
    <mergeCell ref="A469:H469"/>
    <mergeCell ref="P464:R464"/>
    <mergeCell ref="P447:S447"/>
    <mergeCell ref="C447:H447"/>
    <mergeCell ref="P445:S445"/>
    <mergeCell ref="C446:H446"/>
    <mergeCell ref="C444:H444"/>
    <mergeCell ref="C443:H443"/>
    <mergeCell ref="P443:S443"/>
    <mergeCell ref="P442:S442"/>
    <mergeCell ref="P444:S444"/>
    <mergeCell ref="P400:S400"/>
    <mergeCell ref="P401:S401"/>
    <mergeCell ref="P402:S402"/>
    <mergeCell ref="A466:R467"/>
    <mergeCell ref="C441:H441"/>
    <mergeCell ref="P440:S440"/>
    <mergeCell ref="C456:H456"/>
    <mergeCell ref="P456:S456"/>
    <mergeCell ref="C451:R451"/>
    <mergeCell ref="C452:R453"/>
    <mergeCell ref="B451:B453"/>
    <mergeCell ref="B454:B460"/>
    <mergeCell ref="B436:B450"/>
    <mergeCell ref="P460:S460"/>
    <mergeCell ref="C459:H459"/>
    <mergeCell ref="C460:H460"/>
    <mergeCell ref="C449:H449"/>
    <mergeCell ref="P449:S449"/>
    <mergeCell ref="C440:H440"/>
    <mergeCell ref="P422:S422"/>
    <mergeCell ref="P426:S426"/>
    <mergeCell ref="C425:H425"/>
    <mergeCell ref="C442:H442"/>
    <mergeCell ref="P446:S446"/>
    <mergeCell ref="P312:S312"/>
    <mergeCell ref="P308:S308"/>
    <mergeCell ref="P315:S315"/>
    <mergeCell ref="P316:S316"/>
    <mergeCell ref="C321:H321"/>
    <mergeCell ref="P317:S317"/>
    <mergeCell ref="B305:B312"/>
    <mergeCell ref="P311:S311"/>
    <mergeCell ref="P318:S318"/>
    <mergeCell ref="P321:S321"/>
    <mergeCell ref="B314:B319"/>
    <mergeCell ref="C314:H314"/>
    <mergeCell ref="B313:S313"/>
    <mergeCell ref="P309:S309"/>
    <mergeCell ref="P394:S394"/>
    <mergeCell ref="P391:S391"/>
    <mergeCell ref="P369:S369"/>
    <mergeCell ref="P370:S370"/>
    <mergeCell ref="P371:S371"/>
    <mergeCell ref="C375:H375"/>
    <mergeCell ref="C371:H371"/>
    <mergeCell ref="C391:H391"/>
    <mergeCell ref="C285:H285"/>
    <mergeCell ref="P292:S292"/>
    <mergeCell ref="P390:S390"/>
    <mergeCell ref="C384:H384"/>
    <mergeCell ref="C393:H393"/>
    <mergeCell ref="C387:H387"/>
    <mergeCell ref="P373:S373"/>
    <mergeCell ref="P296:S296"/>
    <mergeCell ref="P297:S297"/>
    <mergeCell ref="P298:S298"/>
    <mergeCell ref="C291:H291"/>
    <mergeCell ref="C305:H305"/>
    <mergeCell ref="C310:H310"/>
    <mergeCell ref="B290:S290"/>
    <mergeCell ref="P295:S295"/>
    <mergeCell ref="B304:S304"/>
    <mergeCell ref="P272:S272"/>
    <mergeCell ref="B271:S271"/>
    <mergeCell ref="P278:S278"/>
    <mergeCell ref="C277:H277"/>
    <mergeCell ref="C283:H283"/>
    <mergeCell ref="B267:S267"/>
    <mergeCell ref="B280:S280"/>
    <mergeCell ref="P281:S281"/>
    <mergeCell ref="C268:H268"/>
    <mergeCell ref="C269:H269"/>
    <mergeCell ref="P282:S282"/>
    <mergeCell ref="B281:B289"/>
    <mergeCell ref="C281:H281"/>
    <mergeCell ref="C282:H282"/>
    <mergeCell ref="P287:S287"/>
    <mergeCell ref="P283:S283"/>
    <mergeCell ref="P284:S284"/>
    <mergeCell ref="P285:S285"/>
    <mergeCell ref="P274:S274"/>
    <mergeCell ref="P289:S289"/>
    <mergeCell ref="P275:S275"/>
    <mergeCell ref="C284:H284"/>
    <mergeCell ref="C288:H288"/>
    <mergeCell ref="P286:S286"/>
    <mergeCell ref="C263:H263"/>
    <mergeCell ref="P263:S263"/>
    <mergeCell ref="C260:H260"/>
    <mergeCell ref="P268:S268"/>
    <mergeCell ref="P269:S269"/>
    <mergeCell ref="C276:H276"/>
    <mergeCell ref="B272:B279"/>
    <mergeCell ref="P270:S270"/>
    <mergeCell ref="P276:S276"/>
    <mergeCell ref="P277:S277"/>
    <mergeCell ref="P264:S264"/>
    <mergeCell ref="P265:S265"/>
    <mergeCell ref="C262:H262"/>
    <mergeCell ref="C261:H261"/>
    <mergeCell ref="C265:H265"/>
    <mergeCell ref="C273:H273"/>
    <mergeCell ref="P273:S273"/>
    <mergeCell ref="C274:H274"/>
    <mergeCell ref="C275:H275"/>
    <mergeCell ref="B255:B265"/>
    <mergeCell ref="C264:H264"/>
    <mergeCell ref="C278:H278"/>
    <mergeCell ref="C272:H272"/>
    <mergeCell ref="B268:B270"/>
    <mergeCell ref="C257:H257"/>
    <mergeCell ref="B266:S266"/>
    <mergeCell ref="C258:H258"/>
    <mergeCell ref="C259:H259"/>
    <mergeCell ref="P258:S258"/>
    <mergeCell ref="P259:S259"/>
    <mergeCell ref="P255:S255"/>
    <mergeCell ref="C270:H270"/>
    <mergeCell ref="B188:B201"/>
    <mergeCell ref="P192:S192"/>
    <mergeCell ref="P201:S201"/>
    <mergeCell ref="P197:S197"/>
    <mergeCell ref="P198:S198"/>
    <mergeCell ref="P194:S194"/>
    <mergeCell ref="P195:S195"/>
    <mergeCell ref="P189:S189"/>
    <mergeCell ref="P190:S190"/>
    <mergeCell ref="P206:S206"/>
    <mergeCell ref="C227:H227"/>
    <mergeCell ref="P242:S242"/>
    <mergeCell ref="B206:B216"/>
    <mergeCell ref="P234:S234"/>
    <mergeCell ref="C234:H234"/>
    <mergeCell ref="C209:H209"/>
    <mergeCell ref="B11:S11"/>
    <mergeCell ref="P17:S17"/>
    <mergeCell ref="P18:S18"/>
    <mergeCell ref="P79:S79"/>
    <mergeCell ref="P85:S85"/>
    <mergeCell ref="P76:S76"/>
    <mergeCell ref="P77:S77"/>
    <mergeCell ref="P78:S78"/>
    <mergeCell ref="P36:S36"/>
    <mergeCell ref="P56:S56"/>
    <mergeCell ref="C57:H57"/>
    <mergeCell ref="B67:S67"/>
    <mergeCell ref="P37:S37"/>
    <mergeCell ref="P14:S14"/>
    <mergeCell ref="P29:S29"/>
    <mergeCell ref="C32:H32"/>
    <mergeCell ref="P30:S30"/>
    <mergeCell ref="C73:H73"/>
    <mergeCell ref="B28:S28"/>
    <mergeCell ref="C26:H26"/>
    <mergeCell ref="P40:S40"/>
    <mergeCell ref="B29:B48"/>
    <mergeCell ref="C29:H29"/>
    <mergeCell ref="C44:H44"/>
    <mergeCell ref="P92:S92"/>
    <mergeCell ref="C24:H24"/>
    <mergeCell ref="C20:H20"/>
    <mergeCell ref="B12:B26"/>
    <mergeCell ref="C12:H12"/>
    <mergeCell ref="C13:H13"/>
    <mergeCell ref="C14:H14"/>
    <mergeCell ref="C15:H15"/>
    <mergeCell ref="C17:H17"/>
    <mergeCell ref="C18:H18"/>
    <mergeCell ref="C23:H23"/>
    <mergeCell ref="C64:H64"/>
    <mergeCell ref="C63:H63"/>
    <mergeCell ref="P54:S54"/>
    <mergeCell ref="P62:S62"/>
    <mergeCell ref="B59:B66"/>
    <mergeCell ref="C59:H59"/>
    <mergeCell ref="C60:H60"/>
    <mergeCell ref="C61:H61"/>
    <mergeCell ref="P23:S23"/>
    <mergeCell ref="P24:S24"/>
    <mergeCell ref="P26:S26"/>
    <mergeCell ref="P57:S57"/>
    <mergeCell ref="P60:S60"/>
    <mergeCell ref="P71:S71"/>
    <mergeCell ref="C88:H88"/>
    <mergeCell ref="B72:S72"/>
    <mergeCell ref="C87:H87"/>
    <mergeCell ref="B68:B71"/>
    <mergeCell ref="C86:H86"/>
    <mergeCell ref="B81:S81"/>
    <mergeCell ref="C79:H79"/>
    <mergeCell ref="B73:B79"/>
    <mergeCell ref="P83:S83"/>
    <mergeCell ref="C82:H82"/>
    <mergeCell ref="C75:H75"/>
    <mergeCell ref="P73:S73"/>
    <mergeCell ref="P69:S69"/>
    <mergeCell ref="P68:S68"/>
    <mergeCell ref="C68:H68"/>
    <mergeCell ref="B80:S80"/>
    <mergeCell ref="P86:S86"/>
    <mergeCell ref="P87:S87"/>
    <mergeCell ref="B180:S180"/>
    <mergeCell ref="B181:B185"/>
    <mergeCell ref="B177:B179"/>
    <mergeCell ref="P182:S182"/>
    <mergeCell ref="P179:S179"/>
    <mergeCell ref="C172:H172"/>
    <mergeCell ref="C177:H177"/>
    <mergeCell ref="C181:H181"/>
    <mergeCell ref="C171:H171"/>
    <mergeCell ref="B175:S175"/>
    <mergeCell ref="C176:H176"/>
    <mergeCell ref="P120:S120"/>
    <mergeCell ref="C131:H131"/>
    <mergeCell ref="C122:H122"/>
    <mergeCell ref="C123:H123"/>
    <mergeCell ref="C129:H129"/>
    <mergeCell ref="C130:H130"/>
    <mergeCell ref="C126:H126"/>
    <mergeCell ref="C121:H121"/>
    <mergeCell ref="P171:S171"/>
    <mergeCell ref="P127:S127"/>
    <mergeCell ref="P122:S122"/>
    <mergeCell ref="P123:S123"/>
    <mergeCell ref="P124:S124"/>
    <mergeCell ref="P130:S130"/>
    <mergeCell ref="P129:S129"/>
    <mergeCell ref="P121:S121"/>
    <mergeCell ref="P125:S125"/>
    <mergeCell ref="P132:S132"/>
    <mergeCell ref="C113:H113"/>
    <mergeCell ref="P93:S93"/>
    <mergeCell ref="C107:H107"/>
    <mergeCell ref="C108:H108"/>
    <mergeCell ref="P107:S107"/>
    <mergeCell ref="C111:H111"/>
    <mergeCell ref="P110:S110"/>
    <mergeCell ref="C110:H110"/>
    <mergeCell ref="P109:S109"/>
    <mergeCell ref="P112:S112"/>
    <mergeCell ref="P113:S113"/>
    <mergeCell ref="C101:H101"/>
    <mergeCell ref="P98:S98"/>
    <mergeCell ref="P99:S99"/>
    <mergeCell ref="B106:S106"/>
    <mergeCell ref="B108:B114"/>
    <mergeCell ref="P108:S108"/>
    <mergeCell ref="P185:S185"/>
    <mergeCell ref="B116:S116"/>
    <mergeCell ref="P114:S114"/>
    <mergeCell ref="C118:H118"/>
    <mergeCell ref="P117:S117"/>
    <mergeCell ref="P137:S137"/>
    <mergeCell ref="P140:S140"/>
    <mergeCell ref="C135:H135"/>
    <mergeCell ref="C136:H136"/>
    <mergeCell ref="C137:H137"/>
    <mergeCell ref="C147:H147"/>
    <mergeCell ref="C139:H139"/>
    <mergeCell ref="C140:H140"/>
    <mergeCell ref="B142:S142"/>
    <mergeCell ref="C143:H143"/>
    <mergeCell ref="B143:B153"/>
    <mergeCell ref="P144:S144"/>
    <mergeCell ref="P145:S145"/>
    <mergeCell ref="C132:H132"/>
    <mergeCell ref="C124:H124"/>
    <mergeCell ref="B115:S115"/>
    <mergeCell ref="P126:S126"/>
    <mergeCell ref="C127:H127"/>
    <mergeCell ref="C128:H128"/>
    <mergeCell ref="P223:S223"/>
    <mergeCell ref="P224:S224"/>
    <mergeCell ref="C230:H230"/>
    <mergeCell ref="P219:S219"/>
    <mergeCell ref="C216:H216"/>
    <mergeCell ref="C228:H228"/>
    <mergeCell ref="P240:S240"/>
    <mergeCell ref="B239:B243"/>
    <mergeCell ref="P216:S216"/>
    <mergeCell ref="P241:S241"/>
    <mergeCell ref="C237:H237"/>
    <mergeCell ref="P237:S237"/>
    <mergeCell ref="B227:B237"/>
    <mergeCell ref="C221:H221"/>
    <mergeCell ref="C222:H222"/>
    <mergeCell ref="C223:H223"/>
    <mergeCell ref="C224:H224"/>
    <mergeCell ref="C225:H225"/>
    <mergeCell ref="C210:H210"/>
    <mergeCell ref="B217:S217"/>
    <mergeCell ref="C211:H211"/>
    <mergeCell ref="P213:S213"/>
    <mergeCell ref="P214:S214"/>
    <mergeCell ref="C215:H215"/>
    <mergeCell ref="P229:S229"/>
    <mergeCell ref="C240:H240"/>
    <mergeCell ref="C235:H235"/>
    <mergeCell ref="C233:H233"/>
    <mergeCell ref="B218:S218"/>
    <mergeCell ref="C212:H212"/>
    <mergeCell ref="C213:H213"/>
    <mergeCell ref="C214:H214"/>
    <mergeCell ref="C232:H232"/>
    <mergeCell ref="C231:H231"/>
    <mergeCell ref="P215:S215"/>
    <mergeCell ref="B226:S226"/>
    <mergeCell ref="P227:S227"/>
    <mergeCell ref="B219:B225"/>
    <mergeCell ref="C219:H219"/>
    <mergeCell ref="C220:H220"/>
    <mergeCell ref="C229:H229"/>
    <mergeCell ref="P231:S231"/>
    <mergeCell ref="C91:H91"/>
    <mergeCell ref="P90:S90"/>
    <mergeCell ref="P82:S82"/>
    <mergeCell ref="P91:S91"/>
    <mergeCell ref="C100:H100"/>
    <mergeCell ref="B82:B88"/>
    <mergeCell ref="C109:H109"/>
    <mergeCell ref="C120:H120"/>
    <mergeCell ref="C117:H117"/>
    <mergeCell ref="C114:H114"/>
    <mergeCell ref="C102:H102"/>
    <mergeCell ref="C112:H112"/>
    <mergeCell ref="C83:H83"/>
    <mergeCell ref="C85:H85"/>
    <mergeCell ref="B117:B132"/>
    <mergeCell ref="C125:H125"/>
    <mergeCell ref="P100:S100"/>
    <mergeCell ref="C93:H93"/>
    <mergeCell ref="P101:S101"/>
    <mergeCell ref="P102:S102"/>
    <mergeCell ref="C97:H97"/>
    <mergeCell ref="C94:H94"/>
    <mergeCell ref="B96:S96"/>
    <mergeCell ref="B97:B102"/>
    <mergeCell ref="P143:S143"/>
    <mergeCell ref="P146:S146"/>
    <mergeCell ref="P147:S147"/>
    <mergeCell ref="P150:S150"/>
    <mergeCell ref="P138:S138"/>
    <mergeCell ref="C150:H150"/>
    <mergeCell ref="C152:H152"/>
    <mergeCell ref="C153:H153"/>
    <mergeCell ref="B134:B141"/>
    <mergeCell ref="P135:S135"/>
    <mergeCell ref="P139:S139"/>
    <mergeCell ref="P151:S151"/>
    <mergeCell ref="P152:S152"/>
    <mergeCell ref="P136:S136"/>
    <mergeCell ref="P153:S153"/>
    <mergeCell ref="C201:H201"/>
    <mergeCell ref="C194:H194"/>
    <mergeCell ref="C145:H145"/>
    <mergeCell ref="C146:H146"/>
    <mergeCell ref="C148:H148"/>
    <mergeCell ref="C149:H149"/>
    <mergeCell ref="P148:S148"/>
    <mergeCell ref="P149:S149"/>
    <mergeCell ref="C193:H193"/>
    <mergeCell ref="C164:H164"/>
    <mergeCell ref="P169:S169"/>
    <mergeCell ref="P168:S168"/>
    <mergeCell ref="C168:H168"/>
    <mergeCell ref="P165:S165"/>
    <mergeCell ref="C166:H166"/>
    <mergeCell ref="B167:S167"/>
    <mergeCell ref="C165:H165"/>
    <mergeCell ref="P166:S166"/>
    <mergeCell ref="B168:B174"/>
    <mergeCell ref="C169:H169"/>
    <mergeCell ref="C173:H173"/>
    <mergeCell ref="C190:H190"/>
    <mergeCell ref="P196:S196"/>
    <mergeCell ref="P191:S191"/>
    <mergeCell ref="P208:S208"/>
    <mergeCell ref="P128:S128"/>
    <mergeCell ref="P131:S131"/>
    <mergeCell ref="B157:S157"/>
    <mergeCell ref="C163:H163"/>
    <mergeCell ref="P161:S161"/>
    <mergeCell ref="C158:H158"/>
    <mergeCell ref="C159:H159"/>
    <mergeCell ref="P162:S162"/>
    <mergeCell ref="P158:S158"/>
    <mergeCell ref="C161:H161"/>
    <mergeCell ref="C162:H162"/>
    <mergeCell ref="C160:H160"/>
    <mergeCell ref="P160:S160"/>
    <mergeCell ref="C151:H151"/>
    <mergeCell ref="C138:H138"/>
    <mergeCell ref="C134:H134"/>
    <mergeCell ref="C170:H170"/>
    <mergeCell ref="C200:H200"/>
    <mergeCell ref="P200:S200"/>
    <mergeCell ref="P173:S173"/>
    <mergeCell ref="C182:H182"/>
    <mergeCell ref="C183:H183"/>
    <mergeCell ref="C184:H184"/>
    <mergeCell ref="C248:H248"/>
    <mergeCell ref="P262:S262"/>
    <mergeCell ref="C256:H256"/>
    <mergeCell ref="C241:H241"/>
    <mergeCell ref="C239:H239"/>
    <mergeCell ref="P230:S230"/>
    <mergeCell ref="P221:S221"/>
    <mergeCell ref="P222:S222"/>
    <mergeCell ref="P232:S232"/>
    <mergeCell ref="B244:S244"/>
    <mergeCell ref="P243:S243"/>
    <mergeCell ref="C238:S238"/>
    <mergeCell ref="P235:S235"/>
    <mergeCell ref="C242:H242"/>
    <mergeCell ref="C243:H243"/>
    <mergeCell ref="C246:H246"/>
    <mergeCell ref="C245:H245"/>
    <mergeCell ref="C247:H247"/>
    <mergeCell ref="C236:H236"/>
    <mergeCell ref="P236:S236"/>
    <mergeCell ref="P246:S246"/>
    <mergeCell ref="P256:S256"/>
    <mergeCell ref="P257:S257"/>
    <mergeCell ref="B245:B250"/>
    <mergeCell ref="B133:S133"/>
    <mergeCell ref="P134:S134"/>
    <mergeCell ref="C188:H188"/>
    <mergeCell ref="C189:H189"/>
    <mergeCell ref="B58:S58"/>
    <mergeCell ref="C56:H56"/>
    <mergeCell ref="C99:H99"/>
    <mergeCell ref="C90:H90"/>
    <mergeCell ref="P70:S70"/>
    <mergeCell ref="P74:S74"/>
    <mergeCell ref="P88:S88"/>
    <mergeCell ref="C92:H92"/>
    <mergeCell ref="C71:H71"/>
    <mergeCell ref="C70:H70"/>
    <mergeCell ref="C69:H69"/>
    <mergeCell ref="C144:H144"/>
    <mergeCell ref="P174:S174"/>
    <mergeCell ref="B53:B57"/>
    <mergeCell ref="P172:S172"/>
    <mergeCell ref="P183:S183"/>
    <mergeCell ref="P184:S184"/>
    <mergeCell ref="C185:H185"/>
    <mergeCell ref="B158:B166"/>
    <mergeCell ref="P159:S159"/>
    <mergeCell ref="P211:S211"/>
    <mergeCell ref="P212:S212"/>
    <mergeCell ref="P220:S220"/>
    <mergeCell ref="P225:S225"/>
    <mergeCell ref="C98:H98"/>
    <mergeCell ref="C62:H62"/>
    <mergeCell ref="P61:S61"/>
    <mergeCell ref="P66:S66"/>
    <mergeCell ref="P59:S59"/>
    <mergeCell ref="P63:S63"/>
    <mergeCell ref="P64:S64"/>
    <mergeCell ref="P65:S65"/>
    <mergeCell ref="C66:H66"/>
    <mergeCell ref="C65:H65"/>
    <mergeCell ref="C74:H74"/>
    <mergeCell ref="C76:H76"/>
    <mergeCell ref="C77:H77"/>
    <mergeCell ref="P97:S97"/>
    <mergeCell ref="C78:H78"/>
    <mergeCell ref="P75:S75"/>
    <mergeCell ref="B89:S89"/>
    <mergeCell ref="P181:S181"/>
    <mergeCell ref="P177:S177"/>
    <mergeCell ref="P188:S188"/>
    <mergeCell ref="C48:H48"/>
    <mergeCell ref="C46:H46"/>
    <mergeCell ref="C47:H47"/>
    <mergeCell ref="C35:H35"/>
    <mergeCell ref="C36:H36"/>
    <mergeCell ref="C37:H37"/>
    <mergeCell ref="C33:H33"/>
    <mergeCell ref="C41:H41"/>
    <mergeCell ref="C45:H45"/>
    <mergeCell ref="C34:H34"/>
    <mergeCell ref="C38:H38"/>
    <mergeCell ref="C43:H43"/>
    <mergeCell ref="C42:H42"/>
    <mergeCell ref="C40:H40"/>
    <mergeCell ref="C39:H39"/>
    <mergeCell ref="B52:S52"/>
    <mergeCell ref="C53:H53"/>
    <mergeCell ref="P55:S55"/>
    <mergeCell ref="P53:S53"/>
    <mergeCell ref="C54:H54"/>
    <mergeCell ref="C55:H55"/>
    <mergeCell ref="P279:S279"/>
    <mergeCell ref="P207:S207"/>
    <mergeCell ref="P233:S233"/>
    <mergeCell ref="P245:S245"/>
    <mergeCell ref="P210:S210"/>
    <mergeCell ref="P94:S94"/>
    <mergeCell ref="B205:S205"/>
    <mergeCell ref="C208:H208"/>
    <mergeCell ref="C206:H206"/>
    <mergeCell ref="C207:H207"/>
    <mergeCell ref="P163:S163"/>
    <mergeCell ref="P164:S164"/>
    <mergeCell ref="C178:H178"/>
    <mergeCell ref="P178:S178"/>
    <mergeCell ref="C179:H179"/>
    <mergeCell ref="P239:S239"/>
    <mergeCell ref="P228:S228"/>
    <mergeCell ref="P176:S176"/>
    <mergeCell ref="P31:S31"/>
    <mergeCell ref="P32:S32"/>
    <mergeCell ref="P35:S35"/>
    <mergeCell ref="P48:S48"/>
    <mergeCell ref="P47:S47"/>
    <mergeCell ref="P38:S38"/>
    <mergeCell ref="P39:S39"/>
    <mergeCell ref="P46:S46"/>
    <mergeCell ref="P41:S41"/>
    <mergeCell ref="P42:S42"/>
    <mergeCell ref="P43:S43"/>
    <mergeCell ref="P44:S44"/>
    <mergeCell ref="P45:S45"/>
    <mergeCell ref="P33:S33"/>
    <mergeCell ref="P34:S34"/>
    <mergeCell ref="B254:S254"/>
    <mergeCell ref="P260:S260"/>
    <mergeCell ref="P261:S261"/>
    <mergeCell ref="C255:H255"/>
    <mergeCell ref="B291:B299"/>
    <mergeCell ref="P438:S438"/>
    <mergeCell ref="P428:S428"/>
    <mergeCell ref="C424:H424"/>
    <mergeCell ref="C418:H418"/>
    <mergeCell ref="C423:H423"/>
    <mergeCell ref="P423:S423"/>
    <mergeCell ref="C433:H433"/>
    <mergeCell ref="C358:H358"/>
    <mergeCell ref="P361:S361"/>
    <mergeCell ref="P362:S362"/>
    <mergeCell ref="P431:S431"/>
    <mergeCell ref="P363:S363"/>
    <mergeCell ref="C420:H420"/>
    <mergeCell ref="P420:S420"/>
    <mergeCell ref="C395:H395"/>
    <mergeCell ref="C410:H410"/>
    <mergeCell ref="P410:S410"/>
    <mergeCell ref="B377:B381"/>
    <mergeCell ref="B368:B375"/>
    <mergeCell ref="B303:S303"/>
    <mergeCell ref="C306:H306"/>
    <mergeCell ref="C294:H294"/>
    <mergeCell ref="C298:H298"/>
    <mergeCell ref="C297:H297"/>
    <mergeCell ref="C287:H287"/>
    <mergeCell ref="P291:S291"/>
    <mergeCell ref="C309:H309"/>
    <mergeCell ref="C286:H286"/>
    <mergeCell ref="C293:H293"/>
    <mergeCell ref="C299:H299"/>
    <mergeCell ref="C307:H307"/>
    <mergeCell ref="P288:S288"/>
    <mergeCell ref="P350:S350"/>
    <mergeCell ref="P368:S368"/>
    <mergeCell ref="C368:H368"/>
    <mergeCell ref="C346:H346"/>
    <mergeCell ref="C365:H365"/>
    <mergeCell ref="P365:S365"/>
    <mergeCell ref="B356:S356"/>
    <mergeCell ref="B341:B351"/>
    <mergeCell ref="P345:S345"/>
    <mergeCell ref="C360:H360"/>
    <mergeCell ref="C362:H362"/>
    <mergeCell ref="C364:H364"/>
    <mergeCell ref="B357:B364"/>
    <mergeCell ref="P359:S359"/>
    <mergeCell ref="C357:H357"/>
    <mergeCell ref="P351:S351"/>
    <mergeCell ref="B355:S355"/>
    <mergeCell ref="P344:S344"/>
    <mergeCell ref="C347:H347"/>
    <mergeCell ref="C353:R354"/>
    <mergeCell ref="C394:H394"/>
    <mergeCell ref="P360:S360"/>
    <mergeCell ref="B332:B339"/>
    <mergeCell ref="C337:H337"/>
    <mergeCell ref="P336:S336"/>
    <mergeCell ref="C348:H348"/>
    <mergeCell ref="P348:S348"/>
    <mergeCell ref="C349:H349"/>
    <mergeCell ref="C333:H333"/>
    <mergeCell ref="C332:H332"/>
    <mergeCell ref="P339:S339"/>
    <mergeCell ref="B340:S340"/>
    <mergeCell ref="P347:S347"/>
    <mergeCell ref="P346:S346"/>
    <mergeCell ref="C342:H342"/>
    <mergeCell ref="C343:H343"/>
    <mergeCell ref="C344:H344"/>
    <mergeCell ref="C345:H345"/>
    <mergeCell ref="P342:S342"/>
    <mergeCell ref="P343:S343"/>
    <mergeCell ref="C335:H335"/>
    <mergeCell ref="P372:S372"/>
    <mergeCell ref="P349:S349"/>
    <mergeCell ref="C350:H350"/>
    <mergeCell ref="C428:H428"/>
    <mergeCell ref="P393:S393"/>
    <mergeCell ref="P387:S387"/>
    <mergeCell ref="P415:S415"/>
    <mergeCell ref="P383:S383"/>
    <mergeCell ref="P416:S416"/>
    <mergeCell ref="B367:S367"/>
    <mergeCell ref="C374:H374"/>
    <mergeCell ref="C378:H378"/>
    <mergeCell ref="B392:S392"/>
    <mergeCell ref="P395:S395"/>
    <mergeCell ref="P384:S384"/>
    <mergeCell ref="B382:S382"/>
    <mergeCell ref="C389:H389"/>
    <mergeCell ref="P385:S385"/>
    <mergeCell ref="P375:S375"/>
    <mergeCell ref="P386:S386"/>
    <mergeCell ref="C385:H385"/>
    <mergeCell ref="C388:H388"/>
    <mergeCell ref="C390:H390"/>
    <mergeCell ref="B383:B391"/>
    <mergeCell ref="C386:H386"/>
    <mergeCell ref="P396:S396"/>
    <mergeCell ref="C400:H400"/>
    <mergeCell ref="P399:S399"/>
    <mergeCell ref="P450:S450"/>
    <mergeCell ref="A462:N462"/>
    <mergeCell ref="P454:S454"/>
    <mergeCell ref="P455:S455"/>
    <mergeCell ref="C448:H448"/>
    <mergeCell ref="P448:S448"/>
    <mergeCell ref="C445:H445"/>
    <mergeCell ref="C421:H421"/>
    <mergeCell ref="P425:S425"/>
    <mergeCell ref="B428:B434"/>
    <mergeCell ref="C457:H457"/>
    <mergeCell ref="C450:H450"/>
    <mergeCell ref="C455:H455"/>
    <mergeCell ref="C426:H426"/>
    <mergeCell ref="C429:H429"/>
    <mergeCell ref="C436:H436"/>
    <mergeCell ref="B427:S427"/>
    <mergeCell ref="P436:S436"/>
    <mergeCell ref="B435:S435"/>
    <mergeCell ref="C438:H438"/>
    <mergeCell ref="C431:H431"/>
    <mergeCell ref="C437:H437"/>
    <mergeCell ref="P437:S437"/>
    <mergeCell ref="S466:S467"/>
    <mergeCell ref="P418:S418"/>
    <mergeCell ref="P419:S419"/>
    <mergeCell ref="P397:S397"/>
    <mergeCell ref="P407:S407"/>
    <mergeCell ref="C407:H407"/>
    <mergeCell ref="C402:H402"/>
    <mergeCell ref="P408:S408"/>
    <mergeCell ref="P413:S413"/>
    <mergeCell ref="P414:S414"/>
    <mergeCell ref="P411:S411"/>
    <mergeCell ref="P409:S409"/>
    <mergeCell ref="P412:S412"/>
    <mergeCell ref="C414:H414"/>
    <mergeCell ref="C413:H413"/>
    <mergeCell ref="P398:S398"/>
    <mergeCell ref="C408:H408"/>
    <mergeCell ref="B406:S406"/>
    <mergeCell ref="B393:B402"/>
    <mergeCell ref="C415:H415"/>
    <mergeCell ref="C416:H416"/>
    <mergeCell ref="B407:B426"/>
    <mergeCell ref="C417:H417"/>
    <mergeCell ref="P421:S421"/>
    <mergeCell ref="C430:H430"/>
    <mergeCell ref="A479:G479"/>
    <mergeCell ref="C463:O464"/>
    <mergeCell ref="F476:G476"/>
    <mergeCell ref="H475:N475"/>
    <mergeCell ref="H476:N476"/>
    <mergeCell ref="P463:R463"/>
    <mergeCell ref="A461:S461"/>
    <mergeCell ref="A475:B475"/>
    <mergeCell ref="A476:B476"/>
    <mergeCell ref="C475:D475"/>
    <mergeCell ref="C476:D476"/>
    <mergeCell ref="P478:S478"/>
    <mergeCell ref="M470:S472"/>
    <mergeCell ref="M469:S469"/>
    <mergeCell ref="A477:S477"/>
    <mergeCell ref="A473:S473"/>
    <mergeCell ref="A468:S468"/>
    <mergeCell ref="P462:S462"/>
    <mergeCell ref="A478:G478"/>
    <mergeCell ref="H478:O478"/>
    <mergeCell ref="A470:H472"/>
    <mergeCell ref="F475:G475"/>
    <mergeCell ref="A465:R465"/>
    <mergeCell ref="P12:S12"/>
    <mergeCell ref="P424:S424"/>
    <mergeCell ref="P430:S430"/>
    <mergeCell ref="C432:H432"/>
    <mergeCell ref="P341:S341"/>
    <mergeCell ref="C334:H334"/>
    <mergeCell ref="C383:H383"/>
    <mergeCell ref="C379:H379"/>
    <mergeCell ref="C369:H369"/>
    <mergeCell ref="C370:H370"/>
    <mergeCell ref="P364:S364"/>
    <mergeCell ref="P378:S378"/>
    <mergeCell ref="C363:H363"/>
    <mergeCell ref="P337:S337"/>
    <mergeCell ref="P335:S335"/>
    <mergeCell ref="P379:S379"/>
    <mergeCell ref="P380:S380"/>
    <mergeCell ref="P381:S381"/>
    <mergeCell ref="C366:H366"/>
    <mergeCell ref="P366:S366"/>
    <mergeCell ref="C359:H359"/>
    <mergeCell ref="P357:S357"/>
    <mergeCell ref="P358:S358"/>
    <mergeCell ref="C361:H361"/>
    <mergeCell ref="R8:S8"/>
    <mergeCell ref="C411:H411"/>
    <mergeCell ref="P6:Q6"/>
    <mergeCell ref="P8:Q8"/>
    <mergeCell ref="P7:Q7"/>
    <mergeCell ref="P9:Q9"/>
    <mergeCell ref="C19:H19"/>
    <mergeCell ref="C21:H21"/>
    <mergeCell ref="P21:S21"/>
    <mergeCell ref="C22:H22"/>
    <mergeCell ref="P22:S22"/>
    <mergeCell ref="C16:H16"/>
    <mergeCell ref="P20:S20"/>
    <mergeCell ref="P13:S13"/>
    <mergeCell ref="D6:G6"/>
    <mergeCell ref="A7:C7"/>
    <mergeCell ref="D7:G7"/>
    <mergeCell ref="A8:C8"/>
    <mergeCell ref="A9:C9"/>
    <mergeCell ref="D8:G8"/>
    <mergeCell ref="D9:G9"/>
    <mergeCell ref="H8:N8"/>
    <mergeCell ref="H9:N9"/>
    <mergeCell ref="P15:S15"/>
    <mergeCell ref="P327:S327"/>
    <mergeCell ref="A10:S10"/>
    <mergeCell ref="H5:Q5"/>
    <mergeCell ref="H4:Q4"/>
    <mergeCell ref="C84:H84"/>
    <mergeCell ref="B90:B95"/>
    <mergeCell ref="C95:H95"/>
    <mergeCell ref="P95:S95"/>
    <mergeCell ref="A5:C5"/>
    <mergeCell ref="A4:C4"/>
    <mergeCell ref="D5:G5"/>
    <mergeCell ref="D4:G4"/>
    <mergeCell ref="R6:S6"/>
    <mergeCell ref="R7:S7"/>
    <mergeCell ref="H7:N7"/>
    <mergeCell ref="H6:N6"/>
    <mergeCell ref="R4:S4"/>
    <mergeCell ref="R5:S5"/>
    <mergeCell ref="A6:C6"/>
    <mergeCell ref="B27:S27"/>
    <mergeCell ref="C30:H30"/>
    <mergeCell ref="C31:H31"/>
    <mergeCell ref="C25:H25"/>
    <mergeCell ref="P25:S25"/>
    <mergeCell ref="P328:S328"/>
    <mergeCell ref="R9:S9"/>
    <mergeCell ref="P209:S209"/>
    <mergeCell ref="C292:H292"/>
    <mergeCell ref="C295:H295"/>
    <mergeCell ref="C279:H279"/>
    <mergeCell ref="P334:S334"/>
    <mergeCell ref="P299:S299"/>
    <mergeCell ref="P306:S306"/>
    <mergeCell ref="P323:S323"/>
    <mergeCell ref="P324:S324"/>
    <mergeCell ref="C312:H312"/>
    <mergeCell ref="P332:S332"/>
    <mergeCell ref="P330:S330"/>
    <mergeCell ref="C329:H329"/>
    <mergeCell ref="P305:S305"/>
    <mergeCell ref="P310:S310"/>
    <mergeCell ref="P319:S319"/>
    <mergeCell ref="P322:S322"/>
    <mergeCell ref="C328:H328"/>
    <mergeCell ref="P314:S314"/>
    <mergeCell ref="P329:S329"/>
    <mergeCell ref="P325:S325"/>
    <mergeCell ref="P326:S326"/>
  </mergeCells>
  <phoneticPr fontId="23" type="noConversion"/>
  <conditionalFormatting sqref="M481:M1048576 M6:M13 M52 M96 M26:M28 M18:M20 M24 M30 M40:M46 M54:M58 M60:M67 M69:M72 M74:M81 M83:M89 M91:M94 M98:M102 M108:M116 M135:M140 M144:M153 M159:M167 M169:M175 M177:M180 M182:M187 M189:M201 M220:M226 M240:M244 M246:M250 M269:M271 M273:M280 M282:M290 M292:M299 M306:M313 M315:M320 M322:M331 M333:M340 M342:M347 M358:M364 M378:M382 M384:M392 M394:M402 M408:M419 M429:M435 M228:M238 M256:M267 M351:M356 M367 M369:M376 M421:M427 M437:M450 M457:M460 M118:M133 M142 M207:M218 M106 M157 M205 M254 M303:M304 M406 M454:M455">
    <cfRule type="cellIs" dxfId="216" priority="98" operator="equal">
      <formula>"DG"</formula>
    </cfRule>
  </conditionalFormatting>
  <conditionalFormatting sqref="M29">
    <cfRule type="cellIs" dxfId="215" priority="94" operator="equal">
      <formula>"DG"</formula>
    </cfRule>
  </conditionalFormatting>
  <conditionalFormatting sqref="M53">
    <cfRule type="cellIs" dxfId="214" priority="93" operator="equal">
      <formula>"DG"</formula>
    </cfRule>
  </conditionalFormatting>
  <conditionalFormatting sqref="M59">
    <cfRule type="cellIs" dxfId="213" priority="92" operator="equal">
      <formula>"DG"</formula>
    </cfRule>
  </conditionalFormatting>
  <conditionalFormatting sqref="M68">
    <cfRule type="cellIs" dxfId="212" priority="91" operator="equal">
      <formula>"DG"</formula>
    </cfRule>
  </conditionalFormatting>
  <conditionalFormatting sqref="M73">
    <cfRule type="cellIs" dxfId="211" priority="90" operator="equal">
      <formula>"DG"</formula>
    </cfRule>
  </conditionalFormatting>
  <conditionalFormatting sqref="M82">
    <cfRule type="cellIs" dxfId="210" priority="89" operator="equal">
      <formula>"DG"</formula>
    </cfRule>
  </conditionalFormatting>
  <conditionalFormatting sqref="M90">
    <cfRule type="cellIs" dxfId="209" priority="88" operator="equal">
      <formula>"DG"</formula>
    </cfRule>
  </conditionalFormatting>
  <conditionalFormatting sqref="M97">
    <cfRule type="cellIs" dxfId="208" priority="87" operator="equal">
      <formula>"DG"</formula>
    </cfRule>
  </conditionalFormatting>
  <conditionalFormatting sqref="M107">
    <cfRule type="cellIs" dxfId="207" priority="86" operator="equal">
      <formula>"DG"</formula>
    </cfRule>
  </conditionalFormatting>
  <conditionalFormatting sqref="M117">
    <cfRule type="cellIs" dxfId="206" priority="85" operator="equal">
      <formula>"DG"</formula>
    </cfRule>
  </conditionalFormatting>
  <conditionalFormatting sqref="M134">
    <cfRule type="cellIs" dxfId="205" priority="84" operator="equal">
      <formula>"DG"</formula>
    </cfRule>
  </conditionalFormatting>
  <conditionalFormatting sqref="M143">
    <cfRule type="cellIs" dxfId="204" priority="83" operator="equal">
      <formula>"DG"</formula>
    </cfRule>
  </conditionalFormatting>
  <conditionalFormatting sqref="M158">
    <cfRule type="cellIs" dxfId="203" priority="82" operator="equal">
      <formula>"DG"</formula>
    </cfRule>
  </conditionalFormatting>
  <conditionalFormatting sqref="M168">
    <cfRule type="cellIs" dxfId="202" priority="81" operator="equal">
      <formula>"DG"</formula>
    </cfRule>
  </conditionalFormatting>
  <conditionalFormatting sqref="M176">
    <cfRule type="cellIs" dxfId="201" priority="80" operator="equal">
      <formula>"DG"</formula>
    </cfRule>
  </conditionalFormatting>
  <conditionalFormatting sqref="M181">
    <cfRule type="cellIs" dxfId="200" priority="79" operator="equal">
      <formula>"DG"</formula>
    </cfRule>
  </conditionalFormatting>
  <conditionalFormatting sqref="M188">
    <cfRule type="cellIs" dxfId="199" priority="76" operator="equal">
      <formula>"DG"</formula>
    </cfRule>
  </conditionalFormatting>
  <conditionalFormatting sqref="M206">
    <cfRule type="cellIs" dxfId="198" priority="75" operator="equal">
      <formula>"DG"</formula>
    </cfRule>
  </conditionalFormatting>
  <conditionalFormatting sqref="M219">
    <cfRule type="cellIs" dxfId="197" priority="74" operator="equal">
      <formula>"DG"</formula>
    </cfRule>
  </conditionalFormatting>
  <conditionalFormatting sqref="M227">
    <cfRule type="cellIs" dxfId="196" priority="73" operator="equal">
      <formula>"DG"</formula>
    </cfRule>
  </conditionalFormatting>
  <conditionalFormatting sqref="M239">
    <cfRule type="cellIs" dxfId="195" priority="72" operator="equal">
      <formula>"DG"</formula>
    </cfRule>
  </conditionalFormatting>
  <conditionalFormatting sqref="M245">
    <cfRule type="cellIs" dxfId="194" priority="71" operator="equal">
      <formula>"DG"</formula>
    </cfRule>
  </conditionalFormatting>
  <conditionalFormatting sqref="M255">
    <cfRule type="cellIs" dxfId="193" priority="70" operator="equal">
      <formula>"DG"</formula>
    </cfRule>
  </conditionalFormatting>
  <conditionalFormatting sqref="M268">
    <cfRule type="cellIs" dxfId="192" priority="69" operator="equal">
      <formula>"DG"</formula>
    </cfRule>
  </conditionalFormatting>
  <conditionalFormatting sqref="M272">
    <cfRule type="cellIs" dxfId="191" priority="68" operator="equal">
      <formula>"DG"</formula>
    </cfRule>
  </conditionalFormatting>
  <conditionalFormatting sqref="M281">
    <cfRule type="cellIs" dxfId="190" priority="67" operator="equal">
      <formula>"DG"</formula>
    </cfRule>
  </conditionalFormatting>
  <conditionalFormatting sqref="M291">
    <cfRule type="cellIs" dxfId="189" priority="66" operator="equal">
      <formula>"DG"</formula>
    </cfRule>
  </conditionalFormatting>
  <conditionalFormatting sqref="M305">
    <cfRule type="cellIs" dxfId="188" priority="65" operator="equal">
      <formula>"DG"</formula>
    </cfRule>
  </conditionalFormatting>
  <conditionalFormatting sqref="M314">
    <cfRule type="cellIs" dxfId="187" priority="64" operator="equal">
      <formula>"DG"</formula>
    </cfRule>
  </conditionalFormatting>
  <conditionalFormatting sqref="M321">
    <cfRule type="cellIs" dxfId="186" priority="63" operator="equal">
      <formula>"DG"</formula>
    </cfRule>
  </conditionalFormatting>
  <conditionalFormatting sqref="M332">
    <cfRule type="cellIs" dxfId="185" priority="62" operator="equal">
      <formula>"DG"</formula>
    </cfRule>
  </conditionalFormatting>
  <conditionalFormatting sqref="M341">
    <cfRule type="cellIs" dxfId="184" priority="61" operator="equal">
      <formula>"DG"</formula>
    </cfRule>
  </conditionalFormatting>
  <conditionalFormatting sqref="M357">
    <cfRule type="cellIs" dxfId="183" priority="60" operator="equal">
      <formula>"DG"</formula>
    </cfRule>
  </conditionalFormatting>
  <conditionalFormatting sqref="M368">
    <cfRule type="cellIs" dxfId="182" priority="59" operator="equal">
      <formula>"DG"</formula>
    </cfRule>
  </conditionalFormatting>
  <conditionalFormatting sqref="M377">
    <cfRule type="cellIs" dxfId="181" priority="58" operator="equal">
      <formula>"DG"</formula>
    </cfRule>
  </conditionalFormatting>
  <conditionalFormatting sqref="M383">
    <cfRule type="cellIs" dxfId="180" priority="57" operator="equal">
      <formula>"DG"</formula>
    </cfRule>
  </conditionalFormatting>
  <conditionalFormatting sqref="M393">
    <cfRule type="cellIs" dxfId="179" priority="56" operator="equal">
      <formula>"DG"</formula>
    </cfRule>
  </conditionalFormatting>
  <conditionalFormatting sqref="M407">
    <cfRule type="cellIs" dxfId="178" priority="55" operator="equal">
      <formula>"DG"</formula>
    </cfRule>
  </conditionalFormatting>
  <conditionalFormatting sqref="M428">
    <cfRule type="cellIs" dxfId="177" priority="54" operator="equal">
      <formula>"DG"</formula>
    </cfRule>
  </conditionalFormatting>
  <conditionalFormatting sqref="M436">
    <cfRule type="cellIs" dxfId="176" priority="53" operator="equal">
      <formula>"DG"</formula>
    </cfRule>
  </conditionalFormatting>
  <conditionalFormatting sqref="N12">
    <cfRule type="cellIs" dxfId="175" priority="52" operator="equal">
      <formula>"DG"</formula>
    </cfRule>
  </conditionalFormatting>
  <conditionalFormatting sqref="N29">
    <cfRule type="cellIs" dxfId="174" priority="51" operator="equal">
      <formula>"DG"</formula>
    </cfRule>
  </conditionalFormatting>
  <conditionalFormatting sqref="N53">
    <cfRule type="cellIs" dxfId="173" priority="50" operator="equal">
      <formula>"DG"</formula>
    </cfRule>
  </conditionalFormatting>
  <conditionalFormatting sqref="N68">
    <cfRule type="cellIs" dxfId="172" priority="49" operator="equal">
      <formula>"DG"</formula>
    </cfRule>
  </conditionalFormatting>
  <conditionalFormatting sqref="N73">
    <cfRule type="cellIs" dxfId="171" priority="48" operator="equal">
      <formula>"DG"</formula>
    </cfRule>
  </conditionalFormatting>
  <conditionalFormatting sqref="N82">
    <cfRule type="cellIs" dxfId="170" priority="47" operator="equal">
      <formula>"DG"</formula>
    </cfRule>
  </conditionalFormatting>
  <conditionalFormatting sqref="N90">
    <cfRule type="cellIs" dxfId="169" priority="46" operator="equal">
      <formula>"DG"</formula>
    </cfRule>
  </conditionalFormatting>
  <conditionalFormatting sqref="N97">
    <cfRule type="cellIs" dxfId="168" priority="45" operator="equal">
      <formula>"DG"</formula>
    </cfRule>
  </conditionalFormatting>
  <conditionalFormatting sqref="N107">
    <cfRule type="cellIs" dxfId="167" priority="44" operator="equal">
      <formula>"DG"</formula>
    </cfRule>
  </conditionalFormatting>
  <conditionalFormatting sqref="N117">
    <cfRule type="cellIs" dxfId="166" priority="43" operator="equal">
      <formula>"DG"</formula>
    </cfRule>
  </conditionalFormatting>
  <conditionalFormatting sqref="N134">
    <cfRule type="cellIs" dxfId="165" priority="42" operator="equal">
      <formula>"DG"</formula>
    </cfRule>
  </conditionalFormatting>
  <conditionalFormatting sqref="N143">
    <cfRule type="cellIs" dxfId="164" priority="41" operator="equal">
      <formula>"DG"</formula>
    </cfRule>
  </conditionalFormatting>
  <conditionalFormatting sqref="N158">
    <cfRule type="cellIs" dxfId="163" priority="40" operator="equal">
      <formula>"DG"</formula>
    </cfRule>
  </conditionalFormatting>
  <conditionalFormatting sqref="N168">
    <cfRule type="cellIs" dxfId="162" priority="39" operator="equal">
      <formula>"DG"</formula>
    </cfRule>
  </conditionalFormatting>
  <conditionalFormatting sqref="N176">
    <cfRule type="cellIs" dxfId="161" priority="38" operator="equal">
      <formula>"DG"</formula>
    </cfRule>
  </conditionalFormatting>
  <conditionalFormatting sqref="N181">
    <cfRule type="cellIs" dxfId="160" priority="37" operator="equal">
      <formula>"DG"</formula>
    </cfRule>
  </conditionalFormatting>
  <conditionalFormatting sqref="N59">
    <cfRule type="cellIs" dxfId="159" priority="34" operator="equal">
      <formula>"DG"</formula>
    </cfRule>
  </conditionalFormatting>
  <conditionalFormatting sqref="N239">
    <cfRule type="cellIs" dxfId="158" priority="33" operator="equal">
      <formula>"DG"</formula>
    </cfRule>
  </conditionalFormatting>
  <conditionalFormatting sqref="M14:M17">
    <cfRule type="cellIs" dxfId="157" priority="20" operator="equal">
      <formula>"DG"</formula>
    </cfRule>
  </conditionalFormatting>
  <conditionalFormatting sqref="M21:M23">
    <cfRule type="cellIs" dxfId="156" priority="19" operator="equal">
      <formula>"DG"</formula>
    </cfRule>
  </conditionalFormatting>
  <conditionalFormatting sqref="M25">
    <cfRule type="cellIs" dxfId="155" priority="18" operator="equal">
      <formula>"DG"</formula>
    </cfRule>
  </conditionalFormatting>
  <conditionalFormatting sqref="M31:M32 M35:M39">
    <cfRule type="cellIs" dxfId="154" priority="17" operator="equal">
      <formula>"DG"</formula>
    </cfRule>
  </conditionalFormatting>
  <conditionalFormatting sqref="M48">
    <cfRule type="cellIs" dxfId="153" priority="16" operator="equal">
      <formula>"DG"</formula>
    </cfRule>
  </conditionalFormatting>
  <conditionalFormatting sqref="M95">
    <cfRule type="cellIs" dxfId="152" priority="15" operator="equal">
      <formula>"DG"</formula>
    </cfRule>
  </conditionalFormatting>
  <conditionalFormatting sqref="M47">
    <cfRule type="cellIs" dxfId="151" priority="14" operator="equal">
      <formula>"DG"</formula>
    </cfRule>
  </conditionalFormatting>
  <conditionalFormatting sqref="M33">
    <cfRule type="cellIs" dxfId="150" priority="13" operator="equal">
      <formula>"DG"</formula>
    </cfRule>
  </conditionalFormatting>
  <conditionalFormatting sqref="M34">
    <cfRule type="cellIs" dxfId="149" priority="12" operator="equal">
      <formula>"DG"</formula>
    </cfRule>
  </conditionalFormatting>
  <conditionalFormatting sqref="M348">
    <cfRule type="cellIs" dxfId="148" priority="9" operator="equal">
      <formula>"DG"</formula>
    </cfRule>
  </conditionalFormatting>
  <conditionalFormatting sqref="M349:M350">
    <cfRule type="cellIs" dxfId="147" priority="8" operator="equal">
      <formula>"DG"</formula>
    </cfRule>
  </conditionalFormatting>
  <conditionalFormatting sqref="M365:M366">
    <cfRule type="cellIs" dxfId="146" priority="7" operator="equal">
      <formula>"DG"</formula>
    </cfRule>
  </conditionalFormatting>
  <conditionalFormatting sqref="M420">
    <cfRule type="cellIs" dxfId="145" priority="6" operator="equal">
      <formula>"DG"</formula>
    </cfRule>
  </conditionalFormatting>
  <conditionalFormatting sqref="M456">
    <cfRule type="cellIs" dxfId="144" priority="5" operator="equal">
      <formula>"DG"</formula>
    </cfRule>
  </conditionalFormatting>
  <conditionalFormatting sqref="M141">
    <cfRule type="cellIs" dxfId="143" priority="3" operator="equal">
      <formula>"DG"</formula>
    </cfRule>
  </conditionalFormatting>
  <conditionalFormatting sqref="M403:M405">
    <cfRule type="cellIs" dxfId="142" priority="2" operator="equal">
      <formula>"DG"</formula>
    </cfRule>
  </conditionalFormatting>
  <conditionalFormatting sqref="M451:M453">
    <cfRule type="cellIs" dxfId="141" priority="1" operator="equal">
      <formula>"DG"</formula>
    </cfRule>
  </conditionalFormatting>
  <dataValidations count="3">
    <dataValidation type="list" allowBlank="1" showInputMessage="1" showErrorMessage="1" sqref="N369:N375 N60:N66 N358:N366 N30:N48 N429:N434 N13:N26 N69:N71 N54:N57 N74:N79 N91:N95 N83:N88 N108:N114 N118:N132 N394:N405 N159:N166 N169:N174 N98:N102 N177:N179 N182:N185 N144:N153 N207:N216 N220:N225 N135:N141 N240:N243 N189:N201 N269:N270 N273:N279 N282:N289 N246:N250 N306:N312 N322:N330 N333:N339 N315:N319 N256:N265 N342:N354 N378:N381 N384:N391 N292:N299 N228:N237 N408:N426 N437:N460" xr:uid="{51EDF434-2A09-410A-A282-CB4FBC19C155}">
      <formula1>"P,O,¡"</formula1>
    </dataValidation>
    <dataValidation type="list" allowBlank="1" showInputMessage="1" showErrorMessage="1" sqref="C463" xr:uid="{558219BB-E96C-4B0A-8D52-35CF2BA8B2DB}">
      <formula1>"FAVORABLE,DESFAVORABLE"</formula1>
    </dataValidation>
    <dataValidation type="list" allowBlank="1" showInputMessage="1" showErrorMessage="1" sqref="H5:Q5" xr:uid="{EF8F0047-8311-4B21-8D19-CCBE73309334}">
      <formula1>"Arrastre,Motorizado,Arrastre con Motor"</formula1>
    </dataValidation>
  </dataValidations>
  <printOptions horizontalCentered="1"/>
  <pageMargins left="0.2" right="0.2" top="0.5" bottom="0.5" header="0.3" footer="0.3"/>
  <pageSetup scale="38" fitToHeight="0" orientation="portrait" r:id="rId1"/>
  <headerFooter alignWithMargins="0"/>
  <rowBreaks count="9" manualBreakCount="9">
    <brk id="48" max="18" man="1"/>
    <brk id="102" max="18" man="1"/>
    <brk id="153" max="18" man="1"/>
    <brk id="201" max="18" man="1"/>
    <brk id="250" max="18" man="1"/>
    <brk id="299" max="18" man="1"/>
    <brk id="351" max="18" man="1"/>
    <brk id="402" max="18" man="1"/>
    <brk id="450" max="18" man="1"/>
  </rowBreaks>
  <ignoredErrors>
    <ignoredError sqref="M18 M20 M40 M42" 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A1D054A5-1797-496B-AC93-997CFABCE3EC}">
          <x14:formula1>
            <xm:f>Referencia2!$A$2:$A$6</xm:f>
          </x14:formula1>
          <xm:sqref>H479:O479</xm:sqref>
        </x14:dataValidation>
        <x14:dataValidation type="list" allowBlank="1" showInputMessage="1" showErrorMessage="1" xr:uid="{CF096C8D-2581-4ED0-A123-BFAABA2188EE}">
          <x14:formula1>
            <xm:f>Referencia2!$A$9:$A$68</xm:f>
          </x14:formula1>
          <xm:sqref>R7:S7</xm:sqref>
        </x14:dataValidation>
        <x14:dataValidation type="list" allowBlank="1" showInputMessage="1" showErrorMessage="1" errorTitle="Tipo de equipo" error="Tipo de equipo no reconocido" xr:uid="{C66B219F-4DA6-4472-8794-32400B874CAA}">
          <x14:formula1>
            <xm:f>Referencia2!$C$9:$C$45</xm:f>
          </x14:formula1>
          <xm:sqref>D5:G5</xm:sqref>
        </x14:dataValidation>
        <x14:dataValidation type="list" allowBlank="1" showInputMessage="1" showErrorMessage="1" xr:uid="{856D934C-1020-468B-989E-918EA22D46CF}">
          <x14:formula1>
            <xm:f>Referencia2!$G$36:$G$40</xm:f>
          </x14:formula1>
          <xm:sqref>D9:G9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166BD-C6B6-4E55-989B-CA0FA5E1657B}">
  <sheetPr codeName="Sheet3">
    <pageSetUpPr fitToPage="1"/>
  </sheetPr>
  <dimension ref="A1:R48"/>
  <sheetViews>
    <sheetView showGridLines="0" showZeros="0" view="pageBreakPreview" zoomScale="80" zoomScaleNormal="70" zoomScaleSheetLayoutView="80" workbookViewId="0">
      <selection activeCell="S3" sqref="S3"/>
    </sheetView>
  </sheetViews>
  <sheetFormatPr defaultColWidth="9.109375" defaultRowHeight="18"/>
  <cols>
    <col min="1" max="2" width="16.6640625" style="43" customWidth="1"/>
    <col min="3" max="3" width="18.88671875" style="43" customWidth="1"/>
    <col min="4" max="4" width="17.33203125" style="46" customWidth="1"/>
    <col min="5" max="5" width="11.33203125" style="43" customWidth="1"/>
    <col min="6" max="12" width="13.44140625" style="43" customWidth="1"/>
    <col min="13" max="14" width="14.5546875" style="43" customWidth="1"/>
    <col min="15" max="15" width="11.33203125" style="43" customWidth="1"/>
    <col min="16" max="16" width="12.6640625" style="43" customWidth="1"/>
    <col min="17" max="18" width="19.33203125" style="43" customWidth="1"/>
    <col min="19" max="16384" width="9.109375" style="42"/>
  </cols>
  <sheetData>
    <row r="1" spans="1:18" ht="18" customHeight="1">
      <c r="A1" s="275"/>
      <c r="B1" s="276"/>
      <c r="C1" s="276"/>
      <c r="D1" s="279" t="s">
        <v>0</v>
      </c>
      <c r="E1" s="279"/>
      <c r="F1" s="279"/>
      <c r="G1" s="279"/>
      <c r="H1" s="279"/>
      <c r="I1" s="279"/>
      <c r="J1" s="279"/>
      <c r="K1" s="279"/>
      <c r="L1" s="279"/>
      <c r="M1" s="279"/>
      <c r="N1" s="279"/>
      <c r="O1" s="279"/>
      <c r="P1" s="286" t="s">
        <v>1</v>
      </c>
      <c r="Q1" s="287"/>
      <c r="R1" s="288"/>
    </row>
    <row r="2" spans="1:18" ht="18" customHeight="1">
      <c r="A2" s="277"/>
      <c r="B2" s="278"/>
      <c r="C2" s="278"/>
      <c r="D2" s="279" t="s">
        <v>2</v>
      </c>
      <c r="E2" s="279"/>
      <c r="F2" s="279"/>
      <c r="G2" s="279"/>
      <c r="H2" s="279"/>
      <c r="I2" s="279"/>
      <c r="J2" s="279"/>
      <c r="K2" s="279"/>
      <c r="L2" s="279"/>
      <c r="M2" s="279"/>
      <c r="N2" s="279"/>
      <c r="O2" s="279"/>
      <c r="P2" s="286" t="s">
        <v>3</v>
      </c>
      <c r="Q2" s="287"/>
      <c r="R2" s="288"/>
    </row>
    <row r="3" spans="1:18" ht="18" customHeight="1">
      <c r="A3" s="259"/>
      <c r="B3" s="260"/>
      <c r="C3" s="260"/>
      <c r="D3" s="279"/>
      <c r="E3" s="279"/>
      <c r="F3" s="279"/>
      <c r="G3" s="279"/>
      <c r="H3" s="279"/>
      <c r="I3" s="279"/>
      <c r="J3" s="279"/>
      <c r="K3" s="279"/>
      <c r="L3" s="279"/>
      <c r="M3" s="279"/>
      <c r="N3" s="279"/>
      <c r="O3" s="279"/>
      <c r="P3" s="286" t="s">
        <v>523</v>
      </c>
      <c r="Q3" s="287"/>
      <c r="R3" s="288"/>
    </row>
    <row r="4" spans="1:18" ht="11.4" customHeight="1">
      <c r="D4" s="44"/>
    </row>
    <row r="5" spans="1:18" ht="16.95" customHeight="1">
      <c r="A5" s="222" t="s">
        <v>524</v>
      </c>
      <c r="B5" s="223"/>
      <c r="C5" s="223"/>
      <c r="D5" s="223"/>
      <c r="E5" s="223"/>
      <c r="F5" s="223"/>
      <c r="G5" s="223"/>
      <c r="H5" s="223"/>
      <c r="I5" s="223"/>
      <c r="J5" s="223"/>
      <c r="K5" s="223"/>
      <c r="L5" s="223"/>
      <c r="M5" s="223"/>
      <c r="N5" s="223"/>
      <c r="O5" s="223"/>
      <c r="P5" s="223"/>
      <c r="Q5" s="223"/>
      <c r="R5" s="224"/>
    </row>
    <row r="6" spans="1:18" ht="11.4" customHeight="1">
      <c r="D6" s="44"/>
    </row>
    <row r="7" spans="1:18" ht="19.2" customHeight="1">
      <c r="A7" s="231" t="s">
        <v>5</v>
      </c>
      <c r="B7" s="232"/>
      <c r="C7" s="233"/>
      <c r="D7" s="231" t="s">
        <v>6</v>
      </c>
      <c r="E7" s="232"/>
      <c r="F7" s="232"/>
      <c r="G7" s="232"/>
      <c r="H7" s="232"/>
      <c r="I7" s="233"/>
      <c r="J7" s="231" t="s">
        <v>7</v>
      </c>
      <c r="K7" s="232"/>
      <c r="L7" s="232"/>
      <c r="M7" s="232"/>
      <c r="N7" s="233"/>
      <c r="O7" s="231" t="s">
        <v>525</v>
      </c>
      <c r="P7" s="232"/>
      <c r="Q7" s="232"/>
      <c r="R7" s="233"/>
    </row>
    <row r="8" spans="1:18" s="47" customFormat="1" ht="28.2" customHeight="1">
      <c r="A8" s="234">
        <f>+'Formulario de Inspección'!A5</f>
        <v>0</v>
      </c>
      <c r="B8" s="235"/>
      <c r="C8" s="236"/>
      <c r="D8" s="234" t="str">
        <f>+'Formulario de Inspección'!D5</f>
        <v>Banda transportadora</v>
      </c>
      <c r="E8" s="235"/>
      <c r="F8" s="235"/>
      <c r="G8" s="235"/>
      <c r="H8" s="235"/>
      <c r="I8" s="236"/>
      <c r="J8" s="234">
        <f>+'Formulario de Inspección'!H5</f>
        <v>0</v>
      </c>
      <c r="K8" s="235"/>
      <c r="L8" s="235"/>
      <c r="M8" s="235"/>
      <c r="N8" s="236"/>
      <c r="O8" s="234">
        <f>+'Formulario de Inspección'!R5</f>
        <v>0</v>
      </c>
      <c r="P8" s="235"/>
      <c r="Q8" s="235"/>
      <c r="R8" s="236"/>
    </row>
    <row r="9" spans="1:18" ht="19.2" customHeight="1">
      <c r="A9" s="231" t="s">
        <v>10</v>
      </c>
      <c r="B9" s="232"/>
      <c r="C9" s="233"/>
      <c r="D9" s="231" t="s">
        <v>11</v>
      </c>
      <c r="E9" s="232"/>
      <c r="F9" s="232"/>
      <c r="G9" s="232"/>
      <c r="H9" s="232"/>
      <c r="I9" s="233"/>
      <c r="J9" s="231" t="s">
        <v>12</v>
      </c>
      <c r="K9" s="232"/>
      <c r="L9" s="233"/>
      <c r="M9" s="231" t="s">
        <v>13</v>
      </c>
      <c r="N9" s="233"/>
      <c r="O9" s="231" t="s">
        <v>14</v>
      </c>
      <c r="P9" s="232"/>
      <c r="Q9" s="232"/>
      <c r="R9" s="233"/>
    </row>
    <row r="10" spans="1:18" s="47" customFormat="1" ht="28.2" customHeight="1">
      <c r="A10" s="234">
        <f>+'Formulario de Inspección'!A7</f>
        <v>0</v>
      </c>
      <c r="B10" s="235"/>
      <c r="C10" s="236"/>
      <c r="D10" s="234">
        <f>+'Formulario de Inspección'!D7</f>
        <v>0</v>
      </c>
      <c r="E10" s="235"/>
      <c r="F10" s="235"/>
      <c r="G10" s="235"/>
      <c r="H10" s="235"/>
      <c r="I10" s="236"/>
      <c r="J10" s="234">
        <f>+'Formulario de Inspección'!H7</f>
        <v>0</v>
      </c>
      <c r="K10" s="235"/>
      <c r="L10" s="236"/>
      <c r="M10" s="234">
        <f>+'Formulario de Inspección'!P7</f>
        <v>0</v>
      </c>
      <c r="N10" s="236"/>
      <c r="O10" s="234">
        <f>+'Formulario de Inspección'!R7</f>
        <v>0</v>
      </c>
      <c r="P10" s="235"/>
      <c r="Q10" s="235"/>
      <c r="R10" s="236"/>
    </row>
    <row r="11" spans="1:18" ht="19.2" customHeight="1">
      <c r="A11" s="231" t="s">
        <v>526</v>
      </c>
      <c r="B11" s="232"/>
      <c r="C11" s="233"/>
      <c r="D11" s="231" t="s">
        <v>527</v>
      </c>
      <c r="E11" s="232"/>
      <c r="F11" s="232"/>
      <c r="G11" s="232"/>
      <c r="H11" s="232"/>
      <c r="I11" s="233"/>
      <c r="J11" s="239" t="s">
        <v>17</v>
      </c>
      <c r="K11" s="241"/>
      <c r="L11" s="240"/>
      <c r="M11" s="239" t="s">
        <v>528</v>
      </c>
      <c r="N11" s="240"/>
      <c r="O11" s="231" t="s">
        <v>19</v>
      </c>
      <c r="P11" s="232"/>
      <c r="Q11" s="232"/>
      <c r="R11" s="233"/>
    </row>
    <row r="12" spans="1:18" s="47" customFormat="1" ht="28.2" customHeight="1">
      <c r="A12" s="283">
        <f>+'Formulario de Inspección'!A9</f>
        <v>0</v>
      </c>
      <c r="B12" s="284"/>
      <c r="C12" s="285"/>
      <c r="D12" s="280" t="str">
        <f>+'Formulario de Inspección'!D9</f>
        <v>DIAGNOSTICO INICIAL</v>
      </c>
      <c r="E12" s="281"/>
      <c r="F12" s="281"/>
      <c r="G12" s="281"/>
      <c r="H12" s="281"/>
      <c r="I12" s="282"/>
      <c r="J12" s="280" t="str">
        <f>+'Formulario de Inspección'!H9</f>
        <v>N/A</v>
      </c>
      <c r="K12" s="281"/>
      <c r="L12" s="282"/>
      <c r="M12" s="234" t="str">
        <f>+'Formulario de Inspección'!P9</f>
        <v>N/A</v>
      </c>
      <c r="N12" s="236"/>
      <c r="O12" s="234">
        <f>+'Formulario de Inspección'!R9</f>
        <v>0</v>
      </c>
      <c r="P12" s="235"/>
      <c r="Q12" s="235"/>
      <c r="R12" s="236"/>
    </row>
    <row r="13" spans="1:18" ht="9" customHeight="1">
      <c r="A13" s="276"/>
      <c r="B13" s="276"/>
      <c r="C13" s="276"/>
      <c r="D13" s="276"/>
      <c r="E13" s="276"/>
      <c r="F13" s="276"/>
      <c r="G13" s="276"/>
      <c r="H13" s="276"/>
      <c r="I13" s="276"/>
      <c r="J13" s="276"/>
      <c r="K13" s="276"/>
      <c r="L13" s="276"/>
      <c r="M13" s="276"/>
      <c r="N13" s="276"/>
      <c r="O13" s="276"/>
      <c r="P13" s="276"/>
      <c r="Q13" s="276"/>
      <c r="R13" s="276"/>
    </row>
    <row r="14" spans="1:18" s="45" customFormat="1" ht="17.399999999999999">
      <c r="A14" s="237" t="s">
        <v>25</v>
      </c>
      <c r="B14" s="237"/>
      <c r="C14" s="237" t="s">
        <v>26</v>
      </c>
      <c r="D14" s="237"/>
      <c r="E14" s="113" t="s">
        <v>27</v>
      </c>
      <c r="F14" s="237" t="s">
        <v>24</v>
      </c>
      <c r="G14" s="237"/>
      <c r="H14" s="237"/>
      <c r="I14" s="237"/>
      <c r="J14" s="237"/>
      <c r="K14" s="237"/>
      <c r="L14" s="237"/>
      <c r="M14" s="237" t="s">
        <v>28</v>
      </c>
      <c r="N14" s="237"/>
      <c r="O14" s="237" t="s">
        <v>30</v>
      </c>
      <c r="P14" s="237"/>
      <c r="Q14" s="237"/>
      <c r="R14" s="237"/>
    </row>
    <row r="15" spans="1:18" s="56" customFormat="1" ht="63.9" customHeight="1">
      <c r="A15" s="242">
        <f>+Dinamica!A4</f>
        <v>0</v>
      </c>
      <c r="B15" s="242"/>
      <c r="C15" s="242">
        <f>+Dinamica!B4</f>
        <v>0</v>
      </c>
      <c r="D15" s="242"/>
      <c r="E15" s="115">
        <f>+Dinamica!C4</f>
        <v>0</v>
      </c>
      <c r="F15" s="238">
        <f>+Dinamica!D4</f>
        <v>0</v>
      </c>
      <c r="G15" s="238"/>
      <c r="H15" s="238"/>
      <c r="I15" s="238"/>
      <c r="J15" s="238"/>
      <c r="K15" s="238"/>
      <c r="L15" s="238"/>
      <c r="M15" s="242">
        <f>+Dinamica!E4</f>
        <v>0</v>
      </c>
      <c r="N15" s="242"/>
      <c r="O15" s="238">
        <f>+Dinamica!F4</f>
        <v>0</v>
      </c>
      <c r="P15" s="238"/>
      <c r="Q15" s="238"/>
      <c r="R15" s="238"/>
    </row>
    <row r="16" spans="1:18" s="56" customFormat="1" ht="63.9" customHeight="1">
      <c r="A16" s="242">
        <f>+Dinamica!A5</f>
        <v>0</v>
      </c>
      <c r="B16" s="242"/>
      <c r="C16" s="242">
        <f>+Dinamica!B5</f>
        <v>0</v>
      </c>
      <c r="D16" s="242"/>
      <c r="E16" s="115">
        <f>+Dinamica!C5</f>
        <v>0</v>
      </c>
      <c r="F16" s="238">
        <f>+Dinamica!D5</f>
        <v>0</v>
      </c>
      <c r="G16" s="238"/>
      <c r="H16" s="238"/>
      <c r="I16" s="238"/>
      <c r="J16" s="238"/>
      <c r="K16" s="238"/>
      <c r="L16" s="238"/>
      <c r="M16" s="242">
        <f>+Dinamica!E5</f>
        <v>0</v>
      </c>
      <c r="N16" s="242"/>
      <c r="O16" s="238">
        <f>+Dinamica!F5</f>
        <v>0</v>
      </c>
      <c r="P16" s="238"/>
      <c r="Q16" s="238"/>
      <c r="R16" s="238"/>
    </row>
    <row r="17" spans="1:18" s="56" customFormat="1" ht="63.9" customHeight="1">
      <c r="A17" s="242">
        <f>+Dinamica!A6</f>
        <v>0</v>
      </c>
      <c r="B17" s="242"/>
      <c r="C17" s="242">
        <f>+Dinamica!B6</f>
        <v>0</v>
      </c>
      <c r="D17" s="242"/>
      <c r="E17" s="115">
        <f>+Dinamica!C6</f>
        <v>0</v>
      </c>
      <c r="F17" s="238">
        <f>+Dinamica!D6</f>
        <v>0</v>
      </c>
      <c r="G17" s="238"/>
      <c r="H17" s="238"/>
      <c r="I17" s="238"/>
      <c r="J17" s="238"/>
      <c r="K17" s="238"/>
      <c r="L17" s="238"/>
      <c r="M17" s="242">
        <f>+Dinamica!E6</f>
        <v>0</v>
      </c>
      <c r="N17" s="242"/>
      <c r="O17" s="238">
        <f>+Dinamica!F6</f>
        <v>0</v>
      </c>
      <c r="P17" s="238"/>
      <c r="Q17" s="238"/>
      <c r="R17" s="238"/>
    </row>
    <row r="18" spans="1:18" s="56" customFormat="1" ht="63.9" customHeight="1">
      <c r="A18" s="242">
        <f>+Dinamica!A7</f>
        <v>0</v>
      </c>
      <c r="B18" s="242"/>
      <c r="C18" s="242">
        <f>+Dinamica!B7</f>
        <v>0</v>
      </c>
      <c r="D18" s="242"/>
      <c r="E18" s="115">
        <f>+Dinamica!C7</f>
        <v>0</v>
      </c>
      <c r="F18" s="238">
        <f>+Dinamica!D7</f>
        <v>0</v>
      </c>
      <c r="G18" s="238"/>
      <c r="H18" s="238"/>
      <c r="I18" s="238"/>
      <c r="J18" s="238"/>
      <c r="K18" s="238"/>
      <c r="L18" s="238"/>
      <c r="M18" s="242">
        <f>+Dinamica!E7</f>
        <v>0</v>
      </c>
      <c r="N18" s="242"/>
      <c r="O18" s="238">
        <f>+Dinamica!F7</f>
        <v>0</v>
      </c>
      <c r="P18" s="238"/>
      <c r="Q18" s="238"/>
      <c r="R18" s="238"/>
    </row>
    <row r="19" spans="1:18" s="56" customFormat="1" ht="63.9" customHeight="1">
      <c r="A19" s="242">
        <f>+Dinamica!A8</f>
        <v>0</v>
      </c>
      <c r="B19" s="242"/>
      <c r="C19" s="242">
        <f>+Dinamica!B8</f>
        <v>0</v>
      </c>
      <c r="D19" s="242"/>
      <c r="E19" s="115">
        <f>+Dinamica!C8</f>
        <v>0</v>
      </c>
      <c r="F19" s="238">
        <f>+Dinamica!D8</f>
        <v>0</v>
      </c>
      <c r="G19" s="238"/>
      <c r="H19" s="238"/>
      <c r="I19" s="238"/>
      <c r="J19" s="238"/>
      <c r="K19" s="238"/>
      <c r="L19" s="238"/>
      <c r="M19" s="242">
        <f>+Dinamica!E8</f>
        <v>0</v>
      </c>
      <c r="N19" s="242"/>
      <c r="O19" s="238">
        <f>+Dinamica!F8</f>
        <v>0</v>
      </c>
      <c r="P19" s="238"/>
      <c r="Q19" s="238"/>
      <c r="R19" s="238"/>
    </row>
    <row r="20" spans="1:18" s="56" customFormat="1" ht="63.9" customHeight="1">
      <c r="A20" s="242">
        <f>+Dinamica!A9</f>
        <v>0</v>
      </c>
      <c r="B20" s="242"/>
      <c r="C20" s="242">
        <f>+Dinamica!B9</f>
        <v>0</v>
      </c>
      <c r="D20" s="242"/>
      <c r="E20" s="115">
        <f>+Dinamica!C9</f>
        <v>0</v>
      </c>
      <c r="F20" s="238">
        <f>+Dinamica!D9</f>
        <v>0</v>
      </c>
      <c r="G20" s="238"/>
      <c r="H20" s="238"/>
      <c r="I20" s="238"/>
      <c r="J20" s="238"/>
      <c r="K20" s="238"/>
      <c r="L20" s="238"/>
      <c r="M20" s="242">
        <f>+Dinamica!E9</f>
        <v>0</v>
      </c>
      <c r="N20" s="242"/>
      <c r="O20" s="238">
        <f>+Dinamica!F9</f>
        <v>0</v>
      </c>
      <c r="P20" s="238"/>
      <c r="Q20" s="238"/>
      <c r="R20" s="238"/>
    </row>
    <row r="21" spans="1:18" s="56" customFormat="1" ht="63.9" customHeight="1">
      <c r="A21" s="242">
        <f>+Dinamica!A10</f>
        <v>0</v>
      </c>
      <c r="B21" s="242"/>
      <c r="C21" s="242">
        <f>+Dinamica!B10</f>
        <v>0</v>
      </c>
      <c r="D21" s="242"/>
      <c r="E21" s="115">
        <f>+Dinamica!C10</f>
        <v>0</v>
      </c>
      <c r="F21" s="238">
        <f>+Dinamica!D10</f>
        <v>0</v>
      </c>
      <c r="G21" s="238"/>
      <c r="H21" s="238"/>
      <c r="I21" s="238"/>
      <c r="J21" s="238"/>
      <c r="K21" s="238"/>
      <c r="L21" s="238"/>
      <c r="M21" s="242">
        <f>+Dinamica!E10</f>
        <v>0</v>
      </c>
      <c r="N21" s="242"/>
      <c r="O21" s="238">
        <f>+Dinamica!F10</f>
        <v>0</v>
      </c>
      <c r="P21" s="238"/>
      <c r="Q21" s="238"/>
      <c r="R21" s="238"/>
    </row>
    <row r="22" spans="1:18" s="56" customFormat="1" ht="63.9" customHeight="1">
      <c r="A22" s="242">
        <f>+Dinamica!A11</f>
        <v>0</v>
      </c>
      <c r="B22" s="242"/>
      <c r="C22" s="242">
        <f>+Dinamica!B11</f>
        <v>0</v>
      </c>
      <c r="D22" s="242"/>
      <c r="E22" s="115">
        <f>+Dinamica!C11</f>
        <v>0</v>
      </c>
      <c r="F22" s="238">
        <f>+Dinamica!D11</f>
        <v>0</v>
      </c>
      <c r="G22" s="238"/>
      <c r="H22" s="238"/>
      <c r="I22" s="238"/>
      <c r="J22" s="238"/>
      <c r="K22" s="238"/>
      <c r="L22" s="238"/>
      <c r="M22" s="242">
        <f>+Dinamica!E11</f>
        <v>0</v>
      </c>
      <c r="N22" s="242"/>
      <c r="O22" s="238">
        <f>+Dinamica!F11</f>
        <v>0</v>
      </c>
      <c r="P22" s="238"/>
      <c r="Q22" s="238"/>
      <c r="R22" s="238"/>
    </row>
    <row r="23" spans="1:18" s="56" customFormat="1" ht="63.9" customHeight="1">
      <c r="A23" s="242">
        <f>+Dinamica!A12</f>
        <v>0</v>
      </c>
      <c r="B23" s="242"/>
      <c r="C23" s="242">
        <f>+Dinamica!B12</f>
        <v>0</v>
      </c>
      <c r="D23" s="242"/>
      <c r="E23" s="115">
        <f>+Dinamica!C12</f>
        <v>0</v>
      </c>
      <c r="F23" s="238">
        <f>+Dinamica!D12</f>
        <v>0</v>
      </c>
      <c r="G23" s="238"/>
      <c r="H23" s="238"/>
      <c r="I23" s="238"/>
      <c r="J23" s="238"/>
      <c r="K23" s="238"/>
      <c r="L23" s="238"/>
      <c r="M23" s="242">
        <f>+Dinamica!E12</f>
        <v>0</v>
      </c>
      <c r="N23" s="242"/>
      <c r="O23" s="238">
        <f>+Dinamica!F12</f>
        <v>0</v>
      </c>
      <c r="P23" s="238"/>
      <c r="Q23" s="238"/>
      <c r="R23" s="238"/>
    </row>
    <row r="24" spans="1:18" s="56" customFormat="1" ht="63.9" customHeight="1">
      <c r="A24" s="242">
        <f>+Dinamica!A13</f>
        <v>0</v>
      </c>
      <c r="B24" s="242"/>
      <c r="C24" s="242">
        <f>+Dinamica!B13</f>
        <v>0</v>
      </c>
      <c r="D24" s="242"/>
      <c r="E24" s="115">
        <f>+Dinamica!C13</f>
        <v>0</v>
      </c>
      <c r="F24" s="238">
        <f>+Dinamica!D13</f>
        <v>0</v>
      </c>
      <c r="G24" s="238"/>
      <c r="H24" s="238"/>
      <c r="I24" s="238"/>
      <c r="J24" s="238"/>
      <c r="K24" s="238"/>
      <c r="L24" s="238"/>
      <c r="M24" s="242">
        <f>+Dinamica!E13</f>
        <v>0</v>
      </c>
      <c r="N24" s="242"/>
      <c r="O24" s="238">
        <f>+Dinamica!F13</f>
        <v>0</v>
      </c>
      <c r="P24" s="238"/>
      <c r="Q24" s="238"/>
      <c r="R24" s="238"/>
    </row>
    <row r="25" spans="1:18" s="56" customFormat="1" ht="63.9" customHeight="1">
      <c r="A25" s="242">
        <f>+Dinamica!A14</f>
        <v>0</v>
      </c>
      <c r="B25" s="242"/>
      <c r="C25" s="242">
        <f>+Dinamica!B14</f>
        <v>0</v>
      </c>
      <c r="D25" s="242"/>
      <c r="E25" s="115">
        <f>+Dinamica!C14</f>
        <v>0</v>
      </c>
      <c r="F25" s="238">
        <f>+Dinamica!D14</f>
        <v>0</v>
      </c>
      <c r="G25" s="238"/>
      <c r="H25" s="238"/>
      <c r="I25" s="238"/>
      <c r="J25" s="238"/>
      <c r="K25" s="238"/>
      <c r="L25" s="238"/>
      <c r="M25" s="242">
        <f>+Dinamica!E14</f>
        <v>0</v>
      </c>
      <c r="N25" s="242"/>
      <c r="O25" s="238">
        <f>+Dinamica!F14</f>
        <v>0</v>
      </c>
      <c r="P25" s="238"/>
      <c r="Q25" s="238"/>
      <c r="R25" s="238"/>
    </row>
    <row r="26" spans="1:18" s="56" customFormat="1" ht="63.9" customHeight="1">
      <c r="A26" s="242">
        <f>+Dinamica!A15</f>
        <v>0</v>
      </c>
      <c r="B26" s="242"/>
      <c r="C26" s="242">
        <f>+Dinamica!B15</f>
        <v>0</v>
      </c>
      <c r="D26" s="242"/>
      <c r="E26" s="115">
        <f>+Dinamica!C15</f>
        <v>0</v>
      </c>
      <c r="F26" s="238">
        <f>+Dinamica!D15</f>
        <v>0</v>
      </c>
      <c r="G26" s="238"/>
      <c r="H26" s="238"/>
      <c r="I26" s="238"/>
      <c r="J26" s="238"/>
      <c r="K26" s="238"/>
      <c r="L26" s="238"/>
      <c r="M26" s="242">
        <f>+Dinamica!E15</f>
        <v>0</v>
      </c>
      <c r="N26" s="242"/>
      <c r="O26" s="238">
        <f>+Dinamica!F15</f>
        <v>0</v>
      </c>
      <c r="P26" s="238"/>
      <c r="Q26" s="238"/>
      <c r="R26" s="238"/>
    </row>
    <row r="27" spans="1:18" s="56" customFormat="1" ht="63.9" customHeight="1">
      <c r="A27" s="242">
        <f>+Dinamica!A16</f>
        <v>0</v>
      </c>
      <c r="B27" s="242"/>
      <c r="C27" s="242">
        <f>+Dinamica!B16</f>
        <v>0</v>
      </c>
      <c r="D27" s="242"/>
      <c r="E27" s="115">
        <f>+Dinamica!C16</f>
        <v>0</v>
      </c>
      <c r="F27" s="238">
        <f>+Dinamica!D16</f>
        <v>0</v>
      </c>
      <c r="G27" s="238"/>
      <c r="H27" s="238"/>
      <c r="I27" s="238"/>
      <c r="J27" s="238"/>
      <c r="K27" s="238"/>
      <c r="L27" s="238"/>
      <c r="M27" s="242">
        <f>+Dinamica!E16</f>
        <v>0</v>
      </c>
      <c r="N27" s="242"/>
      <c r="O27" s="238">
        <f>+Dinamica!F16</f>
        <v>0</v>
      </c>
      <c r="P27" s="238"/>
      <c r="Q27" s="238"/>
      <c r="R27" s="238"/>
    </row>
    <row r="28" spans="1:18" s="56" customFormat="1" ht="63.9" customHeight="1">
      <c r="A28" s="242">
        <f>+Dinamica!A17</f>
        <v>0</v>
      </c>
      <c r="B28" s="242"/>
      <c r="C28" s="242">
        <f>+Dinamica!B17</f>
        <v>0</v>
      </c>
      <c r="D28" s="242"/>
      <c r="E28" s="115">
        <f>+Dinamica!C17</f>
        <v>0</v>
      </c>
      <c r="F28" s="238">
        <f>+Dinamica!D17</f>
        <v>0</v>
      </c>
      <c r="G28" s="238"/>
      <c r="H28" s="238"/>
      <c r="I28" s="238"/>
      <c r="J28" s="238"/>
      <c r="K28" s="238"/>
      <c r="L28" s="238"/>
      <c r="M28" s="242">
        <f>+Dinamica!E17</f>
        <v>0</v>
      </c>
      <c r="N28" s="242"/>
      <c r="O28" s="238">
        <f>+Dinamica!F17</f>
        <v>0</v>
      </c>
      <c r="P28" s="238"/>
      <c r="Q28" s="238"/>
      <c r="R28" s="238"/>
    </row>
    <row r="29" spans="1:18" s="56" customFormat="1" ht="63.9" customHeight="1">
      <c r="A29" s="242">
        <f>+Dinamica!A18</f>
        <v>0</v>
      </c>
      <c r="B29" s="242"/>
      <c r="C29" s="242">
        <f>+Dinamica!B18</f>
        <v>0</v>
      </c>
      <c r="D29" s="242"/>
      <c r="E29" s="115">
        <f>+Dinamica!C18</f>
        <v>0</v>
      </c>
      <c r="F29" s="238">
        <f>+Dinamica!D18</f>
        <v>0</v>
      </c>
      <c r="G29" s="238"/>
      <c r="H29" s="238"/>
      <c r="I29" s="238"/>
      <c r="J29" s="238"/>
      <c r="K29" s="238"/>
      <c r="L29" s="238"/>
      <c r="M29" s="242">
        <f>+Dinamica!E18</f>
        <v>0</v>
      </c>
      <c r="N29" s="242"/>
      <c r="O29" s="238">
        <f>+Dinamica!F18</f>
        <v>0</v>
      </c>
      <c r="P29" s="238"/>
      <c r="Q29" s="238"/>
      <c r="R29" s="238"/>
    </row>
    <row r="30" spans="1:18" s="56" customFormat="1" ht="63.9" customHeight="1">
      <c r="A30" s="242">
        <f>+Dinamica!A19</f>
        <v>0</v>
      </c>
      <c r="B30" s="242"/>
      <c r="C30" s="242">
        <f>+Dinamica!B19</f>
        <v>0</v>
      </c>
      <c r="D30" s="242"/>
      <c r="E30" s="115">
        <f>+Dinamica!C19</f>
        <v>0</v>
      </c>
      <c r="F30" s="238">
        <f>+Dinamica!D19</f>
        <v>0</v>
      </c>
      <c r="G30" s="238"/>
      <c r="H30" s="238"/>
      <c r="I30" s="238"/>
      <c r="J30" s="238"/>
      <c r="K30" s="238"/>
      <c r="L30" s="238"/>
      <c r="M30" s="242">
        <f>+Dinamica!E19</f>
        <v>0</v>
      </c>
      <c r="N30" s="242"/>
      <c r="O30" s="238">
        <f>+Dinamica!F19</f>
        <v>0</v>
      </c>
      <c r="P30" s="238"/>
      <c r="Q30" s="238"/>
      <c r="R30" s="238"/>
    </row>
    <row r="31" spans="1:18" s="56" customFormat="1" ht="63.9" customHeight="1">
      <c r="A31" s="242">
        <f>+Dinamica!A20</f>
        <v>0</v>
      </c>
      <c r="B31" s="242"/>
      <c r="C31" s="242">
        <f>+Dinamica!B20</f>
        <v>0</v>
      </c>
      <c r="D31" s="242"/>
      <c r="E31" s="115">
        <f>+Dinamica!C20</f>
        <v>0</v>
      </c>
      <c r="F31" s="238">
        <f>+Dinamica!D20</f>
        <v>0</v>
      </c>
      <c r="G31" s="238"/>
      <c r="H31" s="238"/>
      <c r="I31" s="238"/>
      <c r="J31" s="238"/>
      <c r="K31" s="238"/>
      <c r="L31" s="238"/>
      <c r="M31" s="242">
        <f>+Dinamica!E20</f>
        <v>0</v>
      </c>
      <c r="N31" s="242"/>
      <c r="O31" s="238">
        <f>+Dinamica!F20</f>
        <v>0</v>
      </c>
      <c r="P31" s="238"/>
      <c r="Q31" s="238"/>
      <c r="R31" s="238"/>
    </row>
    <row r="32" spans="1:18" s="56" customFormat="1" ht="63.9" customHeight="1">
      <c r="A32" s="242">
        <f>+Dinamica!A21</f>
        <v>0</v>
      </c>
      <c r="B32" s="242"/>
      <c r="C32" s="242">
        <f>+Dinamica!B21</f>
        <v>0</v>
      </c>
      <c r="D32" s="242"/>
      <c r="E32" s="115">
        <f>+Dinamica!C21</f>
        <v>0</v>
      </c>
      <c r="F32" s="238">
        <f>+Dinamica!D21</f>
        <v>0</v>
      </c>
      <c r="G32" s="238"/>
      <c r="H32" s="238"/>
      <c r="I32" s="238"/>
      <c r="J32" s="238"/>
      <c r="K32" s="238"/>
      <c r="L32" s="238"/>
      <c r="M32" s="242">
        <f>+Dinamica!E21</f>
        <v>0</v>
      </c>
      <c r="N32" s="242"/>
      <c r="O32" s="238">
        <f>+Dinamica!F21</f>
        <v>0</v>
      </c>
      <c r="P32" s="238"/>
      <c r="Q32" s="238"/>
      <c r="R32" s="238"/>
    </row>
    <row r="33" spans="1:18" s="56" customFormat="1" ht="63.9" customHeight="1">
      <c r="A33" s="242">
        <f>+Dinamica!A22</f>
        <v>0</v>
      </c>
      <c r="B33" s="242"/>
      <c r="C33" s="242">
        <f>+Dinamica!B22</f>
        <v>0</v>
      </c>
      <c r="D33" s="242"/>
      <c r="E33" s="115">
        <f>+Dinamica!C22</f>
        <v>0</v>
      </c>
      <c r="F33" s="238">
        <f>+Dinamica!D22</f>
        <v>0</v>
      </c>
      <c r="G33" s="238"/>
      <c r="H33" s="238"/>
      <c r="I33" s="238"/>
      <c r="J33" s="238"/>
      <c r="K33" s="238"/>
      <c r="L33" s="238"/>
      <c r="M33" s="242">
        <f>+Dinamica!E22</f>
        <v>0</v>
      </c>
      <c r="N33" s="242"/>
      <c r="O33" s="238">
        <f>+Dinamica!F22</f>
        <v>0</v>
      </c>
      <c r="P33" s="238"/>
      <c r="Q33" s="238"/>
      <c r="R33" s="238"/>
    </row>
    <row r="34" spans="1:18" s="56" customFormat="1" ht="63.9" customHeight="1">
      <c r="A34" s="242">
        <f>+Dinamica!A23</f>
        <v>0</v>
      </c>
      <c r="B34" s="242"/>
      <c r="C34" s="242">
        <f>+Dinamica!B23</f>
        <v>0</v>
      </c>
      <c r="D34" s="242"/>
      <c r="E34" s="115">
        <f>+Dinamica!C23</f>
        <v>0</v>
      </c>
      <c r="F34" s="238">
        <f>+Dinamica!D23</f>
        <v>0</v>
      </c>
      <c r="G34" s="238"/>
      <c r="H34" s="238"/>
      <c r="I34" s="238"/>
      <c r="J34" s="238"/>
      <c r="K34" s="238"/>
      <c r="L34" s="238"/>
      <c r="M34" s="242">
        <f>+Dinamica!E23</f>
        <v>0</v>
      </c>
      <c r="N34" s="242"/>
      <c r="O34" s="238">
        <f>+Dinamica!F23</f>
        <v>0</v>
      </c>
      <c r="P34" s="238"/>
      <c r="Q34" s="238"/>
      <c r="R34" s="238"/>
    </row>
    <row r="35" spans="1:18" s="56" customFormat="1" ht="63.9" customHeight="1">
      <c r="A35" s="242">
        <f>+Dinamica!A24</f>
        <v>0</v>
      </c>
      <c r="B35" s="242"/>
      <c r="C35" s="242">
        <f>+Dinamica!B24</f>
        <v>0</v>
      </c>
      <c r="D35" s="242"/>
      <c r="E35" s="115">
        <f>+Dinamica!C24</f>
        <v>0</v>
      </c>
      <c r="F35" s="238">
        <f>+Dinamica!D24</f>
        <v>0</v>
      </c>
      <c r="G35" s="238"/>
      <c r="H35" s="238"/>
      <c r="I35" s="238"/>
      <c r="J35" s="238"/>
      <c r="K35" s="238"/>
      <c r="L35" s="238"/>
      <c r="M35" s="242">
        <f>+Dinamica!E24</f>
        <v>0</v>
      </c>
      <c r="N35" s="242"/>
      <c r="O35" s="238">
        <f>+Dinamica!F24</f>
        <v>0</v>
      </c>
      <c r="P35" s="238"/>
      <c r="Q35" s="238"/>
      <c r="R35" s="238"/>
    </row>
    <row r="36" spans="1:18" s="56" customFormat="1" ht="54.6" customHeight="1">
      <c r="A36" s="242">
        <f>+Dinamica!A25</f>
        <v>0</v>
      </c>
      <c r="B36" s="242"/>
      <c r="C36" s="242">
        <f>+Dinamica!B25</f>
        <v>0</v>
      </c>
      <c r="D36" s="242"/>
      <c r="E36" s="115">
        <f>+Dinamica!C25</f>
        <v>0</v>
      </c>
      <c r="F36" s="238">
        <f>+Dinamica!D25</f>
        <v>0</v>
      </c>
      <c r="G36" s="238"/>
      <c r="H36" s="238"/>
      <c r="I36" s="238"/>
      <c r="J36" s="238"/>
      <c r="K36" s="238"/>
      <c r="L36" s="238"/>
      <c r="M36" s="242">
        <f>+Dinamica!E25</f>
        <v>0</v>
      </c>
      <c r="N36" s="242"/>
      <c r="O36" s="238">
        <f>+Dinamica!F25</f>
        <v>0</v>
      </c>
      <c r="P36" s="238"/>
      <c r="Q36" s="238"/>
      <c r="R36" s="238"/>
    </row>
    <row r="37" spans="1:18" s="56" customFormat="1" ht="58.2" customHeight="1">
      <c r="A37" s="242">
        <f>+Dinamica!A26</f>
        <v>0</v>
      </c>
      <c r="B37" s="242"/>
      <c r="C37" s="242">
        <f>+Dinamica!B26</f>
        <v>0</v>
      </c>
      <c r="D37" s="242"/>
      <c r="E37" s="115">
        <f>+Dinamica!C26</f>
        <v>0</v>
      </c>
      <c r="F37" s="238">
        <f>+Dinamica!D26</f>
        <v>0</v>
      </c>
      <c r="G37" s="238"/>
      <c r="H37" s="238"/>
      <c r="I37" s="238"/>
      <c r="J37" s="238"/>
      <c r="K37" s="238"/>
      <c r="L37" s="238"/>
      <c r="M37" s="242">
        <f>+Dinamica!E26</f>
        <v>0</v>
      </c>
      <c r="N37" s="242"/>
      <c r="O37" s="238">
        <f>+Dinamica!F26</f>
        <v>0</v>
      </c>
      <c r="P37" s="238"/>
      <c r="Q37" s="238"/>
      <c r="R37" s="238"/>
    </row>
    <row r="38" spans="1:18" s="56" customFormat="1" ht="57.6" customHeight="1">
      <c r="A38" s="242">
        <f>+Dinamica!A27</f>
        <v>0</v>
      </c>
      <c r="B38" s="242"/>
      <c r="C38" s="242">
        <f>+Dinamica!B27</f>
        <v>0</v>
      </c>
      <c r="D38" s="242"/>
      <c r="E38" s="115">
        <f>+Dinamica!C27</f>
        <v>0</v>
      </c>
      <c r="F38" s="238">
        <f>+Dinamica!D27</f>
        <v>0</v>
      </c>
      <c r="G38" s="238"/>
      <c r="H38" s="238"/>
      <c r="I38" s="238"/>
      <c r="J38" s="238"/>
      <c r="K38" s="238"/>
      <c r="L38" s="238"/>
      <c r="M38" s="242">
        <f>+Dinamica!E27</f>
        <v>0</v>
      </c>
      <c r="N38" s="242"/>
      <c r="O38" s="238">
        <f>+Dinamica!F27</f>
        <v>0</v>
      </c>
      <c r="P38" s="238"/>
      <c r="Q38" s="238"/>
      <c r="R38" s="238"/>
    </row>
    <row r="39" spans="1:18" s="25" customFormat="1" ht="17.399999999999999" customHeight="1">
      <c r="A39" s="243" t="str">
        <f>+'Formulario de Inspección'!M469</f>
        <v xml:space="preserve">Compromiso de confidencialidad: </v>
      </c>
      <c r="B39" s="244"/>
      <c r="C39" s="244"/>
      <c r="D39" s="244"/>
      <c r="E39" s="244"/>
      <c r="F39" s="244"/>
      <c r="G39" s="244"/>
      <c r="H39" s="244"/>
      <c r="I39" s="244"/>
      <c r="J39" s="244"/>
      <c r="K39" s="244"/>
      <c r="L39" s="244"/>
      <c r="M39" s="244"/>
      <c r="N39" s="244"/>
      <c r="O39" s="244"/>
      <c r="P39" s="244"/>
      <c r="Q39" s="244"/>
      <c r="R39" s="245"/>
    </row>
    <row r="40" spans="1:18" s="48" customFormat="1" ht="48.75" customHeight="1">
      <c r="A40" s="289" t="str">
        <f>'Formulario de Inspección'!M470</f>
        <v>“La Unidad de Supervisión de Proveedores de Servicios de Asistencia Técnica en Tierra de Aeris Holding Costa Rica, S.A, declara su responsabilidad de gestionar como información confidencial, la información obtenida o generada durante la realización de las actividades de inspección, y/o obtenida producto de denuncias de terceros. Se excluye del alcance de esta obligación los casos en que deba procederse con la divulgación de esta información en razón de requerimientos judiciales y/o administrativos emanados de autoridad competente, y/o obligaciones contractuales adquiridas con el Consejo Técnico de Aviación Civil.”</v>
      </c>
      <c r="B40" s="290"/>
      <c r="C40" s="290"/>
      <c r="D40" s="290"/>
      <c r="E40" s="290"/>
      <c r="F40" s="290"/>
      <c r="G40" s="290"/>
      <c r="H40" s="290"/>
      <c r="I40" s="290"/>
      <c r="J40" s="290"/>
      <c r="K40" s="290"/>
      <c r="L40" s="290"/>
      <c r="M40" s="290"/>
      <c r="N40" s="290"/>
      <c r="O40" s="290"/>
      <c r="P40" s="290"/>
      <c r="Q40" s="290"/>
      <c r="R40" s="291"/>
    </row>
    <row r="41" spans="1:18" ht="9" customHeight="1">
      <c r="A41" s="262"/>
      <c r="B41" s="262"/>
      <c r="C41" s="262"/>
      <c r="D41" s="262"/>
      <c r="E41" s="262"/>
      <c r="F41" s="262"/>
      <c r="G41" s="262"/>
      <c r="H41" s="262"/>
      <c r="I41" s="262"/>
      <c r="J41" s="262"/>
      <c r="K41" s="262"/>
      <c r="L41" s="262"/>
      <c r="M41" s="262"/>
      <c r="N41" s="262"/>
      <c r="O41" s="262"/>
      <c r="P41" s="262"/>
      <c r="Q41" s="262"/>
      <c r="R41" s="262"/>
    </row>
    <row r="42" spans="1:18" s="43" customFormat="1" ht="15.75" customHeight="1">
      <c r="A42" s="266" t="s">
        <v>498</v>
      </c>
      <c r="B42" s="266"/>
      <c r="C42" s="266"/>
      <c r="D42" s="268" t="s">
        <v>529</v>
      </c>
      <c r="E42" s="268"/>
      <c r="F42" s="268"/>
      <c r="G42" s="243" t="s">
        <v>530</v>
      </c>
      <c r="H42" s="244"/>
      <c r="I42" s="245"/>
      <c r="J42" s="252" t="s">
        <v>499</v>
      </c>
      <c r="K42" s="252"/>
      <c r="L42" s="252"/>
      <c r="M42" s="252"/>
      <c r="N42" s="252"/>
      <c r="O42" s="252"/>
      <c r="P42" s="252"/>
      <c r="Q42" s="252"/>
      <c r="R42" s="253"/>
    </row>
    <row r="43" spans="1:18" s="25" customFormat="1" ht="15.75" customHeight="1">
      <c r="A43" s="265" t="str">
        <f>+'Formulario de Inspección'!C463</f>
        <v>FAVORABLE</v>
      </c>
      <c r="B43" s="265"/>
      <c r="C43" s="265"/>
      <c r="D43" s="269" t="s">
        <v>531</v>
      </c>
      <c r="E43" s="270"/>
      <c r="F43" s="271"/>
      <c r="G43" s="267" t="s">
        <v>532</v>
      </c>
      <c r="H43" s="267"/>
      <c r="I43" s="267"/>
      <c r="J43" s="252" t="s">
        <v>502</v>
      </c>
      <c r="K43" s="252"/>
      <c r="L43" s="253"/>
      <c r="M43" s="264" t="s">
        <v>504</v>
      </c>
      <c r="N43" s="252"/>
      <c r="O43" s="253"/>
      <c r="P43" s="256" t="s">
        <v>533</v>
      </c>
      <c r="Q43" s="257"/>
      <c r="R43" s="258"/>
    </row>
    <row r="44" spans="1:18" s="43" customFormat="1" ht="30" customHeight="1">
      <c r="A44" s="265"/>
      <c r="B44" s="265"/>
      <c r="C44" s="265"/>
      <c r="D44" s="272"/>
      <c r="E44" s="273"/>
      <c r="F44" s="274"/>
      <c r="G44" s="267"/>
      <c r="H44" s="267"/>
      <c r="I44" s="267"/>
      <c r="J44" s="254" t="str">
        <f>+'Formulario de Inspección'!S464</f>
        <v>N/A</v>
      </c>
      <c r="K44" s="254"/>
      <c r="L44" s="255"/>
      <c r="M44" s="263" t="str">
        <f>+'Formulario de Inspección'!S466</f>
        <v>N/A</v>
      </c>
      <c r="N44" s="254"/>
      <c r="O44" s="255"/>
      <c r="P44" s="259" t="str">
        <f>+'Formulario de Inspección'!P464</f>
        <v>N/A</v>
      </c>
      <c r="Q44" s="260"/>
      <c r="R44" s="261"/>
    </row>
    <row r="45" spans="1:18" s="43" customFormat="1" ht="9" customHeight="1">
      <c r="A45" s="262"/>
      <c r="B45" s="262"/>
      <c r="C45" s="262"/>
      <c r="D45" s="262"/>
      <c r="E45" s="262"/>
      <c r="F45" s="262"/>
      <c r="G45" s="262"/>
      <c r="H45" s="262"/>
      <c r="I45" s="262"/>
      <c r="J45" s="262"/>
      <c r="K45" s="262"/>
      <c r="L45" s="262"/>
      <c r="M45" s="262"/>
      <c r="N45" s="262"/>
      <c r="O45" s="262"/>
      <c r="P45" s="262"/>
      <c r="Q45" s="262"/>
      <c r="R45" s="262"/>
    </row>
    <row r="46" spans="1:18" s="43" customFormat="1" ht="15.75" customHeight="1">
      <c r="A46" s="246" t="s">
        <v>534</v>
      </c>
      <c r="B46" s="247"/>
      <c r="C46" s="247"/>
      <c r="D46" s="248"/>
      <c r="E46" s="246" t="s">
        <v>519</v>
      </c>
      <c r="F46" s="247"/>
      <c r="G46" s="247"/>
      <c r="H46" s="247"/>
      <c r="I46" s="248"/>
      <c r="J46" s="246" t="s">
        <v>510</v>
      </c>
      <c r="K46" s="247"/>
      <c r="L46" s="247"/>
      <c r="M46" s="247"/>
      <c r="N46" s="247"/>
      <c r="O46" s="247"/>
      <c r="P46" s="247"/>
      <c r="Q46" s="247"/>
      <c r="R46" s="248"/>
    </row>
    <row r="47" spans="1:18" s="43" customFormat="1" ht="30" customHeight="1">
      <c r="A47" s="249" t="s">
        <v>535</v>
      </c>
      <c r="B47" s="250"/>
      <c r="C47" s="250"/>
      <c r="D47" s="251"/>
      <c r="E47" s="249" t="str">
        <f>+'Formulario de Inspección'!H479</f>
        <v>William Ramírez Chavarría</v>
      </c>
      <c r="F47" s="250"/>
      <c r="G47" s="250"/>
      <c r="H47" s="250"/>
      <c r="I47" s="251"/>
      <c r="J47" s="52" t="str">
        <f>+'Formulario de Inspección'!A476</f>
        <v>N/A</v>
      </c>
      <c r="K47" s="52" t="str">
        <f>+'Formulario de Inspección'!C476</f>
        <v>N/A</v>
      </c>
      <c r="L47" s="52" t="str">
        <f>+'Formulario de Inspección'!E476</f>
        <v>N/A</v>
      </c>
      <c r="M47" s="52" t="str">
        <f>+'Formulario de Inspección'!F476</f>
        <v>N/A</v>
      </c>
      <c r="N47" s="52" t="str">
        <f>+'Formulario de Inspección'!H476</f>
        <v>N/A</v>
      </c>
      <c r="O47" s="52" t="str">
        <f>+'Formulario de Inspección'!P476</f>
        <v>N/A</v>
      </c>
      <c r="P47" s="52" t="str">
        <f>+'Formulario de Inspección'!R476</f>
        <v>N/A</v>
      </c>
    </row>
    <row r="48" spans="1:18">
      <c r="A48" s="53"/>
      <c r="B48" s="53"/>
      <c r="C48" s="53"/>
      <c r="D48" s="53"/>
    </row>
  </sheetData>
  <mergeCells count="183">
    <mergeCell ref="A5:R5"/>
    <mergeCell ref="A40:R40"/>
    <mergeCell ref="F34:L34"/>
    <mergeCell ref="A41:R41"/>
    <mergeCell ref="A34:B34"/>
    <mergeCell ref="A35:B35"/>
    <mergeCell ref="A36:B36"/>
    <mergeCell ref="A38:B38"/>
    <mergeCell ref="A37:B37"/>
    <mergeCell ref="O25:R25"/>
    <mergeCell ref="C38:D38"/>
    <mergeCell ref="F36:L36"/>
    <mergeCell ref="F37:L37"/>
    <mergeCell ref="O36:R36"/>
    <mergeCell ref="O37:R37"/>
    <mergeCell ref="M34:N34"/>
    <mergeCell ref="M35:N35"/>
    <mergeCell ref="M36:N36"/>
    <mergeCell ref="M38:N38"/>
    <mergeCell ref="F38:L38"/>
    <mergeCell ref="O38:R38"/>
    <mergeCell ref="O34:R34"/>
    <mergeCell ref="F35:L35"/>
    <mergeCell ref="O35:R35"/>
    <mergeCell ref="F32:L32"/>
    <mergeCell ref="M30:N30"/>
    <mergeCell ref="M31:N31"/>
    <mergeCell ref="M32:N32"/>
    <mergeCell ref="F20:L20"/>
    <mergeCell ref="O20:R20"/>
    <mergeCell ref="F21:L21"/>
    <mergeCell ref="F29:L29"/>
    <mergeCell ref="O29:R29"/>
    <mergeCell ref="F30:L30"/>
    <mergeCell ref="O30:R30"/>
    <mergeCell ref="F31:L31"/>
    <mergeCell ref="O31:R31"/>
    <mergeCell ref="F26:L26"/>
    <mergeCell ref="O26:R26"/>
    <mergeCell ref="F24:L24"/>
    <mergeCell ref="O24:R24"/>
    <mergeCell ref="F23:L23"/>
    <mergeCell ref="M23:N23"/>
    <mergeCell ref="O23:R23"/>
    <mergeCell ref="F27:L27"/>
    <mergeCell ref="O27:R27"/>
    <mergeCell ref="F28:L28"/>
    <mergeCell ref="O28:R28"/>
    <mergeCell ref="P1:R1"/>
    <mergeCell ref="P2:R2"/>
    <mergeCell ref="P3:R3"/>
    <mergeCell ref="O33:R33"/>
    <mergeCell ref="O32:R32"/>
    <mergeCell ref="F33:L33"/>
    <mergeCell ref="F25:L25"/>
    <mergeCell ref="F17:L17"/>
    <mergeCell ref="F18:L18"/>
    <mergeCell ref="F19:L19"/>
    <mergeCell ref="J12:L12"/>
    <mergeCell ref="F22:L22"/>
    <mergeCell ref="A13:R13"/>
    <mergeCell ref="M14:N14"/>
    <mergeCell ref="M15:N15"/>
    <mergeCell ref="M16:N16"/>
    <mergeCell ref="M17:N17"/>
    <mergeCell ref="M18:N18"/>
    <mergeCell ref="M19:N19"/>
    <mergeCell ref="A15:B15"/>
    <mergeCell ref="M20:N20"/>
    <mergeCell ref="M21:N21"/>
    <mergeCell ref="M22:N22"/>
    <mergeCell ref="C16:D16"/>
    <mergeCell ref="C15:D15"/>
    <mergeCell ref="A47:D47"/>
    <mergeCell ref="A16:B16"/>
    <mergeCell ref="A17:B17"/>
    <mergeCell ref="A18:B18"/>
    <mergeCell ref="C20:D20"/>
    <mergeCell ref="C21:D21"/>
    <mergeCell ref="A1:C3"/>
    <mergeCell ref="D1:O1"/>
    <mergeCell ref="D2:O3"/>
    <mergeCell ref="A7:C7"/>
    <mergeCell ref="D7:I7"/>
    <mergeCell ref="A14:B14"/>
    <mergeCell ref="C14:D14"/>
    <mergeCell ref="A8:C8"/>
    <mergeCell ref="D8:I8"/>
    <mergeCell ref="A10:C10"/>
    <mergeCell ref="D10:I10"/>
    <mergeCell ref="D9:I9"/>
    <mergeCell ref="D11:I11"/>
    <mergeCell ref="D12:I12"/>
    <mergeCell ref="A12:C12"/>
    <mergeCell ref="A11:C11"/>
    <mergeCell ref="A9:C9"/>
    <mergeCell ref="E46:I46"/>
    <mergeCell ref="E47:I47"/>
    <mergeCell ref="J46:R46"/>
    <mergeCell ref="J42:R42"/>
    <mergeCell ref="J43:L43"/>
    <mergeCell ref="J44:L44"/>
    <mergeCell ref="P43:R43"/>
    <mergeCell ref="P44:R44"/>
    <mergeCell ref="A45:R45"/>
    <mergeCell ref="A46:D46"/>
    <mergeCell ref="M44:O44"/>
    <mergeCell ref="M43:O43"/>
    <mergeCell ref="A43:C44"/>
    <mergeCell ref="A42:C42"/>
    <mergeCell ref="G43:I44"/>
    <mergeCell ref="D42:F42"/>
    <mergeCell ref="D43:F44"/>
    <mergeCell ref="G42:I42"/>
    <mergeCell ref="A39:R39"/>
    <mergeCell ref="C37:D37"/>
    <mergeCell ref="M37:N37"/>
    <mergeCell ref="O22:R22"/>
    <mergeCell ref="A25:B25"/>
    <mergeCell ref="A26:B26"/>
    <mergeCell ref="A27:B27"/>
    <mergeCell ref="A28:B28"/>
    <mergeCell ref="A29:B29"/>
    <mergeCell ref="A30:B30"/>
    <mergeCell ref="A22:B22"/>
    <mergeCell ref="C32:D32"/>
    <mergeCell ref="C33:D33"/>
    <mergeCell ref="C34:D34"/>
    <mergeCell ref="C35:D35"/>
    <mergeCell ref="C23:D23"/>
    <mergeCell ref="C24:D24"/>
    <mergeCell ref="C25:D25"/>
    <mergeCell ref="C26:D26"/>
    <mergeCell ref="C27:D27"/>
    <mergeCell ref="C28:D28"/>
    <mergeCell ref="C29:D29"/>
    <mergeCell ref="C30:D30"/>
    <mergeCell ref="C31:D31"/>
    <mergeCell ref="O17:R17"/>
    <mergeCell ref="O18:R18"/>
    <mergeCell ref="O19:R19"/>
    <mergeCell ref="O21:R21"/>
    <mergeCell ref="C36:D36"/>
    <mergeCell ref="A32:B32"/>
    <mergeCell ref="A33:B33"/>
    <mergeCell ref="A23:B23"/>
    <mergeCell ref="A24:B24"/>
    <mergeCell ref="C22:D22"/>
    <mergeCell ref="A19:B19"/>
    <mergeCell ref="A20:B20"/>
    <mergeCell ref="A21:B21"/>
    <mergeCell ref="A31:B31"/>
    <mergeCell ref="C17:D17"/>
    <mergeCell ref="C18:D18"/>
    <mergeCell ref="C19:D19"/>
    <mergeCell ref="M33:N33"/>
    <mergeCell ref="M24:N24"/>
    <mergeCell ref="M25:N25"/>
    <mergeCell ref="M26:N26"/>
    <mergeCell ref="M27:N27"/>
    <mergeCell ref="M28:N28"/>
    <mergeCell ref="M29:N29"/>
    <mergeCell ref="J7:N7"/>
    <mergeCell ref="O11:R11"/>
    <mergeCell ref="J9:L9"/>
    <mergeCell ref="O9:R9"/>
    <mergeCell ref="J10:L10"/>
    <mergeCell ref="O10:R10"/>
    <mergeCell ref="O14:R14"/>
    <mergeCell ref="O15:R15"/>
    <mergeCell ref="O16:R16"/>
    <mergeCell ref="O12:R12"/>
    <mergeCell ref="F15:L15"/>
    <mergeCell ref="F16:L16"/>
    <mergeCell ref="J8:N8"/>
    <mergeCell ref="M10:N10"/>
    <mergeCell ref="M9:N9"/>
    <mergeCell ref="M11:N11"/>
    <mergeCell ref="M12:N12"/>
    <mergeCell ref="J11:L11"/>
    <mergeCell ref="F14:L14"/>
    <mergeCell ref="O7:R7"/>
    <mergeCell ref="O8:R8"/>
  </mergeCells>
  <conditionalFormatting sqref="K48:K1048576">
    <cfRule type="cellIs" dxfId="140" priority="18" operator="equal">
      <formula>"DG"</formula>
    </cfRule>
  </conditionalFormatting>
  <conditionalFormatting sqref="M14 F14">
    <cfRule type="cellIs" dxfId="139" priority="17" stopIfTrue="1" operator="equal">
      <formula>"DG"</formula>
    </cfRule>
  </conditionalFormatting>
  <conditionalFormatting sqref="K10 K12">
    <cfRule type="cellIs" dxfId="138" priority="13" operator="equal">
      <formula>"DG"</formula>
    </cfRule>
  </conditionalFormatting>
  <conditionalFormatting sqref="M10 M48:N1048576 J42 J44 P43:Q43 M12 M14">
    <cfRule type="cellIs" dxfId="137" priority="10" operator="equal">
      <formula>"DG"</formula>
    </cfRule>
  </conditionalFormatting>
  <conditionalFormatting sqref="M15:M37">
    <cfRule type="cellIs" dxfId="136" priority="9" operator="equal">
      <formula>"DG"</formula>
    </cfRule>
  </conditionalFormatting>
  <conditionalFormatting sqref="K4 K6">
    <cfRule type="cellIs" dxfId="135" priority="4" operator="equal">
      <formula>"DG"</formula>
    </cfRule>
  </conditionalFormatting>
  <conditionalFormatting sqref="M4:N4 M6:N6">
    <cfRule type="cellIs" dxfId="134" priority="3" operator="equal">
      <formula>"DG"</formula>
    </cfRule>
  </conditionalFormatting>
  <conditionalFormatting sqref="M38">
    <cfRule type="cellIs" dxfId="133" priority="1" operator="equal">
      <formula>"DG"</formula>
    </cfRule>
  </conditionalFormatting>
  <printOptions horizontalCentered="1" verticalCentered="1"/>
  <pageMargins left="0.2" right="0.2" top="0.25" bottom="0.25" header="0.3" footer="0.3"/>
  <pageSetup scale="3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6CAC135-5362-4E9E-8BDD-141898F2173B}">
          <x14:formula1>
            <xm:f>Referencia2!$G$36:$G$40</xm:f>
          </x14:formula1>
          <xm:sqref>D12:I12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D08F9-D97E-4CFF-8231-3A5B11DD022A}">
  <sheetPr codeName="Sheet7">
    <pageSetUpPr fitToPage="1"/>
  </sheetPr>
  <dimension ref="A1:R48"/>
  <sheetViews>
    <sheetView showGridLines="0" showZeros="0" view="pageBreakPreview" zoomScale="80" zoomScaleNormal="100" zoomScaleSheetLayoutView="80" workbookViewId="0">
      <selection activeCell="A5" sqref="A5:R5"/>
    </sheetView>
  </sheetViews>
  <sheetFormatPr defaultColWidth="9.109375" defaultRowHeight="18"/>
  <cols>
    <col min="1" max="2" width="16.6640625" style="43" customWidth="1"/>
    <col min="3" max="3" width="18.88671875" style="43" customWidth="1"/>
    <col min="4" max="4" width="17.33203125" style="46" customWidth="1"/>
    <col min="5" max="5" width="11.33203125" style="43" customWidth="1"/>
    <col min="6" max="12" width="13.44140625" style="43" customWidth="1"/>
    <col min="13" max="14" width="14.5546875" style="43" customWidth="1"/>
    <col min="15" max="15" width="11.33203125" style="43" customWidth="1"/>
    <col min="16" max="16" width="12.6640625" style="43" customWidth="1"/>
    <col min="17" max="18" width="19.33203125" style="43" customWidth="1"/>
    <col min="19" max="16384" width="9.109375" style="42"/>
  </cols>
  <sheetData>
    <row r="1" spans="1:18" ht="18" customHeight="1">
      <c r="A1" s="275"/>
      <c r="B1" s="276"/>
      <c r="C1" s="276"/>
      <c r="D1" s="279" t="s">
        <v>0</v>
      </c>
      <c r="E1" s="279"/>
      <c r="F1" s="279"/>
      <c r="G1" s="279"/>
      <c r="H1" s="279"/>
      <c r="I1" s="279"/>
      <c r="J1" s="279"/>
      <c r="K1" s="279"/>
      <c r="L1" s="279"/>
      <c r="M1" s="279"/>
      <c r="N1" s="279"/>
      <c r="O1" s="279"/>
      <c r="P1" s="286" t="s">
        <v>1</v>
      </c>
      <c r="Q1" s="287"/>
      <c r="R1" s="288"/>
    </row>
    <row r="2" spans="1:18" ht="18" customHeight="1">
      <c r="A2" s="277"/>
      <c r="B2" s="278"/>
      <c r="C2" s="278"/>
      <c r="D2" s="279" t="s">
        <v>2</v>
      </c>
      <c r="E2" s="279"/>
      <c r="F2" s="279"/>
      <c r="G2" s="279"/>
      <c r="H2" s="279"/>
      <c r="I2" s="279"/>
      <c r="J2" s="279"/>
      <c r="K2" s="279"/>
      <c r="L2" s="279"/>
      <c r="M2" s="279"/>
      <c r="N2" s="279"/>
      <c r="O2" s="279"/>
      <c r="P2" s="286" t="s">
        <v>3</v>
      </c>
      <c r="Q2" s="287"/>
      <c r="R2" s="288"/>
    </row>
    <row r="3" spans="1:18" ht="18" customHeight="1">
      <c r="A3" s="259"/>
      <c r="B3" s="260"/>
      <c r="C3" s="260"/>
      <c r="D3" s="279"/>
      <c r="E3" s="279"/>
      <c r="F3" s="279"/>
      <c r="G3" s="279"/>
      <c r="H3" s="279"/>
      <c r="I3" s="279"/>
      <c r="J3" s="279"/>
      <c r="K3" s="279"/>
      <c r="L3" s="279"/>
      <c r="M3" s="279"/>
      <c r="N3" s="279"/>
      <c r="O3" s="279"/>
      <c r="P3" s="286" t="s">
        <v>536</v>
      </c>
      <c r="Q3" s="287"/>
      <c r="R3" s="288"/>
    </row>
    <row r="4" spans="1:18" ht="11.4" customHeight="1">
      <c r="D4" s="44"/>
    </row>
    <row r="5" spans="1:18" ht="16.95" customHeight="1">
      <c r="A5" s="222" t="s">
        <v>524</v>
      </c>
      <c r="B5" s="223"/>
      <c r="C5" s="223"/>
      <c r="D5" s="223"/>
      <c r="E5" s="223"/>
      <c r="F5" s="223"/>
      <c r="G5" s="223"/>
      <c r="H5" s="223"/>
      <c r="I5" s="223"/>
      <c r="J5" s="223"/>
      <c r="K5" s="223"/>
      <c r="L5" s="223"/>
      <c r="M5" s="223"/>
      <c r="N5" s="223"/>
      <c r="O5" s="223"/>
      <c r="P5" s="223"/>
      <c r="Q5" s="223"/>
      <c r="R5" s="224"/>
    </row>
    <row r="6" spans="1:18" ht="11.4" customHeight="1">
      <c r="D6" s="44"/>
    </row>
    <row r="7" spans="1:18" ht="19.2" customHeight="1">
      <c r="A7" s="231" t="s">
        <v>5</v>
      </c>
      <c r="B7" s="232"/>
      <c r="C7" s="233"/>
      <c r="D7" s="231" t="s">
        <v>6</v>
      </c>
      <c r="E7" s="232"/>
      <c r="F7" s="232"/>
      <c r="G7" s="232"/>
      <c r="H7" s="232"/>
      <c r="I7" s="233"/>
      <c r="J7" s="231" t="s">
        <v>7</v>
      </c>
      <c r="K7" s="232"/>
      <c r="L7" s="232"/>
      <c r="M7" s="232"/>
      <c r="N7" s="233"/>
      <c r="O7" s="231" t="s">
        <v>525</v>
      </c>
      <c r="P7" s="232"/>
      <c r="Q7" s="232"/>
      <c r="R7" s="233"/>
    </row>
    <row r="8" spans="1:18" s="47" customFormat="1" ht="28.2" customHeight="1">
      <c r="A8" s="234">
        <f>+'Formulario de Inspección'!A5</f>
        <v>0</v>
      </c>
      <c r="B8" s="235"/>
      <c r="C8" s="236"/>
      <c r="D8" s="234" t="str">
        <f>+'Formulario de Inspección'!D5</f>
        <v>Banda transportadora</v>
      </c>
      <c r="E8" s="235"/>
      <c r="F8" s="235"/>
      <c r="G8" s="235"/>
      <c r="H8" s="235"/>
      <c r="I8" s="236"/>
      <c r="J8" s="234">
        <f>+'Formulario de Inspección'!H5</f>
        <v>0</v>
      </c>
      <c r="K8" s="235"/>
      <c r="L8" s="235"/>
      <c r="M8" s="235"/>
      <c r="N8" s="236"/>
      <c r="O8" s="234">
        <f>+'Formulario de Inspección'!R5</f>
        <v>0</v>
      </c>
      <c r="P8" s="235"/>
      <c r="Q8" s="235"/>
      <c r="R8" s="236"/>
    </row>
    <row r="9" spans="1:18" ht="19.2" customHeight="1">
      <c r="A9" s="231" t="s">
        <v>10</v>
      </c>
      <c r="B9" s="232"/>
      <c r="C9" s="233"/>
      <c r="D9" s="231" t="s">
        <v>11</v>
      </c>
      <c r="E9" s="232"/>
      <c r="F9" s="232"/>
      <c r="G9" s="232"/>
      <c r="H9" s="232"/>
      <c r="I9" s="233"/>
      <c r="J9" s="231" t="s">
        <v>12</v>
      </c>
      <c r="K9" s="232"/>
      <c r="L9" s="233"/>
      <c r="M9" s="231" t="s">
        <v>13</v>
      </c>
      <c r="N9" s="233"/>
      <c r="O9" s="231" t="s">
        <v>14</v>
      </c>
      <c r="P9" s="232"/>
      <c r="Q9" s="232"/>
      <c r="R9" s="233"/>
    </row>
    <row r="10" spans="1:18" s="47" customFormat="1" ht="28.2" customHeight="1">
      <c r="A10" s="234">
        <f>+'Formulario de Inspección'!A7</f>
        <v>0</v>
      </c>
      <c r="B10" s="235"/>
      <c r="C10" s="236"/>
      <c r="D10" s="234">
        <f>+'Formulario de Inspección'!D7</f>
        <v>0</v>
      </c>
      <c r="E10" s="235"/>
      <c r="F10" s="235"/>
      <c r="G10" s="235"/>
      <c r="H10" s="235"/>
      <c r="I10" s="236"/>
      <c r="J10" s="234">
        <f>+'Formulario de Inspección'!H7</f>
        <v>0</v>
      </c>
      <c r="K10" s="235"/>
      <c r="L10" s="236"/>
      <c r="M10" s="234">
        <f>+'Formulario de Inspección'!P7</f>
        <v>0</v>
      </c>
      <c r="N10" s="236"/>
      <c r="O10" s="234">
        <f>+'Formulario de Inspección'!R7</f>
        <v>0</v>
      </c>
      <c r="P10" s="235"/>
      <c r="Q10" s="235"/>
      <c r="R10" s="236"/>
    </row>
    <row r="11" spans="1:18" ht="19.2" customHeight="1">
      <c r="A11" s="231" t="s">
        <v>526</v>
      </c>
      <c r="B11" s="232"/>
      <c r="C11" s="233"/>
      <c r="D11" s="231" t="s">
        <v>527</v>
      </c>
      <c r="E11" s="232"/>
      <c r="F11" s="232"/>
      <c r="G11" s="232"/>
      <c r="H11" s="232"/>
      <c r="I11" s="233"/>
      <c r="J11" s="239" t="s">
        <v>17</v>
      </c>
      <c r="K11" s="241"/>
      <c r="L11" s="240"/>
      <c r="M11" s="239" t="s">
        <v>528</v>
      </c>
      <c r="N11" s="240"/>
      <c r="O11" s="231" t="s">
        <v>19</v>
      </c>
      <c r="P11" s="232"/>
      <c r="Q11" s="232"/>
      <c r="R11" s="233"/>
    </row>
    <row r="12" spans="1:18" s="47" customFormat="1" ht="28.2" customHeight="1">
      <c r="A12" s="283">
        <f>+'Formulario de Inspección'!A9</f>
        <v>0</v>
      </c>
      <c r="B12" s="284"/>
      <c r="C12" s="285"/>
      <c r="D12" s="280" t="str">
        <f>+'Formulario de Inspección'!D9</f>
        <v>DIAGNOSTICO INICIAL</v>
      </c>
      <c r="E12" s="281"/>
      <c r="F12" s="281"/>
      <c r="G12" s="281"/>
      <c r="H12" s="281"/>
      <c r="I12" s="282"/>
      <c r="J12" s="280" t="str">
        <f>+'Formulario de Inspección'!H9</f>
        <v>N/A</v>
      </c>
      <c r="K12" s="281"/>
      <c r="L12" s="282"/>
      <c r="M12" s="234" t="str">
        <f>+'Formulario de Inspección'!P9</f>
        <v>N/A</v>
      </c>
      <c r="N12" s="236"/>
      <c r="O12" s="234">
        <f>+'Formulario de Inspección'!R9</f>
        <v>0</v>
      </c>
      <c r="P12" s="235"/>
      <c r="Q12" s="235"/>
      <c r="R12" s="236"/>
    </row>
    <row r="13" spans="1:18" ht="9" customHeight="1">
      <c r="A13" s="276"/>
      <c r="B13" s="276"/>
      <c r="C13" s="276"/>
      <c r="D13" s="276"/>
      <c r="E13" s="276"/>
      <c r="F13" s="276"/>
      <c r="G13" s="276"/>
      <c r="H13" s="276"/>
      <c r="I13" s="276"/>
      <c r="J13" s="276"/>
      <c r="K13" s="276"/>
      <c r="L13" s="276"/>
      <c r="M13" s="276"/>
      <c r="N13" s="276"/>
      <c r="O13" s="276"/>
      <c r="P13" s="276"/>
      <c r="Q13" s="276"/>
      <c r="R13" s="276"/>
    </row>
    <row r="14" spans="1:18" s="45" customFormat="1" ht="17.399999999999999">
      <c r="A14" s="237" t="s">
        <v>25</v>
      </c>
      <c r="B14" s="237"/>
      <c r="C14" s="237" t="s">
        <v>26</v>
      </c>
      <c r="D14" s="237"/>
      <c r="E14" s="113" t="s">
        <v>27</v>
      </c>
      <c r="F14" s="237" t="s">
        <v>24</v>
      </c>
      <c r="G14" s="237"/>
      <c r="H14" s="237"/>
      <c r="I14" s="237"/>
      <c r="J14" s="237"/>
      <c r="K14" s="237"/>
      <c r="L14" s="237"/>
      <c r="M14" s="237" t="s">
        <v>28</v>
      </c>
      <c r="N14" s="237"/>
      <c r="O14" s="237" t="s">
        <v>30</v>
      </c>
      <c r="P14" s="237"/>
      <c r="Q14" s="237"/>
      <c r="R14" s="237"/>
    </row>
    <row r="15" spans="1:18" s="56" customFormat="1" ht="63.9" customHeight="1">
      <c r="A15" s="242">
        <f>+Dinamica!A28</f>
        <v>0</v>
      </c>
      <c r="B15" s="242"/>
      <c r="C15" s="242">
        <f>+Dinamica!B28</f>
        <v>0</v>
      </c>
      <c r="D15" s="242"/>
      <c r="E15" s="115">
        <f>+Dinamica!C28</f>
        <v>0</v>
      </c>
      <c r="F15" s="238">
        <f>+Dinamica!D28</f>
        <v>0</v>
      </c>
      <c r="G15" s="238"/>
      <c r="H15" s="238"/>
      <c r="I15" s="238"/>
      <c r="J15" s="238"/>
      <c r="K15" s="238"/>
      <c r="L15" s="238"/>
      <c r="M15" s="242">
        <f>+Dinamica!E28</f>
        <v>0</v>
      </c>
      <c r="N15" s="242"/>
      <c r="O15" s="238">
        <f>+Dinamica!F28</f>
        <v>0</v>
      </c>
      <c r="P15" s="238"/>
      <c r="Q15" s="238"/>
      <c r="R15" s="238"/>
    </row>
    <row r="16" spans="1:18" s="56" customFormat="1" ht="63.9" customHeight="1">
      <c r="A16" s="242">
        <f>+Dinamica!A29</f>
        <v>0</v>
      </c>
      <c r="B16" s="242"/>
      <c r="C16" s="242">
        <f>+Dinamica!B29</f>
        <v>0</v>
      </c>
      <c r="D16" s="242"/>
      <c r="E16" s="115">
        <f>+Dinamica!C29</f>
        <v>0</v>
      </c>
      <c r="F16" s="238">
        <f>+Dinamica!D29</f>
        <v>0</v>
      </c>
      <c r="G16" s="238"/>
      <c r="H16" s="238"/>
      <c r="I16" s="238"/>
      <c r="J16" s="238"/>
      <c r="K16" s="238"/>
      <c r="L16" s="238"/>
      <c r="M16" s="242">
        <f>+Dinamica!E29</f>
        <v>0</v>
      </c>
      <c r="N16" s="242"/>
      <c r="O16" s="238">
        <f>+Dinamica!F29</f>
        <v>0</v>
      </c>
      <c r="P16" s="238"/>
      <c r="Q16" s="238"/>
      <c r="R16" s="238"/>
    </row>
    <row r="17" spans="1:18" s="56" customFormat="1" ht="63.9" customHeight="1">
      <c r="A17" s="242">
        <f>+Dinamica!A30</f>
        <v>0</v>
      </c>
      <c r="B17" s="242"/>
      <c r="C17" s="242">
        <f>+Dinamica!B30</f>
        <v>0</v>
      </c>
      <c r="D17" s="242"/>
      <c r="E17" s="115">
        <f>+Dinamica!C30</f>
        <v>0</v>
      </c>
      <c r="F17" s="238">
        <f>+Dinamica!D30</f>
        <v>0</v>
      </c>
      <c r="G17" s="238"/>
      <c r="H17" s="238"/>
      <c r="I17" s="238"/>
      <c r="J17" s="238"/>
      <c r="K17" s="238"/>
      <c r="L17" s="238"/>
      <c r="M17" s="242">
        <f>+Dinamica!E30</f>
        <v>0</v>
      </c>
      <c r="N17" s="242"/>
      <c r="O17" s="238">
        <f>+Dinamica!F30</f>
        <v>0</v>
      </c>
      <c r="P17" s="238"/>
      <c r="Q17" s="238"/>
      <c r="R17" s="238"/>
    </row>
    <row r="18" spans="1:18" s="56" customFormat="1" ht="63.9" customHeight="1">
      <c r="A18" s="242">
        <f>+Dinamica!A31</f>
        <v>0</v>
      </c>
      <c r="B18" s="242"/>
      <c r="C18" s="242">
        <f>+Dinamica!B31</f>
        <v>0</v>
      </c>
      <c r="D18" s="242"/>
      <c r="E18" s="115">
        <f>+Dinamica!C31</f>
        <v>0</v>
      </c>
      <c r="F18" s="238">
        <f>+Dinamica!D31</f>
        <v>0</v>
      </c>
      <c r="G18" s="238"/>
      <c r="H18" s="238"/>
      <c r="I18" s="238"/>
      <c r="J18" s="238"/>
      <c r="K18" s="238"/>
      <c r="L18" s="238"/>
      <c r="M18" s="242">
        <f>+Dinamica!E31</f>
        <v>0</v>
      </c>
      <c r="N18" s="242"/>
      <c r="O18" s="238">
        <f>+Dinamica!F31</f>
        <v>0</v>
      </c>
      <c r="P18" s="238"/>
      <c r="Q18" s="238"/>
      <c r="R18" s="238"/>
    </row>
    <row r="19" spans="1:18" s="56" customFormat="1" ht="63.9" customHeight="1">
      <c r="A19" s="242">
        <f>+Dinamica!A32</f>
        <v>0</v>
      </c>
      <c r="B19" s="242"/>
      <c r="C19" s="242">
        <f>+Dinamica!B32</f>
        <v>0</v>
      </c>
      <c r="D19" s="242"/>
      <c r="E19" s="115">
        <f>+Dinamica!C32</f>
        <v>0</v>
      </c>
      <c r="F19" s="238">
        <f>+Dinamica!D32</f>
        <v>0</v>
      </c>
      <c r="G19" s="238"/>
      <c r="H19" s="238"/>
      <c r="I19" s="238"/>
      <c r="J19" s="238"/>
      <c r="K19" s="238"/>
      <c r="L19" s="238"/>
      <c r="M19" s="242">
        <f>+Dinamica!E32</f>
        <v>0</v>
      </c>
      <c r="N19" s="242"/>
      <c r="O19" s="238">
        <f>+Dinamica!F32</f>
        <v>0</v>
      </c>
      <c r="P19" s="238"/>
      <c r="Q19" s="238"/>
      <c r="R19" s="238"/>
    </row>
    <row r="20" spans="1:18" s="56" customFormat="1" ht="63.9" customHeight="1">
      <c r="A20" s="242">
        <f>+Dinamica!A33</f>
        <v>0</v>
      </c>
      <c r="B20" s="242"/>
      <c r="C20" s="242">
        <f>+Dinamica!B33</f>
        <v>0</v>
      </c>
      <c r="D20" s="242"/>
      <c r="E20" s="115">
        <f>+Dinamica!C33</f>
        <v>0</v>
      </c>
      <c r="F20" s="238">
        <f>+Dinamica!D33</f>
        <v>0</v>
      </c>
      <c r="G20" s="238"/>
      <c r="H20" s="238"/>
      <c r="I20" s="238"/>
      <c r="J20" s="238"/>
      <c r="K20" s="238"/>
      <c r="L20" s="238"/>
      <c r="M20" s="242">
        <f>+Dinamica!E33</f>
        <v>0</v>
      </c>
      <c r="N20" s="242"/>
      <c r="O20" s="238">
        <f>+Dinamica!F33</f>
        <v>0</v>
      </c>
      <c r="P20" s="238"/>
      <c r="Q20" s="238"/>
      <c r="R20" s="238"/>
    </row>
    <row r="21" spans="1:18" s="56" customFormat="1" ht="63.9" customHeight="1">
      <c r="A21" s="242">
        <f>+Dinamica!A34</f>
        <v>0</v>
      </c>
      <c r="B21" s="242"/>
      <c r="C21" s="242">
        <f>+Dinamica!B34</f>
        <v>0</v>
      </c>
      <c r="D21" s="242"/>
      <c r="E21" s="115">
        <f>+Dinamica!C34</f>
        <v>0</v>
      </c>
      <c r="F21" s="238">
        <f>+Dinamica!D34</f>
        <v>0</v>
      </c>
      <c r="G21" s="238"/>
      <c r="H21" s="238"/>
      <c r="I21" s="238"/>
      <c r="J21" s="238"/>
      <c r="K21" s="238"/>
      <c r="L21" s="238"/>
      <c r="M21" s="242">
        <f>+Dinamica!E34</f>
        <v>0</v>
      </c>
      <c r="N21" s="242"/>
      <c r="O21" s="238">
        <f>+Dinamica!F34</f>
        <v>0</v>
      </c>
      <c r="P21" s="238"/>
      <c r="Q21" s="238"/>
      <c r="R21" s="238"/>
    </row>
    <row r="22" spans="1:18" s="56" customFormat="1" ht="63.9" customHeight="1">
      <c r="A22" s="242">
        <f>+Dinamica!A35</f>
        <v>0</v>
      </c>
      <c r="B22" s="242"/>
      <c r="C22" s="242">
        <f>+Dinamica!B35</f>
        <v>0</v>
      </c>
      <c r="D22" s="242"/>
      <c r="E22" s="115">
        <f>+Dinamica!C35</f>
        <v>0</v>
      </c>
      <c r="F22" s="238">
        <f>+Dinamica!D35</f>
        <v>0</v>
      </c>
      <c r="G22" s="238"/>
      <c r="H22" s="238"/>
      <c r="I22" s="238"/>
      <c r="J22" s="238"/>
      <c r="K22" s="238"/>
      <c r="L22" s="238"/>
      <c r="M22" s="242">
        <f>+Dinamica!E35</f>
        <v>0</v>
      </c>
      <c r="N22" s="242"/>
      <c r="O22" s="238">
        <f>+Dinamica!F35</f>
        <v>0</v>
      </c>
      <c r="P22" s="238"/>
      <c r="Q22" s="238"/>
      <c r="R22" s="238"/>
    </row>
    <row r="23" spans="1:18" s="56" customFormat="1" ht="63.9" customHeight="1">
      <c r="A23" s="242">
        <f>+Dinamica!A36</f>
        <v>0</v>
      </c>
      <c r="B23" s="242"/>
      <c r="C23" s="242">
        <f>+Dinamica!B36</f>
        <v>0</v>
      </c>
      <c r="D23" s="242"/>
      <c r="E23" s="115">
        <f>+Dinamica!C36</f>
        <v>0</v>
      </c>
      <c r="F23" s="238">
        <f>+Dinamica!D36</f>
        <v>0</v>
      </c>
      <c r="G23" s="238"/>
      <c r="H23" s="238"/>
      <c r="I23" s="238"/>
      <c r="J23" s="238"/>
      <c r="K23" s="238"/>
      <c r="L23" s="238"/>
      <c r="M23" s="242">
        <f>+Dinamica!E36</f>
        <v>0</v>
      </c>
      <c r="N23" s="242"/>
      <c r="O23" s="238">
        <f>+Dinamica!F36</f>
        <v>0</v>
      </c>
      <c r="P23" s="238"/>
      <c r="Q23" s="238"/>
      <c r="R23" s="238"/>
    </row>
    <row r="24" spans="1:18" s="56" customFormat="1" ht="63.9" customHeight="1">
      <c r="A24" s="242">
        <f>+Dinamica!A37</f>
        <v>0</v>
      </c>
      <c r="B24" s="242"/>
      <c r="C24" s="242">
        <f>+Dinamica!B37</f>
        <v>0</v>
      </c>
      <c r="D24" s="242"/>
      <c r="E24" s="115">
        <f>+Dinamica!C37</f>
        <v>0</v>
      </c>
      <c r="F24" s="238">
        <f>+Dinamica!D37</f>
        <v>0</v>
      </c>
      <c r="G24" s="238"/>
      <c r="H24" s="238"/>
      <c r="I24" s="238"/>
      <c r="J24" s="238"/>
      <c r="K24" s="238"/>
      <c r="L24" s="238"/>
      <c r="M24" s="242">
        <f>+Dinamica!E37</f>
        <v>0</v>
      </c>
      <c r="N24" s="242"/>
      <c r="O24" s="238">
        <f>+Dinamica!F37</f>
        <v>0</v>
      </c>
      <c r="P24" s="238"/>
      <c r="Q24" s="238"/>
      <c r="R24" s="238"/>
    </row>
    <row r="25" spans="1:18" s="56" customFormat="1" ht="63.9" customHeight="1">
      <c r="A25" s="242">
        <f>+Dinamica!A38</f>
        <v>0</v>
      </c>
      <c r="B25" s="242"/>
      <c r="C25" s="242">
        <f>+Dinamica!B38</f>
        <v>0</v>
      </c>
      <c r="D25" s="242"/>
      <c r="E25" s="115">
        <f>+Dinamica!C38</f>
        <v>0</v>
      </c>
      <c r="F25" s="238">
        <f>+Dinamica!D38</f>
        <v>0</v>
      </c>
      <c r="G25" s="238"/>
      <c r="H25" s="238"/>
      <c r="I25" s="238"/>
      <c r="J25" s="238"/>
      <c r="K25" s="238"/>
      <c r="L25" s="238"/>
      <c r="M25" s="242">
        <f>+Dinamica!E38</f>
        <v>0</v>
      </c>
      <c r="N25" s="242"/>
      <c r="O25" s="238">
        <f>+Dinamica!F38</f>
        <v>0</v>
      </c>
      <c r="P25" s="238"/>
      <c r="Q25" s="238"/>
      <c r="R25" s="238"/>
    </row>
    <row r="26" spans="1:18" s="56" customFormat="1" ht="63.9" customHeight="1">
      <c r="A26" s="242">
        <f>+Dinamica!A39</f>
        <v>0</v>
      </c>
      <c r="B26" s="242"/>
      <c r="C26" s="242">
        <f>+Dinamica!B39</f>
        <v>0</v>
      </c>
      <c r="D26" s="242"/>
      <c r="E26" s="115">
        <f>+Dinamica!C39</f>
        <v>0</v>
      </c>
      <c r="F26" s="238">
        <f>+Dinamica!D39</f>
        <v>0</v>
      </c>
      <c r="G26" s="238"/>
      <c r="H26" s="238"/>
      <c r="I26" s="238"/>
      <c r="J26" s="238"/>
      <c r="K26" s="238"/>
      <c r="L26" s="238"/>
      <c r="M26" s="242">
        <f>+Dinamica!E39</f>
        <v>0</v>
      </c>
      <c r="N26" s="242"/>
      <c r="O26" s="238">
        <f>+Dinamica!F39</f>
        <v>0</v>
      </c>
      <c r="P26" s="238"/>
      <c r="Q26" s="238"/>
      <c r="R26" s="238"/>
    </row>
    <row r="27" spans="1:18" s="56" customFormat="1" ht="63.9" customHeight="1">
      <c r="A27" s="242">
        <f>+Dinamica!A40</f>
        <v>0</v>
      </c>
      <c r="B27" s="242"/>
      <c r="C27" s="242">
        <f>+Dinamica!B40</f>
        <v>0</v>
      </c>
      <c r="D27" s="242"/>
      <c r="E27" s="115">
        <f>+Dinamica!C40</f>
        <v>0</v>
      </c>
      <c r="F27" s="238">
        <f>+Dinamica!D40</f>
        <v>0</v>
      </c>
      <c r="G27" s="238"/>
      <c r="H27" s="238"/>
      <c r="I27" s="238"/>
      <c r="J27" s="238"/>
      <c r="K27" s="238"/>
      <c r="L27" s="238"/>
      <c r="M27" s="242">
        <f>+Dinamica!E40</f>
        <v>0</v>
      </c>
      <c r="N27" s="242"/>
      <c r="O27" s="238">
        <f>+Dinamica!F40</f>
        <v>0</v>
      </c>
      <c r="P27" s="238"/>
      <c r="Q27" s="238"/>
      <c r="R27" s="238"/>
    </row>
    <row r="28" spans="1:18" s="56" customFormat="1" ht="63.9" customHeight="1">
      <c r="A28" s="242">
        <f>+Dinamica!A41</f>
        <v>0</v>
      </c>
      <c r="B28" s="242"/>
      <c r="C28" s="242">
        <f>+Dinamica!B41</f>
        <v>0</v>
      </c>
      <c r="D28" s="242"/>
      <c r="E28" s="115">
        <f>+Dinamica!C41</f>
        <v>0</v>
      </c>
      <c r="F28" s="238">
        <f>+Dinamica!D41</f>
        <v>0</v>
      </c>
      <c r="G28" s="238"/>
      <c r="H28" s="238"/>
      <c r="I28" s="238"/>
      <c r="J28" s="238"/>
      <c r="K28" s="238"/>
      <c r="L28" s="238"/>
      <c r="M28" s="242">
        <f>+Dinamica!E41</f>
        <v>0</v>
      </c>
      <c r="N28" s="242"/>
      <c r="O28" s="238">
        <f>+Dinamica!F41</f>
        <v>0</v>
      </c>
      <c r="P28" s="238"/>
      <c r="Q28" s="238"/>
      <c r="R28" s="238"/>
    </row>
    <row r="29" spans="1:18" s="56" customFormat="1" ht="63.9" customHeight="1">
      <c r="A29" s="242">
        <f>+Dinamica!A42</f>
        <v>0</v>
      </c>
      <c r="B29" s="242"/>
      <c r="C29" s="242">
        <f>+Dinamica!B42</f>
        <v>0</v>
      </c>
      <c r="D29" s="242"/>
      <c r="E29" s="115">
        <f>+Dinamica!C42</f>
        <v>0</v>
      </c>
      <c r="F29" s="238">
        <f>+Dinamica!D42</f>
        <v>0</v>
      </c>
      <c r="G29" s="238"/>
      <c r="H29" s="238"/>
      <c r="I29" s="238"/>
      <c r="J29" s="238"/>
      <c r="K29" s="238"/>
      <c r="L29" s="238"/>
      <c r="M29" s="242">
        <f>+Dinamica!E42</f>
        <v>0</v>
      </c>
      <c r="N29" s="242"/>
      <c r="O29" s="238">
        <f>+Dinamica!F42</f>
        <v>0</v>
      </c>
      <c r="P29" s="238"/>
      <c r="Q29" s="238"/>
      <c r="R29" s="238"/>
    </row>
    <row r="30" spans="1:18" s="56" customFormat="1" ht="63.9" customHeight="1">
      <c r="A30" s="242">
        <f>+Dinamica!A43</f>
        <v>0</v>
      </c>
      <c r="B30" s="242"/>
      <c r="C30" s="242">
        <f>+Dinamica!B43</f>
        <v>0</v>
      </c>
      <c r="D30" s="242"/>
      <c r="E30" s="115">
        <f>+Dinamica!C43</f>
        <v>0</v>
      </c>
      <c r="F30" s="238">
        <f>+Dinamica!D43</f>
        <v>0</v>
      </c>
      <c r="G30" s="238"/>
      <c r="H30" s="238"/>
      <c r="I30" s="238"/>
      <c r="J30" s="238"/>
      <c r="K30" s="238"/>
      <c r="L30" s="238"/>
      <c r="M30" s="242">
        <f>+Dinamica!E43</f>
        <v>0</v>
      </c>
      <c r="N30" s="242"/>
      <c r="O30" s="238">
        <f>+Dinamica!F43</f>
        <v>0</v>
      </c>
      <c r="P30" s="238"/>
      <c r="Q30" s="238"/>
      <c r="R30" s="238"/>
    </row>
    <row r="31" spans="1:18" s="56" customFormat="1" ht="63.9" customHeight="1">
      <c r="A31" s="242">
        <f>+Dinamica!A44</f>
        <v>0</v>
      </c>
      <c r="B31" s="242"/>
      <c r="C31" s="242">
        <f>+Dinamica!B44</f>
        <v>0</v>
      </c>
      <c r="D31" s="242"/>
      <c r="E31" s="115">
        <f>+Dinamica!C44</f>
        <v>0</v>
      </c>
      <c r="F31" s="238">
        <f>+Dinamica!D44</f>
        <v>0</v>
      </c>
      <c r="G31" s="238"/>
      <c r="H31" s="238"/>
      <c r="I31" s="238"/>
      <c r="J31" s="238"/>
      <c r="K31" s="238"/>
      <c r="L31" s="238"/>
      <c r="M31" s="242">
        <f>+Dinamica!E44</f>
        <v>0</v>
      </c>
      <c r="N31" s="242"/>
      <c r="O31" s="238">
        <f>+Dinamica!F44</f>
        <v>0</v>
      </c>
      <c r="P31" s="238"/>
      <c r="Q31" s="238"/>
      <c r="R31" s="238"/>
    </row>
    <row r="32" spans="1:18" s="56" customFormat="1" ht="63.9" customHeight="1">
      <c r="A32" s="242">
        <f>+Dinamica!A45</f>
        <v>0</v>
      </c>
      <c r="B32" s="242"/>
      <c r="C32" s="242">
        <f>+Dinamica!B45</f>
        <v>0</v>
      </c>
      <c r="D32" s="242"/>
      <c r="E32" s="115">
        <f>+Dinamica!C45</f>
        <v>0</v>
      </c>
      <c r="F32" s="238">
        <f>+Dinamica!D45</f>
        <v>0</v>
      </c>
      <c r="G32" s="238"/>
      <c r="H32" s="238"/>
      <c r="I32" s="238"/>
      <c r="J32" s="238"/>
      <c r="K32" s="238"/>
      <c r="L32" s="238"/>
      <c r="M32" s="242">
        <f>+Dinamica!E45</f>
        <v>0</v>
      </c>
      <c r="N32" s="242"/>
      <c r="O32" s="238">
        <f>+Dinamica!F45</f>
        <v>0</v>
      </c>
      <c r="P32" s="238"/>
      <c r="Q32" s="238"/>
      <c r="R32" s="238"/>
    </row>
    <row r="33" spans="1:18" s="56" customFormat="1" ht="63.9" customHeight="1">
      <c r="A33" s="242">
        <f>+Dinamica!A46</f>
        <v>0</v>
      </c>
      <c r="B33" s="242"/>
      <c r="C33" s="242">
        <f>+Dinamica!B46</f>
        <v>0</v>
      </c>
      <c r="D33" s="242"/>
      <c r="E33" s="115">
        <f>+Dinamica!C46</f>
        <v>0</v>
      </c>
      <c r="F33" s="238">
        <f>+Dinamica!D46</f>
        <v>0</v>
      </c>
      <c r="G33" s="238"/>
      <c r="H33" s="238"/>
      <c r="I33" s="238"/>
      <c r="J33" s="238"/>
      <c r="K33" s="238"/>
      <c r="L33" s="238"/>
      <c r="M33" s="242">
        <f>+Dinamica!E46</f>
        <v>0</v>
      </c>
      <c r="N33" s="242"/>
      <c r="O33" s="238">
        <f>+Dinamica!F46</f>
        <v>0</v>
      </c>
      <c r="P33" s="238"/>
      <c r="Q33" s="238"/>
      <c r="R33" s="238"/>
    </row>
    <row r="34" spans="1:18" s="56" customFormat="1" ht="63.9" customHeight="1">
      <c r="A34" s="242">
        <f>+Dinamica!A47</f>
        <v>0</v>
      </c>
      <c r="B34" s="242"/>
      <c r="C34" s="242">
        <f>+Dinamica!B47</f>
        <v>0</v>
      </c>
      <c r="D34" s="242"/>
      <c r="E34" s="115">
        <f>+Dinamica!C47</f>
        <v>0</v>
      </c>
      <c r="F34" s="238">
        <f>+Dinamica!D47</f>
        <v>0</v>
      </c>
      <c r="G34" s="238"/>
      <c r="H34" s="238"/>
      <c r="I34" s="238"/>
      <c r="J34" s="238"/>
      <c r="K34" s="238"/>
      <c r="L34" s="238"/>
      <c r="M34" s="242">
        <f>+Dinamica!E47</f>
        <v>0</v>
      </c>
      <c r="N34" s="242"/>
      <c r="O34" s="238">
        <f>+Dinamica!F47</f>
        <v>0</v>
      </c>
      <c r="P34" s="238"/>
      <c r="Q34" s="238"/>
      <c r="R34" s="238"/>
    </row>
    <row r="35" spans="1:18" s="56" customFormat="1" ht="63.9" customHeight="1">
      <c r="A35" s="242">
        <f>+Dinamica!A48</f>
        <v>0</v>
      </c>
      <c r="B35" s="242"/>
      <c r="C35" s="242">
        <f>+Dinamica!B48</f>
        <v>0</v>
      </c>
      <c r="D35" s="242"/>
      <c r="E35" s="115">
        <f>+Dinamica!C48</f>
        <v>0</v>
      </c>
      <c r="F35" s="238">
        <f>+Dinamica!D48</f>
        <v>0</v>
      </c>
      <c r="G35" s="238"/>
      <c r="H35" s="238"/>
      <c r="I35" s="238"/>
      <c r="J35" s="238"/>
      <c r="K35" s="238"/>
      <c r="L35" s="238"/>
      <c r="M35" s="242">
        <f>+Dinamica!E48</f>
        <v>0</v>
      </c>
      <c r="N35" s="242"/>
      <c r="O35" s="238">
        <f>+Dinamica!F48</f>
        <v>0</v>
      </c>
      <c r="P35" s="238"/>
      <c r="Q35" s="238"/>
      <c r="R35" s="238"/>
    </row>
    <row r="36" spans="1:18" s="56" customFormat="1" ht="54.6" customHeight="1">
      <c r="A36" s="242">
        <f>+Dinamica!A49</f>
        <v>0</v>
      </c>
      <c r="B36" s="242"/>
      <c r="C36" s="242">
        <f>+Dinamica!B49</f>
        <v>0</v>
      </c>
      <c r="D36" s="242"/>
      <c r="E36" s="115">
        <f>+Dinamica!C49</f>
        <v>0</v>
      </c>
      <c r="F36" s="238">
        <f>+Dinamica!D49</f>
        <v>0</v>
      </c>
      <c r="G36" s="238"/>
      <c r="H36" s="238"/>
      <c r="I36" s="238"/>
      <c r="J36" s="238"/>
      <c r="K36" s="238"/>
      <c r="L36" s="238"/>
      <c r="M36" s="242">
        <f>+Dinamica!E49</f>
        <v>0</v>
      </c>
      <c r="N36" s="242"/>
      <c r="O36" s="238">
        <f>+Dinamica!F49</f>
        <v>0</v>
      </c>
      <c r="P36" s="238"/>
      <c r="Q36" s="238"/>
      <c r="R36" s="238"/>
    </row>
    <row r="37" spans="1:18" s="56" customFormat="1" ht="58.2" customHeight="1">
      <c r="A37" s="242">
        <f>+Dinamica!A50</f>
        <v>0</v>
      </c>
      <c r="B37" s="242"/>
      <c r="C37" s="242">
        <f>+Dinamica!B50</f>
        <v>0</v>
      </c>
      <c r="D37" s="242"/>
      <c r="E37" s="115">
        <f>+Dinamica!C50</f>
        <v>0</v>
      </c>
      <c r="F37" s="238">
        <f>+Dinamica!D50</f>
        <v>0</v>
      </c>
      <c r="G37" s="238"/>
      <c r="H37" s="238"/>
      <c r="I37" s="238"/>
      <c r="J37" s="238"/>
      <c r="K37" s="238"/>
      <c r="L37" s="238"/>
      <c r="M37" s="242">
        <f>+Dinamica!E50</f>
        <v>0</v>
      </c>
      <c r="N37" s="242"/>
      <c r="O37" s="238">
        <f>+Dinamica!F50</f>
        <v>0</v>
      </c>
      <c r="P37" s="238"/>
      <c r="Q37" s="238"/>
      <c r="R37" s="238"/>
    </row>
    <row r="38" spans="1:18" s="56" customFormat="1" ht="57.6" customHeight="1">
      <c r="A38" s="242">
        <f>+Dinamica!A51</f>
        <v>0</v>
      </c>
      <c r="B38" s="242"/>
      <c r="C38" s="242">
        <f>+Dinamica!B51</f>
        <v>0</v>
      </c>
      <c r="D38" s="242"/>
      <c r="E38" s="115">
        <f>+Dinamica!C51</f>
        <v>0</v>
      </c>
      <c r="F38" s="238">
        <f>+Dinamica!D51</f>
        <v>0</v>
      </c>
      <c r="G38" s="238"/>
      <c r="H38" s="238"/>
      <c r="I38" s="238"/>
      <c r="J38" s="238"/>
      <c r="K38" s="238"/>
      <c r="L38" s="238"/>
      <c r="M38" s="242">
        <f>+Dinamica!E51</f>
        <v>0</v>
      </c>
      <c r="N38" s="242"/>
      <c r="O38" s="238">
        <f>+Dinamica!F51</f>
        <v>0</v>
      </c>
      <c r="P38" s="238"/>
      <c r="Q38" s="238"/>
      <c r="R38" s="238"/>
    </row>
    <row r="39" spans="1:18" s="25" customFormat="1" ht="17.399999999999999" customHeight="1">
      <c r="A39" s="243" t="str">
        <f>+'Formulario de Inspección'!M469</f>
        <v xml:space="preserve">Compromiso de confidencialidad: </v>
      </c>
      <c r="B39" s="244"/>
      <c r="C39" s="244"/>
      <c r="D39" s="244"/>
      <c r="E39" s="244"/>
      <c r="F39" s="244"/>
      <c r="G39" s="244"/>
      <c r="H39" s="244"/>
      <c r="I39" s="244"/>
      <c r="J39" s="244"/>
      <c r="K39" s="244"/>
      <c r="L39" s="244"/>
      <c r="M39" s="244"/>
      <c r="N39" s="244"/>
      <c r="O39" s="244"/>
      <c r="P39" s="244"/>
      <c r="Q39" s="244"/>
      <c r="R39" s="245"/>
    </row>
    <row r="40" spans="1:18" s="48" customFormat="1" ht="48.75" customHeight="1">
      <c r="A40" s="289" t="str">
        <f>'Formulario de Inspección'!M470</f>
        <v>“La Unidad de Supervisión de Proveedores de Servicios de Asistencia Técnica en Tierra de Aeris Holding Costa Rica, S.A, declara su responsabilidad de gestionar como información confidencial, la información obtenida o generada durante la realización de las actividades de inspección, y/o obtenida producto de denuncias de terceros. Se excluye del alcance de esta obligación los casos en que deba procederse con la divulgación de esta información en razón de requerimientos judiciales y/o administrativos emanados de autoridad competente, y/o obligaciones contractuales adquiridas con el Consejo Técnico de Aviación Civil.”</v>
      </c>
      <c r="B40" s="290"/>
      <c r="C40" s="290"/>
      <c r="D40" s="290"/>
      <c r="E40" s="290"/>
      <c r="F40" s="290"/>
      <c r="G40" s="290"/>
      <c r="H40" s="290"/>
      <c r="I40" s="290"/>
      <c r="J40" s="290"/>
      <c r="K40" s="290"/>
      <c r="L40" s="290"/>
      <c r="M40" s="290"/>
      <c r="N40" s="290"/>
      <c r="O40" s="290"/>
      <c r="P40" s="290"/>
      <c r="Q40" s="290"/>
      <c r="R40" s="291"/>
    </row>
    <row r="41" spans="1:18" ht="9" customHeight="1">
      <c r="A41" s="262"/>
      <c r="B41" s="262"/>
      <c r="C41" s="262"/>
      <c r="D41" s="262"/>
      <c r="E41" s="262"/>
      <c r="F41" s="262"/>
      <c r="G41" s="262"/>
      <c r="H41" s="262"/>
      <c r="I41" s="262"/>
      <c r="J41" s="262"/>
      <c r="K41" s="262"/>
      <c r="L41" s="262"/>
      <c r="M41" s="262"/>
      <c r="N41" s="262"/>
      <c r="O41" s="262"/>
      <c r="P41" s="262"/>
      <c r="Q41" s="262"/>
      <c r="R41" s="262"/>
    </row>
    <row r="42" spans="1:18" s="43" customFormat="1" ht="15.75" customHeight="1">
      <c r="A42" s="266" t="s">
        <v>498</v>
      </c>
      <c r="B42" s="266"/>
      <c r="C42" s="266"/>
      <c r="D42" s="268" t="s">
        <v>529</v>
      </c>
      <c r="E42" s="268"/>
      <c r="F42" s="268"/>
      <c r="G42" s="243" t="s">
        <v>530</v>
      </c>
      <c r="H42" s="244"/>
      <c r="I42" s="245"/>
      <c r="J42" s="252" t="s">
        <v>499</v>
      </c>
      <c r="K42" s="252"/>
      <c r="L42" s="252"/>
      <c r="M42" s="252"/>
      <c r="N42" s="252"/>
      <c r="O42" s="252"/>
      <c r="P42" s="252"/>
      <c r="Q42" s="252"/>
      <c r="R42" s="253"/>
    </row>
    <row r="43" spans="1:18" s="25" customFormat="1" ht="15.75" customHeight="1">
      <c r="A43" s="265" t="str">
        <f>+'Formulario de Inspección'!C463</f>
        <v>FAVORABLE</v>
      </c>
      <c r="B43" s="265"/>
      <c r="C43" s="265"/>
      <c r="D43" s="269" t="s">
        <v>531</v>
      </c>
      <c r="E43" s="270"/>
      <c r="F43" s="271"/>
      <c r="G43" s="267" t="s">
        <v>532</v>
      </c>
      <c r="H43" s="267"/>
      <c r="I43" s="267"/>
      <c r="J43" s="252" t="s">
        <v>502</v>
      </c>
      <c r="K43" s="252"/>
      <c r="L43" s="253"/>
      <c r="M43" s="264" t="s">
        <v>504</v>
      </c>
      <c r="N43" s="252"/>
      <c r="O43" s="253"/>
      <c r="P43" s="256" t="s">
        <v>533</v>
      </c>
      <c r="Q43" s="257"/>
      <c r="R43" s="258"/>
    </row>
    <row r="44" spans="1:18" s="43" customFormat="1" ht="30" customHeight="1">
      <c r="A44" s="265"/>
      <c r="B44" s="265"/>
      <c r="C44" s="265"/>
      <c r="D44" s="272"/>
      <c r="E44" s="273"/>
      <c r="F44" s="274"/>
      <c r="G44" s="267"/>
      <c r="H44" s="267"/>
      <c r="I44" s="267"/>
      <c r="J44" s="254" t="str">
        <f>+'Formulario de Inspección'!S464</f>
        <v>N/A</v>
      </c>
      <c r="K44" s="254"/>
      <c r="L44" s="255"/>
      <c r="M44" s="263" t="str">
        <f>+'Formulario de Inspección'!S466</f>
        <v>N/A</v>
      </c>
      <c r="N44" s="254"/>
      <c r="O44" s="255"/>
      <c r="P44" s="259" t="str">
        <f>+'Formulario de Inspección'!P464</f>
        <v>N/A</v>
      </c>
      <c r="Q44" s="260"/>
      <c r="R44" s="261"/>
    </row>
    <row r="45" spans="1:18" s="43" customFormat="1" ht="9" customHeight="1">
      <c r="A45" s="262"/>
      <c r="B45" s="262"/>
      <c r="C45" s="262"/>
      <c r="D45" s="262"/>
      <c r="E45" s="262"/>
      <c r="F45" s="262"/>
      <c r="G45" s="262"/>
      <c r="H45" s="262"/>
      <c r="I45" s="262"/>
      <c r="J45" s="262"/>
      <c r="K45" s="262"/>
      <c r="L45" s="262"/>
      <c r="M45" s="262"/>
      <c r="N45" s="262"/>
      <c r="O45" s="262"/>
      <c r="P45" s="262"/>
      <c r="Q45" s="262"/>
      <c r="R45" s="262"/>
    </row>
    <row r="46" spans="1:18" s="43" customFormat="1" ht="15.75" customHeight="1">
      <c r="A46" s="246" t="s">
        <v>534</v>
      </c>
      <c r="B46" s="247"/>
      <c r="C46" s="247"/>
      <c r="D46" s="248"/>
      <c r="E46" s="246" t="s">
        <v>519</v>
      </c>
      <c r="F46" s="247"/>
      <c r="G46" s="247"/>
      <c r="H46" s="247"/>
      <c r="I46" s="248"/>
      <c r="J46" s="246" t="s">
        <v>510</v>
      </c>
      <c r="K46" s="247"/>
      <c r="L46" s="247"/>
      <c r="M46" s="247"/>
      <c r="N46" s="247"/>
      <c r="O46" s="247"/>
      <c r="P46" s="247"/>
      <c r="Q46" s="247"/>
      <c r="R46" s="248"/>
    </row>
    <row r="47" spans="1:18" s="43" customFormat="1" ht="30" customHeight="1">
      <c r="A47" s="249" t="s">
        <v>535</v>
      </c>
      <c r="B47" s="250"/>
      <c r="C47" s="250"/>
      <c r="D47" s="251"/>
      <c r="E47" s="249" t="str">
        <f>+'Formulario de Inspección'!H479</f>
        <v>William Ramírez Chavarría</v>
      </c>
      <c r="F47" s="250"/>
      <c r="G47" s="250"/>
      <c r="H47" s="250"/>
      <c r="I47" s="251"/>
      <c r="J47" s="52" t="str">
        <f>+'Formulario de Inspección'!A476</f>
        <v>N/A</v>
      </c>
      <c r="K47" s="52" t="str">
        <f>+'Formulario de Inspección'!C476</f>
        <v>N/A</v>
      </c>
      <c r="L47" s="52" t="str">
        <f>+'Formulario de Inspección'!E476</f>
        <v>N/A</v>
      </c>
      <c r="M47" s="52" t="str">
        <f>+'Formulario de Inspección'!F476</f>
        <v>N/A</v>
      </c>
      <c r="N47" s="52" t="str">
        <f>+'Formulario de Inspección'!H476</f>
        <v>N/A</v>
      </c>
      <c r="O47" s="52" t="str">
        <f>+'Formulario de Inspección'!P476</f>
        <v>N/A</v>
      </c>
      <c r="P47" s="52" t="str">
        <f>+'Formulario de Inspección'!R476</f>
        <v>N/A</v>
      </c>
    </row>
    <row r="48" spans="1:18">
      <c r="A48" s="53"/>
      <c r="B48" s="53"/>
      <c r="C48" s="53"/>
      <c r="D48" s="53"/>
    </row>
  </sheetData>
  <mergeCells count="183">
    <mergeCell ref="A47:D47"/>
    <mergeCell ref="E47:I47"/>
    <mergeCell ref="A13:R13"/>
    <mergeCell ref="J44:L44"/>
    <mergeCell ref="M44:O44"/>
    <mergeCell ref="P44:R44"/>
    <mergeCell ref="A45:R45"/>
    <mergeCell ref="A46:D46"/>
    <mergeCell ref="E46:I46"/>
    <mergeCell ref="J46:R46"/>
    <mergeCell ref="A40:R40"/>
    <mergeCell ref="A41:R41"/>
    <mergeCell ref="J42:R42"/>
    <mergeCell ref="J43:L43"/>
    <mergeCell ref="M43:O43"/>
    <mergeCell ref="P43:R43"/>
    <mergeCell ref="A38:B38"/>
    <mergeCell ref="C38:D38"/>
    <mergeCell ref="F38:L38"/>
    <mergeCell ref="M38:N38"/>
    <mergeCell ref="O38:R38"/>
    <mergeCell ref="A39:R39"/>
    <mergeCell ref="A36:B36"/>
    <mergeCell ref="C36:D36"/>
    <mergeCell ref="F36:L36"/>
    <mergeCell ref="M36:N36"/>
    <mergeCell ref="O36:R36"/>
    <mergeCell ref="A37:B37"/>
    <mergeCell ref="C37:D37"/>
    <mergeCell ref="F37:L37"/>
    <mergeCell ref="M37:N37"/>
    <mergeCell ref="O37:R37"/>
    <mergeCell ref="A34:B34"/>
    <mergeCell ref="C34:D34"/>
    <mergeCell ref="F34:L34"/>
    <mergeCell ref="M34:N34"/>
    <mergeCell ref="O34:R34"/>
    <mergeCell ref="A35:B35"/>
    <mergeCell ref="C35:D35"/>
    <mergeCell ref="F35:L35"/>
    <mergeCell ref="M35:N35"/>
    <mergeCell ref="O35:R35"/>
    <mergeCell ref="A32:B32"/>
    <mergeCell ref="C32:D32"/>
    <mergeCell ref="F32:L32"/>
    <mergeCell ref="M32:N32"/>
    <mergeCell ref="O32:R32"/>
    <mergeCell ref="A33:B33"/>
    <mergeCell ref="C33:D33"/>
    <mergeCell ref="F33:L33"/>
    <mergeCell ref="M33:N33"/>
    <mergeCell ref="O33:R33"/>
    <mergeCell ref="A30:B30"/>
    <mergeCell ref="C30:D30"/>
    <mergeCell ref="F30:L30"/>
    <mergeCell ref="M30:N30"/>
    <mergeCell ref="O30:R30"/>
    <mergeCell ref="A31:B31"/>
    <mergeCell ref="C31:D31"/>
    <mergeCell ref="F31:L31"/>
    <mergeCell ref="M31:N31"/>
    <mergeCell ref="O31:R31"/>
    <mergeCell ref="A28:B28"/>
    <mergeCell ref="C28:D28"/>
    <mergeCell ref="F28:L28"/>
    <mergeCell ref="M28:N28"/>
    <mergeCell ref="O28:R28"/>
    <mergeCell ref="A29:B29"/>
    <mergeCell ref="C29:D29"/>
    <mergeCell ref="F29:L29"/>
    <mergeCell ref="M29:N29"/>
    <mergeCell ref="O29:R29"/>
    <mergeCell ref="A26:B26"/>
    <mergeCell ref="C26:D26"/>
    <mergeCell ref="F26:L26"/>
    <mergeCell ref="M26:N26"/>
    <mergeCell ref="O26:R26"/>
    <mergeCell ref="A27:B27"/>
    <mergeCell ref="C27:D27"/>
    <mergeCell ref="F27:L27"/>
    <mergeCell ref="M27:N27"/>
    <mergeCell ref="O27:R27"/>
    <mergeCell ref="A24:B24"/>
    <mergeCell ref="C24:D24"/>
    <mergeCell ref="F24:L24"/>
    <mergeCell ref="M24:N24"/>
    <mergeCell ref="O24:R24"/>
    <mergeCell ref="A25:B25"/>
    <mergeCell ref="C25:D25"/>
    <mergeCell ref="F25:L25"/>
    <mergeCell ref="M25:N25"/>
    <mergeCell ref="O25:R25"/>
    <mergeCell ref="A22:B22"/>
    <mergeCell ref="C22:D22"/>
    <mergeCell ref="F22:L22"/>
    <mergeCell ref="M22:N22"/>
    <mergeCell ref="O22:R22"/>
    <mergeCell ref="A23:B23"/>
    <mergeCell ref="C23:D23"/>
    <mergeCell ref="F23:L23"/>
    <mergeCell ref="M23:N23"/>
    <mergeCell ref="O23:R23"/>
    <mergeCell ref="M19:N19"/>
    <mergeCell ref="O19:R19"/>
    <mergeCell ref="A20:B20"/>
    <mergeCell ref="C20:D20"/>
    <mergeCell ref="F20:L20"/>
    <mergeCell ref="M20:N20"/>
    <mergeCell ref="O20:R20"/>
    <mergeCell ref="A21:B21"/>
    <mergeCell ref="C21:D21"/>
    <mergeCell ref="F21:L21"/>
    <mergeCell ref="M21:N21"/>
    <mergeCell ref="O21:R21"/>
    <mergeCell ref="O16:R16"/>
    <mergeCell ref="A17:B17"/>
    <mergeCell ref="C17:D17"/>
    <mergeCell ref="F17:L17"/>
    <mergeCell ref="M17:N17"/>
    <mergeCell ref="O17:R17"/>
    <mergeCell ref="A18:B18"/>
    <mergeCell ref="C18:D18"/>
    <mergeCell ref="F18:L18"/>
    <mergeCell ref="M18:N18"/>
    <mergeCell ref="O18:R18"/>
    <mergeCell ref="O12:R12"/>
    <mergeCell ref="A14:B14"/>
    <mergeCell ref="C14:D14"/>
    <mergeCell ref="F14:L14"/>
    <mergeCell ref="M14:N14"/>
    <mergeCell ref="O14:R14"/>
    <mergeCell ref="A15:B15"/>
    <mergeCell ref="C15:D15"/>
    <mergeCell ref="F15:L15"/>
    <mergeCell ref="M15:N15"/>
    <mergeCell ref="O15:R15"/>
    <mergeCell ref="O9:R9"/>
    <mergeCell ref="A10:C10"/>
    <mergeCell ref="D10:I10"/>
    <mergeCell ref="J10:L10"/>
    <mergeCell ref="M10:N10"/>
    <mergeCell ref="O10:R10"/>
    <mergeCell ref="A11:C11"/>
    <mergeCell ref="D11:I11"/>
    <mergeCell ref="J11:L11"/>
    <mergeCell ref="M11:N11"/>
    <mergeCell ref="O11:R11"/>
    <mergeCell ref="O7:R7"/>
    <mergeCell ref="A8:C8"/>
    <mergeCell ref="D8:I8"/>
    <mergeCell ref="J8:N8"/>
    <mergeCell ref="O8:R8"/>
    <mergeCell ref="A1:C3"/>
    <mergeCell ref="D1:O1"/>
    <mergeCell ref="P1:R1"/>
    <mergeCell ref="D2:O3"/>
    <mergeCell ref="P2:R2"/>
    <mergeCell ref="P3:R3"/>
    <mergeCell ref="A5:R5"/>
    <mergeCell ref="A42:C42"/>
    <mergeCell ref="D42:F42"/>
    <mergeCell ref="G42:I42"/>
    <mergeCell ref="A43:C44"/>
    <mergeCell ref="D43:F44"/>
    <mergeCell ref="G43:I44"/>
    <mergeCell ref="A7:C7"/>
    <mergeCell ref="D7:I7"/>
    <mergeCell ref="J7:N7"/>
    <mergeCell ref="A9:C9"/>
    <mergeCell ref="D9:I9"/>
    <mergeCell ref="J9:L9"/>
    <mergeCell ref="M9:N9"/>
    <mergeCell ref="A12:C12"/>
    <mergeCell ref="D12:I12"/>
    <mergeCell ref="J12:L12"/>
    <mergeCell ref="M12:N12"/>
    <mergeCell ref="A16:B16"/>
    <mergeCell ref="C16:D16"/>
    <mergeCell ref="F16:L16"/>
    <mergeCell ref="M16:N16"/>
    <mergeCell ref="A19:B19"/>
    <mergeCell ref="C19:D19"/>
    <mergeCell ref="F19:L19"/>
  </mergeCells>
  <conditionalFormatting sqref="K48:K1048576">
    <cfRule type="cellIs" dxfId="132" priority="8" operator="equal">
      <formula>"DG"</formula>
    </cfRule>
  </conditionalFormatting>
  <conditionalFormatting sqref="M14 F14">
    <cfRule type="cellIs" dxfId="131" priority="7" stopIfTrue="1" operator="equal">
      <formula>"DG"</formula>
    </cfRule>
  </conditionalFormatting>
  <conditionalFormatting sqref="K10 K12">
    <cfRule type="cellIs" dxfId="130" priority="6" operator="equal">
      <formula>"DG"</formula>
    </cfRule>
  </conditionalFormatting>
  <conditionalFormatting sqref="M10 M48:N1048576 J42 J44 P43:Q43 M12 M14">
    <cfRule type="cellIs" dxfId="129" priority="5" operator="equal">
      <formula>"DG"</formula>
    </cfRule>
  </conditionalFormatting>
  <conditionalFormatting sqref="M15:M37">
    <cfRule type="cellIs" dxfId="128" priority="4" operator="equal">
      <formula>"DG"</formula>
    </cfRule>
  </conditionalFormatting>
  <conditionalFormatting sqref="K4 K6">
    <cfRule type="cellIs" dxfId="127" priority="3" operator="equal">
      <formula>"DG"</formula>
    </cfRule>
  </conditionalFormatting>
  <conditionalFormatting sqref="M4:N4 M6:N6">
    <cfRule type="cellIs" dxfId="126" priority="2" operator="equal">
      <formula>"DG"</formula>
    </cfRule>
  </conditionalFormatting>
  <conditionalFormatting sqref="M38">
    <cfRule type="cellIs" dxfId="125" priority="1" operator="equal">
      <formula>"DG"</formula>
    </cfRule>
  </conditionalFormatting>
  <printOptions horizontalCentered="1" verticalCentered="1"/>
  <pageMargins left="0.2" right="0.2" top="0.25" bottom="0.25" header="0.3" footer="0.3"/>
  <pageSetup scale="3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8A367D6-CEF2-489E-BF2B-416B76DC1A46}">
          <x14:formula1>
            <xm:f>Referencia2!$G$36:$G$40</xm:f>
          </x14:formula1>
          <xm:sqref>D12:I12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BFFD7-FFB3-4ACF-8B86-F7963375F6A7}">
  <sheetPr codeName="Sheet2">
    <pageSetUpPr fitToPage="1"/>
  </sheetPr>
  <dimension ref="A1:G195"/>
  <sheetViews>
    <sheetView showGridLines="0" view="pageBreakPreview" zoomScale="120" zoomScaleNormal="100" zoomScaleSheetLayoutView="120" workbookViewId="0">
      <selection activeCell="A7" sqref="A7:C7"/>
    </sheetView>
  </sheetViews>
  <sheetFormatPr defaultColWidth="9.109375" defaultRowHeight="10.199999999999999"/>
  <cols>
    <col min="1" max="1" width="20.88671875" style="16" customWidth="1"/>
    <col min="2" max="2" width="20.6640625" style="16" customWidth="1"/>
    <col min="3" max="3" width="20.88671875" style="16" customWidth="1"/>
    <col min="4" max="4" width="65.44140625" style="16" customWidth="1"/>
    <col min="5" max="5" width="18" style="16" customWidth="1"/>
    <col min="6" max="6" width="62.6640625" style="16" customWidth="1"/>
    <col min="7" max="16384" width="9.109375" style="16"/>
  </cols>
  <sheetData>
    <row r="1" spans="1:7">
      <c r="A1" s="36" t="s">
        <v>29</v>
      </c>
      <c r="B1" s="36" t="s">
        <v>726</v>
      </c>
      <c r="C1" s="15"/>
      <c r="D1" s="15"/>
      <c r="E1" s="15"/>
      <c r="F1" s="15"/>
    </row>
    <row r="2" spans="1:7">
      <c r="A2" s="17"/>
      <c r="B2" s="17"/>
      <c r="C2" s="17"/>
      <c r="D2" s="17"/>
      <c r="E2" s="17"/>
      <c r="F2" s="17"/>
    </row>
    <row r="3" spans="1:7" s="19" customFormat="1">
      <c r="A3" s="36" t="s">
        <v>25</v>
      </c>
      <c r="B3" s="36" t="s">
        <v>26</v>
      </c>
      <c r="C3" s="36" t="s">
        <v>27</v>
      </c>
      <c r="D3" s="36" t="s">
        <v>24</v>
      </c>
      <c r="E3" s="36" t="s">
        <v>28</v>
      </c>
      <c r="F3" s="36" t="s">
        <v>30</v>
      </c>
      <c r="G3" s="18"/>
    </row>
    <row r="4" spans="1:7" s="19" customFormat="1" ht="14.4">
      <c r="A4"/>
      <c r="B4"/>
      <c r="C4"/>
      <c r="D4"/>
      <c r="E4"/>
      <c r="F4"/>
      <c r="G4" s="18"/>
    </row>
    <row r="5" spans="1:7" s="19" customFormat="1" ht="14.4">
      <c r="A5"/>
      <c r="B5"/>
      <c r="C5"/>
      <c r="D5"/>
      <c r="E5"/>
      <c r="F5"/>
      <c r="G5" s="18"/>
    </row>
    <row r="6" spans="1:7" s="19" customFormat="1" ht="14.4">
      <c r="A6"/>
      <c r="B6"/>
      <c r="C6"/>
      <c r="D6"/>
      <c r="E6"/>
      <c r="F6"/>
      <c r="G6" s="18"/>
    </row>
    <row r="7" spans="1:7" s="19" customFormat="1" ht="37.5" customHeight="1">
      <c r="A7"/>
      <c r="B7"/>
      <c r="C7"/>
      <c r="D7"/>
      <c r="E7"/>
      <c r="F7"/>
      <c r="G7" s="18"/>
    </row>
    <row r="8" spans="1:7" s="19" customFormat="1" ht="14.4">
      <c r="A8"/>
      <c r="B8"/>
      <c r="C8"/>
      <c r="D8"/>
      <c r="E8"/>
      <c r="F8"/>
      <c r="G8" s="18"/>
    </row>
    <row r="9" spans="1:7" s="19" customFormat="1" ht="14.4">
      <c r="A9"/>
      <c r="B9"/>
      <c r="C9"/>
      <c r="D9"/>
      <c r="E9"/>
      <c r="F9"/>
      <c r="G9" s="18"/>
    </row>
    <row r="10" spans="1:7" s="19" customFormat="1" ht="14.4">
      <c r="A10"/>
      <c r="B10"/>
      <c r="C10"/>
      <c r="D10"/>
      <c r="E10"/>
      <c r="F10"/>
    </row>
    <row r="11" spans="1:7" s="19" customFormat="1" ht="14.4">
      <c r="A11"/>
      <c r="B11"/>
      <c r="C11"/>
      <c r="D11"/>
      <c r="E11"/>
      <c r="F11"/>
    </row>
    <row r="12" spans="1:7" s="19" customFormat="1" ht="14.4">
      <c r="A12"/>
      <c r="B12"/>
      <c r="C12"/>
      <c r="D12"/>
      <c r="E12"/>
      <c r="F12"/>
    </row>
    <row r="13" spans="1:7" ht="14.4">
      <c r="A13"/>
      <c r="B13"/>
      <c r="C13"/>
      <c r="D13"/>
      <c r="E13"/>
      <c r="F13"/>
    </row>
    <row r="14" spans="1:7" ht="14.4">
      <c r="A14"/>
      <c r="B14"/>
      <c r="C14"/>
      <c r="D14"/>
      <c r="E14"/>
      <c r="F14"/>
    </row>
    <row r="15" spans="1:7" ht="14.4">
      <c r="A15"/>
      <c r="B15"/>
      <c r="C15"/>
      <c r="D15"/>
      <c r="E15"/>
      <c r="F15"/>
    </row>
    <row r="16" spans="1:7" ht="14.4">
      <c r="A16"/>
      <c r="B16"/>
      <c r="C16"/>
      <c r="D16"/>
      <c r="E16"/>
      <c r="F16"/>
    </row>
    <row r="17" spans="1:6" ht="14.4">
      <c r="A17"/>
      <c r="B17"/>
      <c r="C17"/>
      <c r="D17"/>
      <c r="E17"/>
      <c r="F17"/>
    </row>
    <row r="18" spans="1:6" ht="14.4">
      <c r="A18"/>
      <c r="B18"/>
      <c r="C18"/>
      <c r="D18"/>
      <c r="E18"/>
      <c r="F18"/>
    </row>
    <row r="19" spans="1:6" ht="14.4">
      <c r="A19"/>
      <c r="B19"/>
      <c r="C19"/>
      <c r="D19"/>
      <c r="E19"/>
      <c r="F19"/>
    </row>
    <row r="20" spans="1:6" ht="14.4">
      <c r="A20"/>
      <c r="B20"/>
      <c r="C20"/>
      <c r="D20"/>
      <c r="E20"/>
      <c r="F20"/>
    </row>
    <row r="21" spans="1:6" ht="14.4">
      <c r="A21"/>
      <c r="B21"/>
      <c r="C21"/>
      <c r="D21"/>
      <c r="E21"/>
      <c r="F21"/>
    </row>
    <row r="22" spans="1:6" ht="14.4">
      <c r="A22"/>
      <c r="B22"/>
      <c r="C22"/>
      <c r="D22"/>
      <c r="E22"/>
      <c r="F22"/>
    </row>
    <row r="23" spans="1:6" ht="14.4">
      <c r="A23"/>
      <c r="B23"/>
      <c r="C23"/>
      <c r="D23"/>
      <c r="E23"/>
      <c r="F23"/>
    </row>
    <row r="24" spans="1:6" ht="14.4">
      <c r="A24"/>
      <c r="B24"/>
      <c r="C24"/>
      <c r="D24"/>
      <c r="E24"/>
      <c r="F24"/>
    </row>
    <row r="25" spans="1:6" ht="14.4">
      <c r="A25"/>
      <c r="B25"/>
      <c r="C25"/>
      <c r="D25"/>
      <c r="E25"/>
      <c r="F25"/>
    </row>
    <row r="26" spans="1:6" ht="14.4">
      <c r="A26"/>
      <c r="B26"/>
      <c r="C26"/>
      <c r="D26"/>
      <c r="E26"/>
      <c r="F26"/>
    </row>
    <row r="27" spans="1:6" ht="14.4">
      <c r="A27"/>
      <c r="B27"/>
      <c r="C27"/>
      <c r="D27"/>
      <c r="E27"/>
      <c r="F27"/>
    </row>
    <row r="28" spans="1:6" ht="14.4">
      <c r="A28"/>
      <c r="B28"/>
      <c r="C28"/>
      <c r="D28"/>
      <c r="E28"/>
      <c r="F28"/>
    </row>
    <row r="29" spans="1:6" ht="14.4">
      <c r="A29"/>
      <c r="B29"/>
      <c r="C29"/>
      <c r="D29"/>
      <c r="E29"/>
      <c r="F29"/>
    </row>
    <row r="30" spans="1:6" ht="14.4">
      <c r="A30"/>
      <c r="B30"/>
      <c r="C30"/>
      <c r="D30"/>
      <c r="E30"/>
      <c r="F30"/>
    </row>
    <row r="31" spans="1:6" ht="14.4">
      <c r="A31"/>
      <c r="B31"/>
      <c r="C31"/>
      <c r="D31"/>
      <c r="E31"/>
      <c r="F31"/>
    </row>
    <row r="32" spans="1:6" ht="14.4">
      <c r="A32"/>
      <c r="B32"/>
      <c r="C32"/>
      <c r="D32"/>
      <c r="E32"/>
      <c r="F32"/>
    </row>
    <row r="33" spans="1:6" ht="14.4">
      <c r="A33"/>
      <c r="B33"/>
      <c r="C33"/>
      <c r="D33"/>
      <c r="E33"/>
      <c r="F33"/>
    </row>
    <row r="34" spans="1:6" ht="14.4">
      <c r="A34"/>
      <c r="B34"/>
      <c r="C34"/>
      <c r="D34"/>
      <c r="E34"/>
      <c r="F34"/>
    </row>
    <row r="35" spans="1:6" ht="14.4">
      <c r="A35"/>
      <c r="B35"/>
      <c r="C35"/>
      <c r="D35"/>
      <c r="E35"/>
      <c r="F35"/>
    </row>
    <row r="36" spans="1:6" ht="14.4">
      <c r="A36"/>
      <c r="B36"/>
      <c r="C36"/>
      <c r="D36"/>
      <c r="E36"/>
      <c r="F36"/>
    </row>
    <row r="37" spans="1:6" ht="14.4">
      <c r="A37"/>
      <c r="B37"/>
      <c r="C37"/>
      <c r="D37"/>
      <c r="E37"/>
      <c r="F37"/>
    </row>
    <row r="38" spans="1:6" ht="14.4">
      <c r="A38"/>
      <c r="B38"/>
      <c r="C38"/>
      <c r="D38"/>
      <c r="E38"/>
      <c r="F38"/>
    </row>
    <row r="39" spans="1:6" ht="14.4">
      <c r="A39"/>
      <c r="B39"/>
      <c r="C39"/>
      <c r="D39"/>
      <c r="E39"/>
      <c r="F39"/>
    </row>
    <row r="40" spans="1:6" ht="14.4">
      <c r="A40"/>
      <c r="B40"/>
      <c r="C40"/>
      <c r="D40"/>
      <c r="E40"/>
      <c r="F40"/>
    </row>
    <row r="41" spans="1:6" ht="14.4">
      <c r="A41"/>
      <c r="B41"/>
      <c r="C41"/>
      <c r="D41"/>
      <c r="E41"/>
      <c r="F41"/>
    </row>
    <row r="42" spans="1:6" ht="14.4">
      <c r="A42"/>
      <c r="B42"/>
      <c r="C42"/>
      <c r="D42"/>
      <c r="E42"/>
      <c r="F42"/>
    </row>
    <row r="43" spans="1:6" ht="14.4">
      <c r="A43"/>
      <c r="B43"/>
      <c r="C43"/>
      <c r="D43"/>
      <c r="E43"/>
      <c r="F43"/>
    </row>
    <row r="44" spans="1:6" ht="14.4">
      <c r="A44"/>
      <c r="B44"/>
      <c r="C44"/>
      <c r="D44"/>
      <c r="E44"/>
      <c r="F44"/>
    </row>
    <row r="45" spans="1:6" ht="14.4">
      <c r="A45"/>
      <c r="B45"/>
      <c r="C45"/>
      <c r="D45"/>
      <c r="E45"/>
      <c r="F45"/>
    </row>
    <row r="46" spans="1:6" ht="14.4">
      <c r="A46"/>
      <c r="B46"/>
      <c r="C46"/>
      <c r="D46"/>
      <c r="E46"/>
      <c r="F46"/>
    </row>
    <row r="47" spans="1:6" ht="14.4">
      <c r="A47"/>
      <c r="B47"/>
      <c r="C47"/>
      <c r="D47"/>
      <c r="E47"/>
      <c r="F47"/>
    </row>
    <row r="48" spans="1:6" ht="14.4">
      <c r="A48"/>
      <c r="B48"/>
      <c r="C48"/>
      <c r="D48"/>
      <c r="E48"/>
      <c r="F48"/>
    </row>
    <row r="49" spans="1:6" ht="14.4">
      <c r="A49"/>
      <c r="B49"/>
      <c r="C49"/>
      <c r="D49"/>
      <c r="E49"/>
      <c r="F49"/>
    </row>
    <row r="50" spans="1:6" ht="14.4">
      <c r="A50"/>
      <c r="B50"/>
      <c r="C50"/>
      <c r="D50"/>
      <c r="E50"/>
      <c r="F50"/>
    </row>
    <row r="51" spans="1:6" ht="14.4">
      <c r="A51"/>
      <c r="B51"/>
      <c r="C51"/>
      <c r="D51"/>
      <c r="E51"/>
      <c r="F51"/>
    </row>
    <row r="52" spans="1:6" ht="14.4">
      <c r="A52"/>
      <c r="B52"/>
      <c r="C52"/>
      <c r="D52"/>
      <c r="E52"/>
      <c r="F52"/>
    </row>
    <row r="53" spans="1:6" ht="14.4">
      <c r="A53"/>
      <c r="B53"/>
      <c r="C53"/>
      <c r="D53"/>
      <c r="E53"/>
      <c r="F53"/>
    </row>
    <row r="54" spans="1:6" ht="14.4">
      <c r="A54"/>
      <c r="B54"/>
      <c r="C54"/>
      <c r="D54"/>
      <c r="E54"/>
      <c r="F54"/>
    </row>
    <row r="55" spans="1:6" ht="14.4">
      <c r="A55"/>
      <c r="B55"/>
      <c r="C55"/>
      <c r="D55"/>
      <c r="E55"/>
      <c r="F55"/>
    </row>
    <row r="56" spans="1:6" ht="14.4">
      <c r="A56"/>
      <c r="B56"/>
      <c r="C56"/>
      <c r="D56"/>
      <c r="E56"/>
      <c r="F56"/>
    </row>
    <row r="57" spans="1:6" ht="14.4">
      <c r="A57"/>
      <c r="B57"/>
      <c r="C57"/>
      <c r="D57"/>
      <c r="E57"/>
      <c r="F57"/>
    </row>
    <row r="58" spans="1:6" ht="14.4">
      <c r="A58"/>
      <c r="B58"/>
      <c r="C58"/>
      <c r="D58"/>
      <c r="E58"/>
      <c r="F58"/>
    </row>
    <row r="59" spans="1:6" ht="14.4">
      <c r="A59"/>
      <c r="B59"/>
      <c r="C59"/>
      <c r="D59"/>
      <c r="E59"/>
      <c r="F59"/>
    </row>
    <row r="60" spans="1:6" ht="14.4">
      <c r="A60"/>
      <c r="B60"/>
      <c r="C60"/>
      <c r="D60"/>
      <c r="E60"/>
      <c r="F60"/>
    </row>
    <row r="61" spans="1:6" ht="14.4">
      <c r="A61"/>
      <c r="B61"/>
      <c r="C61"/>
      <c r="D61"/>
      <c r="E61"/>
      <c r="F61"/>
    </row>
    <row r="62" spans="1:6" ht="14.4">
      <c r="A62"/>
      <c r="B62"/>
      <c r="C62"/>
      <c r="D62"/>
      <c r="E62"/>
      <c r="F62"/>
    </row>
    <row r="63" spans="1:6" ht="14.4">
      <c r="A63"/>
      <c r="B63"/>
      <c r="C63"/>
      <c r="D63"/>
      <c r="E63"/>
      <c r="F63"/>
    </row>
    <row r="64" spans="1:6" ht="14.4">
      <c r="A64"/>
      <c r="B64"/>
      <c r="C64"/>
      <c r="D64"/>
      <c r="E64"/>
      <c r="F64"/>
    </row>
    <row r="65" spans="1:6" ht="14.4">
      <c r="A65"/>
      <c r="B65"/>
      <c r="C65"/>
      <c r="D65"/>
      <c r="E65"/>
      <c r="F65"/>
    </row>
    <row r="66" spans="1:6" ht="14.4">
      <c r="A66"/>
      <c r="B66"/>
      <c r="C66"/>
      <c r="D66"/>
      <c r="E66"/>
      <c r="F66"/>
    </row>
    <row r="67" spans="1:6" ht="14.4">
      <c r="A67"/>
      <c r="B67"/>
      <c r="C67"/>
      <c r="D67"/>
      <c r="E67"/>
      <c r="F67"/>
    </row>
    <row r="68" spans="1:6" ht="14.4">
      <c r="A68"/>
      <c r="B68"/>
      <c r="C68"/>
      <c r="D68"/>
      <c r="E68"/>
      <c r="F68"/>
    </row>
    <row r="69" spans="1:6" ht="14.4">
      <c r="A69"/>
      <c r="B69"/>
      <c r="C69"/>
      <c r="D69"/>
      <c r="E69"/>
      <c r="F69"/>
    </row>
    <row r="70" spans="1:6" ht="14.4">
      <c r="A70"/>
      <c r="B70"/>
      <c r="C70"/>
      <c r="D70"/>
      <c r="E70"/>
      <c r="F70"/>
    </row>
    <row r="71" spans="1:6" ht="14.4">
      <c r="A71"/>
      <c r="B71"/>
      <c r="C71"/>
      <c r="D71"/>
      <c r="E71"/>
      <c r="F71"/>
    </row>
    <row r="72" spans="1:6" ht="14.4">
      <c r="A72"/>
      <c r="B72"/>
      <c r="C72"/>
      <c r="D72"/>
      <c r="E72"/>
      <c r="F72"/>
    </row>
    <row r="73" spans="1:6" ht="14.4">
      <c r="A73"/>
      <c r="B73"/>
      <c r="C73"/>
      <c r="D73"/>
      <c r="E73"/>
      <c r="F73"/>
    </row>
    <row r="74" spans="1:6" ht="14.4">
      <c r="A74"/>
      <c r="B74"/>
      <c r="C74"/>
      <c r="D74"/>
      <c r="E74"/>
      <c r="F74"/>
    </row>
    <row r="75" spans="1:6" ht="14.4">
      <c r="A75"/>
      <c r="B75"/>
      <c r="C75"/>
      <c r="D75"/>
      <c r="E75"/>
      <c r="F75"/>
    </row>
    <row r="76" spans="1:6" ht="14.4">
      <c r="A76"/>
      <c r="B76"/>
      <c r="C76"/>
      <c r="D76"/>
      <c r="E76"/>
      <c r="F76"/>
    </row>
    <row r="77" spans="1:6" ht="14.4">
      <c r="A77"/>
      <c r="B77"/>
      <c r="C77"/>
      <c r="D77"/>
      <c r="E77"/>
      <c r="F77"/>
    </row>
    <row r="78" spans="1:6" ht="14.4">
      <c r="A78"/>
      <c r="B78"/>
      <c r="C78"/>
      <c r="D78"/>
      <c r="E78"/>
      <c r="F78"/>
    </row>
    <row r="79" spans="1:6" ht="14.4">
      <c r="A79"/>
      <c r="B79"/>
      <c r="C79"/>
      <c r="D79"/>
      <c r="E79"/>
      <c r="F79"/>
    </row>
    <row r="80" spans="1:6" ht="14.4">
      <c r="A80"/>
      <c r="B80"/>
      <c r="C80"/>
      <c r="D80"/>
      <c r="E80"/>
      <c r="F80"/>
    </row>
    <row r="81" spans="1:6" ht="14.4">
      <c r="A81"/>
      <c r="B81"/>
      <c r="C81"/>
      <c r="D81"/>
      <c r="E81"/>
      <c r="F81"/>
    </row>
    <row r="82" spans="1:6" ht="14.4">
      <c r="A82"/>
      <c r="B82"/>
      <c r="C82"/>
      <c r="D82"/>
      <c r="E82"/>
      <c r="F82"/>
    </row>
    <row r="83" spans="1:6" ht="14.4">
      <c r="A83"/>
      <c r="B83"/>
      <c r="C83"/>
      <c r="D83"/>
      <c r="E83"/>
      <c r="F83"/>
    </row>
    <row r="84" spans="1:6" ht="14.4">
      <c r="A84"/>
      <c r="B84"/>
      <c r="C84"/>
      <c r="D84"/>
      <c r="E84"/>
      <c r="F84"/>
    </row>
    <row r="85" spans="1:6" ht="14.4">
      <c r="A85"/>
      <c r="B85"/>
      <c r="C85"/>
      <c r="D85"/>
      <c r="E85"/>
      <c r="F85"/>
    </row>
    <row r="86" spans="1:6" ht="14.4">
      <c r="A86"/>
      <c r="B86"/>
      <c r="C86"/>
      <c r="D86"/>
      <c r="E86"/>
      <c r="F86"/>
    </row>
    <row r="87" spans="1:6" ht="14.4">
      <c r="A87"/>
      <c r="B87"/>
      <c r="C87"/>
      <c r="D87"/>
      <c r="E87"/>
      <c r="F87"/>
    </row>
    <row r="88" spans="1:6" ht="14.4">
      <c r="A88"/>
      <c r="B88"/>
      <c r="C88"/>
      <c r="D88"/>
      <c r="E88"/>
      <c r="F88"/>
    </row>
    <row r="89" spans="1:6" ht="14.4">
      <c r="A89"/>
      <c r="B89"/>
      <c r="C89"/>
      <c r="D89"/>
      <c r="E89"/>
      <c r="F89"/>
    </row>
    <row r="90" spans="1:6" ht="14.4">
      <c r="A90"/>
      <c r="B90"/>
      <c r="C90"/>
      <c r="D90"/>
      <c r="E90"/>
      <c r="F90"/>
    </row>
    <row r="91" spans="1:6" ht="14.4">
      <c r="A91"/>
      <c r="B91"/>
      <c r="C91"/>
      <c r="D91"/>
      <c r="E91"/>
      <c r="F91"/>
    </row>
    <row r="92" spans="1:6" ht="14.4">
      <c r="A92"/>
      <c r="B92"/>
      <c r="C92"/>
      <c r="D92"/>
      <c r="E92"/>
      <c r="F92"/>
    </row>
    <row r="93" spans="1:6" ht="14.4">
      <c r="A93"/>
      <c r="B93"/>
      <c r="C93"/>
      <c r="D93"/>
      <c r="E93"/>
      <c r="F93"/>
    </row>
    <row r="94" spans="1:6" ht="14.4">
      <c r="A94"/>
      <c r="B94"/>
      <c r="C94"/>
      <c r="D94"/>
      <c r="E94"/>
      <c r="F94"/>
    </row>
    <row r="95" spans="1:6" ht="14.4">
      <c r="A95"/>
      <c r="B95"/>
      <c r="C95"/>
      <c r="D95"/>
      <c r="E95"/>
      <c r="F95"/>
    </row>
    <row r="96" spans="1:6" ht="14.4">
      <c r="A96"/>
      <c r="B96"/>
      <c r="C96"/>
      <c r="D96"/>
      <c r="E96"/>
      <c r="F96"/>
    </row>
    <row r="97" spans="1:6" ht="14.4">
      <c r="A97"/>
      <c r="B97"/>
      <c r="C97"/>
      <c r="D97"/>
      <c r="E97"/>
      <c r="F97"/>
    </row>
    <row r="98" spans="1:6" ht="14.4">
      <c r="A98"/>
      <c r="B98"/>
      <c r="C98"/>
      <c r="D98"/>
      <c r="E98"/>
      <c r="F98"/>
    </row>
    <row r="99" spans="1:6" ht="14.4">
      <c r="A99"/>
      <c r="B99"/>
      <c r="C99"/>
      <c r="D99"/>
      <c r="E99"/>
      <c r="F99"/>
    </row>
    <row r="100" spans="1:6" ht="14.4">
      <c r="A100"/>
      <c r="B100"/>
      <c r="C100"/>
      <c r="D100"/>
      <c r="E100"/>
      <c r="F100"/>
    </row>
    <row r="101" spans="1:6" ht="14.4">
      <c r="A101"/>
      <c r="B101"/>
      <c r="C101"/>
      <c r="D101"/>
      <c r="E101"/>
      <c r="F101"/>
    </row>
    <row r="102" spans="1:6" ht="14.4">
      <c r="A102"/>
      <c r="B102"/>
      <c r="C102"/>
      <c r="D102"/>
      <c r="E102"/>
      <c r="F102"/>
    </row>
    <row r="103" spans="1:6" ht="14.4">
      <c r="A103"/>
      <c r="B103"/>
      <c r="C103"/>
      <c r="D103"/>
      <c r="E103"/>
      <c r="F103"/>
    </row>
    <row r="104" spans="1:6" ht="14.4">
      <c r="A104"/>
      <c r="B104"/>
      <c r="C104"/>
      <c r="D104"/>
      <c r="E104"/>
      <c r="F104"/>
    </row>
    <row r="105" spans="1:6" ht="14.4">
      <c r="A105"/>
      <c r="B105"/>
      <c r="C105"/>
      <c r="D105"/>
      <c r="E105"/>
      <c r="F105"/>
    </row>
    <row r="106" spans="1:6" ht="14.4">
      <c r="A106"/>
      <c r="B106"/>
      <c r="C106"/>
      <c r="D106"/>
      <c r="E106"/>
      <c r="F106"/>
    </row>
    <row r="107" spans="1:6" ht="14.4">
      <c r="A107"/>
      <c r="B107"/>
      <c r="C107"/>
      <c r="D107"/>
      <c r="E107"/>
      <c r="F107"/>
    </row>
    <row r="108" spans="1:6" ht="14.4">
      <c r="A108"/>
      <c r="B108"/>
      <c r="C108"/>
      <c r="D108"/>
      <c r="E108"/>
      <c r="F108"/>
    </row>
    <row r="109" spans="1:6" ht="14.4">
      <c r="A109"/>
      <c r="B109"/>
      <c r="C109"/>
      <c r="D109"/>
      <c r="E109"/>
      <c r="F109"/>
    </row>
    <row r="110" spans="1:6" ht="14.4">
      <c r="A110"/>
      <c r="B110"/>
      <c r="C110"/>
      <c r="D110"/>
      <c r="E110"/>
      <c r="F110"/>
    </row>
    <row r="111" spans="1:6" ht="14.4">
      <c r="A111"/>
      <c r="B111"/>
      <c r="C111"/>
      <c r="D111"/>
      <c r="E111"/>
      <c r="F111"/>
    </row>
    <row r="112" spans="1:6" ht="14.4">
      <c r="A112"/>
      <c r="B112"/>
      <c r="C112"/>
      <c r="D112"/>
      <c r="E112"/>
      <c r="F112"/>
    </row>
    <row r="113" spans="1:6" ht="14.4">
      <c r="A113"/>
      <c r="B113"/>
      <c r="C113"/>
      <c r="D113"/>
      <c r="E113"/>
      <c r="F113"/>
    </row>
    <row r="114" spans="1:6" ht="14.4">
      <c r="A114"/>
      <c r="B114"/>
      <c r="C114"/>
      <c r="D114"/>
      <c r="E114"/>
      <c r="F114"/>
    </row>
    <row r="115" spans="1:6" ht="14.4">
      <c r="A115"/>
      <c r="B115"/>
      <c r="C115"/>
      <c r="D115"/>
      <c r="E115"/>
      <c r="F115"/>
    </row>
    <row r="116" spans="1:6" ht="14.4">
      <c r="A116"/>
      <c r="B116"/>
      <c r="C116"/>
      <c r="D116"/>
      <c r="E116"/>
      <c r="F116"/>
    </row>
    <row r="117" spans="1:6" ht="14.4">
      <c r="A117"/>
      <c r="B117"/>
      <c r="C117"/>
      <c r="D117"/>
      <c r="E117"/>
      <c r="F117"/>
    </row>
    <row r="118" spans="1:6" ht="14.4">
      <c r="A118"/>
      <c r="B118"/>
      <c r="C118"/>
      <c r="D118"/>
      <c r="E118"/>
      <c r="F118"/>
    </row>
    <row r="119" spans="1:6" ht="14.4">
      <c r="A119"/>
      <c r="B119"/>
      <c r="C119"/>
      <c r="D119"/>
      <c r="E119"/>
      <c r="F119"/>
    </row>
    <row r="120" spans="1:6" ht="14.4">
      <c r="A120"/>
      <c r="B120"/>
      <c r="C120"/>
      <c r="D120"/>
      <c r="E120"/>
      <c r="F120"/>
    </row>
    <row r="121" spans="1:6" ht="14.4">
      <c r="A121"/>
      <c r="B121"/>
      <c r="C121"/>
      <c r="D121"/>
      <c r="E121"/>
      <c r="F121"/>
    </row>
    <row r="122" spans="1:6" ht="14.4">
      <c r="A122"/>
      <c r="B122"/>
      <c r="C122"/>
      <c r="D122"/>
      <c r="E122"/>
      <c r="F122"/>
    </row>
    <row r="123" spans="1:6" ht="14.4">
      <c r="A123"/>
      <c r="B123"/>
      <c r="C123"/>
      <c r="D123"/>
      <c r="E123"/>
      <c r="F123"/>
    </row>
    <row r="124" spans="1:6" ht="14.4">
      <c r="A124"/>
      <c r="B124"/>
      <c r="C124"/>
      <c r="D124"/>
      <c r="E124"/>
      <c r="F124"/>
    </row>
    <row r="125" spans="1:6" ht="14.4">
      <c r="A125"/>
      <c r="B125"/>
      <c r="C125"/>
      <c r="D125"/>
      <c r="E125"/>
      <c r="F125"/>
    </row>
    <row r="126" spans="1:6" ht="14.4">
      <c r="A126"/>
      <c r="B126"/>
      <c r="C126"/>
      <c r="D126"/>
      <c r="E126"/>
      <c r="F126"/>
    </row>
    <row r="127" spans="1:6" ht="14.4">
      <c r="A127"/>
      <c r="B127"/>
      <c r="C127"/>
      <c r="D127"/>
      <c r="E127"/>
      <c r="F127"/>
    </row>
    <row r="128" spans="1:6" ht="14.4">
      <c r="A128"/>
      <c r="B128"/>
      <c r="C128"/>
      <c r="D128"/>
      <c r="E128"/>
      <c r="F128"/>
    </row>
    <row r="129" spans="1:6" ht="14.4">
      <c r="A129"/>
      <c r="B129"/>
      <c r="C129"/>
      <c r="D129"/>
      <c r="E129"/>
      <c r="F129"/>
    </row>
    <row r="130" spans="1:6" ht="14.4">
      <c r="A130"/>
      <c r="B130"/>
      <c r="C130"/>
      <c r="D130"/>
      <c r="E130"/>
      <c r="F130"/>
    </row>
    <row r="131" spans="1:6" ht="14.4">
      <c r="A131"/>
      <c r="B131"/>
      <c r="C131"/>
      <c r="D131"/>
      <c r="E131"/>
      <c r="F131"/>
    </row>
    <row r="132" spans="1:6" ht="14.4">
      <c r="A132"/>
      <c r="B132"/>
      <c r="C132"/>
      <c r="D132"/>
      <c r="E132"/>
      <c r="F132"/>
    </row>
    <row r="133" spans="1:6" ht="14.4">
      <c r="A133"/>
      <c r="B133"/>
      <c r="C133"/>
      <c r="D133"/>
      <c r="E133"/>
      <c r="F133"/>
    </row>
    <row r="134" spans="1:6" ht="14.4">
      <c r="A134"/>
      <c r="B134"/>
      <c r="C134"/>
      <c r="D134"/>
      <c r="E134"/>
      <c r="F134"/>
    </row>
    <row r="135" spans="1:6" ht="14.4">
      <c r="A135"/>
      <c r="B135"/>
      <c r="C135"/>
      <c r="D135"/>
      <c r="E135"/>
      <c r="F135"/>
    </row>
    <row r="136" spans="1:6" ht="14.4">
      <c r="A136"/>
      <c r="B136"/>
      <c r="C136"/>
      <c r="D136"/>
      <c r="E136"/>
      <c r="F136"/>
    </row>
    <row r="137" spans="1:6" ht="14.4">
      <c r="A137"/>
      <c r="B137"/>
      <c r="C137"/>
      <c r="D137"/>
      <c r="E137"/>
      <c r="F137"/>
    </row>
    <row r="138" spans="1:6" ht="14.4">
      <c r="A138"/>
      <c r="B138"/>
      <c r="C138"/>
      <c r="D138"/>
      <c r="E138"/>
      <c r="F138"/>
    </row>
    <row r="139" spans="1:6" ht="14.4">
      <c r="A139"/>
      <c r="B139"/>
      <c r="C139"/>
      <c r="D139"/>
      <c r="E139"/>
      <c r="F139"/>
    </row>
    <row r="140" spans="1:6" ht="14.4">
      <c r="A140"/>
      <c r="B140"/>
      <c r="C140"/>
      <c r="D140"/>
      <c r="E140"/>
      <c r="F140"/>
    </row>
    <row r="141" spans="1:6" ht="14.4">
      <c r="A141"/>
      <c r="B141"/>
      <c r="C141"/>
      <c r="D141"/>
      <c r="E141"/>
      <c r="F141"/>
    </row>
    <row r="142" spans="1:6" ht="14.4">
      <c r="A142"/>
      <c r="B142"/>
      <c r="C142"/>
      <c r="D142"/>
      <c r="E142"/>
      <c r="F142"/>
    </row>
    <row r="143" spans="1:6" ht="14.4">
      <c r="A143"/>
      <c r="B143"/>
      <c r="C143"/>
      <c r="D143"/>
      <c r="E143"/>
      <c r="F143"/>
    </row>
    <row r="144" spans="1:6" ht="14.4">
      <c r="A144"/>
      <c r="B144"/>
      <c r="C144"/>
      <c r="D144"/>
      <c r="E144"/>
      <c r="F144"/>
    </row>
    <row r="145" spans="1:6" ht="14.4">
      <c r="A145"/>
      <c r="B145"/>
      <c r="C145"/>
      <c r="D145"/>
      <c r="E145"/>
      <c r="F145"/>
    </row>
    <row r="146" spans="1:6" ht="14.4">
      <c r="A146"/>
      <c r="B146"/>
      <c r="C146"/>
      <c r="D146"/>
      <c r="E146"/>
      <c r="F146"/>
    </row>
    <row r="147" spans="1:6" ht="14.4">
      <c r="A147"/>
      <c r="B147"/>
      <c r="C147"/>
      <c r="D147"/>
      <c r="E147"/>
      <c r="F147"/>
    </row>
    <row r="148" spans="1:6" ht="14.4">
      <c r="A148"/>
      <c r="B148"/>
      <c r="C148"/>
      <c r="D148"/>
      <c r="E148"/>
      <c r="F148"/>
    </row>
    <row r="149" spans="1:6" ht="14.4">
      <c r="A149"/>
      <c r="B149"/>
      <c r="C149"/>
      <c r="D149"/>
      <c r="E149"/>
      <c r="F149"/>
    </row>
    <row r="150" spans="1:6" ht="14.4">
      <c r="A150"/>
      <c r="B150"/>
      <c r="C150"/>
      <c r="D150"/>
      <c r="E150"/>
      <c r="F150"/>
    </row>
    <row r="151" spans="1:6" ht="14.4">
      <c r="A151"/>
      <c r="B151"/>
      <c r="C151"/>
      <c r="D151"/>
      <c r="E151"/>
      <c r="F151"/>
    </row>
    <row r="152" spans="1:6" ht="14.4">
      <c r="A152"/>
      <c r="B152"/>
      <c r="C152"/>
      <c r="D152"/>
      <c r="E152"/>
      <c r="F152"/>
    </row>
    <row r="153" spans="1:6" ht="14.4">
      <c r="A153"/>
      <c r="B153"/>
      <c r="C153"/>
      <c r="D153"/>
      <c r="E153"/>
      <c r="F153"/>
    </row>
    <row r="154" spans="1:6" ht="14.4">
      <c r="A154"/>
      <c r="B154"/>
      <c r="C154"/>
      <c r="D154"/>
      <c r="E154"/>
      <c r="F154"/>
    </row>
    <row r="155" spans="1:6" ht="14.4">
      <c r="A155"/>
      <c r="B155"/>
      <c r="C155"/>
      <c r="D155"/>
      <c r="E155"/>
      <c r="F155"/>
    </row>
    <row r="156" spans="1:6" ht="14.4">
      <c r="A156"/>
      <c r="B156"/>
      <c r="C156"/>
      <c r="D156"/>
      <c r="E156"/>
      <c r="F156"/>
    </row>
    <row r="157" spans="1:6" ht="14.4">
      <c r="A157"/>
      <c r="B157"/>
      <c r="C157"/>
      <c r="D157"/>
      <c r="E157"/>
      <c r="F157"/>
    </row>
    <row r="158" spans="1:6" ht="14.4">
      <c r="A158"/>
      <c r="B158"/>
      <c r="C158"/>
      <c r="D158"/>
      <c r="E158"/>
      <c r="F158"/>
    </row>
    <row r="159" spans="1:6" ht="14.4">
      <c r="A159"/>
      <c r="B159"/>
      <c r="C159"/>
      <c r="D159"/>
      <c r="E159"/>
      <c r="F159"/>
    </row>
    <row r="160" spans="1:6" ht="14.4">
      <c r="A160"/>
      <c r="B160"/>
      <c r="C160"/>
      <c r="D160"/>
      <c r="E160"/>
      <c r="F160"/>
    </row>
    <row r="161" spans="1:6" ht="14.4">
      <c r="A161"/>
      <c r="B161"/>
      <c r="C161"/>
      <c r="D161"/>
      <c r="E161"/>
      <c r="F161"/>
    </row>
    <row r="162" spans="1:6" ht="14.4">
      <c r="A162"/>
      <c r="B162"/>
      <c r="C162"/>
      <c r="D162"/>
      <c r="E162"/>
      <c r="F162"/>
    </row>
    <row r="163" spans="1:6" ht="14.4">
      <c r="A163"/>
      <c r="B163"/>
      <c r="C163"/>
      <c r="D163"/>
      <c r="E163"/>
      <c r="F163"/>
    </row>
    <row r="164" spans="1:6" ht="14.4">
      <c r="A164"/>
      <c r="B164"/>
      <c r="C164"/>
      <c r="D164"/>
      <c r="E164"/>
      <c r="F164"/>
    </row>
    <row r="165" spans="1:6" ht="14.4">
      <c r="A165"/>
      <c r="B165"/>
      <c r="C165"/>
      <c r="D165"/>
      <c r="E165"/>
      <c r="F165"/>
    </row>
    <row r="166" spans="1:6" ht="14.4">
      <c r="A166"/>
      <c r="B166"/>
      <c r="C166"/>
      <c r="D166"/>
      <c r="E166"/>
      <c r="F166"/>
    </row>
    <row r="167" spans="1:6" ht="14.4">
      <c r="A167"/>
      <c r="B167"/>
      <c r="C167"/>
      <c r="D167"/>
      <c r="E167"/>
      <c r="F167"/>
    </row>
    <row r="168" spans="1:6" ht="14.4">
      <c r="A168"/>
      <c r="B168"/>
      <c r="C168"/>
      <c r="D168"/>
      <c r="E168"/>
      <c r="F168"/>
    </row>
    <row r="169" spans="1:6" ht="14.4">
      <c r="A169"/>
      <c r="B169"/>
      <c r="C169"/>
      <c r="D169"/>
      <c r="E169"/>
      <c r="F169"/>
    </row>
    <row r="170" spans="1:6" ht="14.4">
      <c r="A170"/>
      <c r="B170"/>
      <c r="C170"/>
      <c r="D170"/>
      <c r="E170"/>
      <c r="F170"/>
    </row>
    <row r="171" spans="1:6" ht="14.4">
      <c r="A171"/>
      <c r="B171"/>
      <c r="C171"/>
      <c r="D171"/>
      <c r="E171"/>
      <c r="F171"/>
    </row>
    <row r="172" spans="1:6" ht="14.4">
      <c r="A172"/>
      <c r="B172"/>
      <c r="C172"/>
      <c r="D172"/>
      <c r="E172"/>
      <c r="F172"/>
    </row>
    <row r="173" spans="1:6" ht="14.4">
      <c r="A173"/>
      <c r="B173"/>
      <c r="C173"/>
      <c r="D173"/>
      <c r="E173"/>
      <c r="F173"/>
    </row>
    <row r="174" spans="1:6" ht="14.4">
      <c r="A174"/>
      <c r="B174"/>
      <c r="C174"/>
      <c r="D174"/>
      <c r="E174"/>
      <c r="F174"/>
    </row>
    <row r="175" spans="1:6" ht="14.4">
      <c r="A175"/>
      <c r="B175"/>
      <c r="C175"/>
      <c r="D175"/>
      <c r="E175"/>
      <c r="F175"/>
    </row>
    <row r="176" spans="1:6" ht="14.4">
      <c r="A176"/>
      <c r="B176"/>
      <c r="C176"/>
      <c r="D176"/>
      <c r="E176"/>
      <c r="F176"/>
    </row>
    <row r="177" spans="1:6" ht="14.4">
      <c r="A177"/>
      <c r="B177"/>
      <c r="C177"/>
      <c r="D177"/>
      <c r="E177"/>
      <c r="F177"/>
    </row>
    <row r="178" spans="1:6" ht="14.4">
      <c r="A178"/>
      <c r="B178"/>
      <c r="C178"/>
      <c r="D178"/>
      <c r="E178"/>
      <c r="F178"/>
    </row>
    <row r="179" spans="1:6" ht="14.4">
      <c r="A179"/>
      <c r="B179"/>
      <c r="C179"/>
      <c r="D179"/>
      <c r="E179"/>
      <c r="F179"/>
    </row>
    <row r="180" spans="1:6" ht="14.4">
      <c r="A180"/>
      <c r="B180"/>
      <c r="C180"/>
      <c r="D180"/>
      <c r="E180"/>
      <c r="F180"/>
    </row>
    <row r="181" spans="1:6" ht="14.4">
      <c r="A181"/>
      <c r="B181"/>
      <c r="C181"/>
      <c r="D181"/>
      <c r="E181"/>
      <c r="F181"/>
    </row>
    <row r="182" spans="1:6" ht="14.4">
      <c r="A182"/>
      <c r="B182"/>
      <c r="C182"/>
      <c r="D182"/>
      <c r="E182"/>
      <c r="F182"/>
    </row>
    <row r="183" spans="1:6" ht="14.4">
      <c r="A183"/>
      <c r="B183"/>
      <c r="C183"/>
      <c r="D183"/>
      <c r="E183"/>
      <c r="F183"/>
    </row>
    <row r="184" spans="1:6" ht="14.4">
      <c r="A184"/>
      <c r="B184"/>
      <c r="C184"/>
      <c r="D184"/>
      <c r="E184"/>
      <c r="F184"/>
    </row>
    <row r="185" spans="1:6" ht="14.4">
      <c r="A185"/>
      <c r="B185"/>
      <c r="C185"/>
      <c r="D185"/>
      <c r="E185"/>
      <c r="F185"/>
    </row>
    <row r="186" spans="1:6" ht="14.4">
      <c r="A186"/>
      <c r="B186"/>
      <c r="C186"/>
      <c r="D186"/>
      <c r="E186"/>
      <c r="F186"/>
    </row>
    <row r="187" spans="1:6" ht="14.4">
      <c r="A187"/>
      <c r="B187"/>
      <c r="C187"/>
      <c r="D187"/>
      <c r="E187"/>
      <c r="F187"/>
    </row>
    <row r="188" spans="1:6" ht="14.4">
      <c r="A188"/>
      <c r="B188"/>
      <c r="C188"/>
      <c r="D188"/>
      <c r="E188"/>
      <c r="F188"/>
    </row>
    <row r="189" spans="1:6" ht="14.4">
      <c r="A189"/>
      <c r="B189"/>
      <c r="C189"/>
      <c r="D189"/>
      <c r="E189"/>
      <c r="F189"/>
    </row>
    <row r="190" spans="1:6" ht="14.4">
      <c r="A190"/>
      <c r="B190"/>
      <c r="C190"/>
      <c r="D190"/>
      <c r="E190"/>
      <c r="F190"/>
    </row>
    <row r="191" spans="1:6" ht="14.4">
      <c r="A191"/>
      <c r="B191"/>
      <c r="C191"/>
      <c r="D191"/>
      <c r="E191"/>
      <c r="F191"/>
    </row>
    <row r="192" spans="1:6" ht="14.4">
      <c r="A192"/>
      <c r="B192"/>
      <c r="C192"/>
      <c r="D192"/>
      <c r="E192"/>
      <c r="F192"/>
    </row>
    <row r="193" spans="1:6" ht="14.4">
      <c r="A193"/>
      <c r="B193"/>
      <c r="C193"/>
      <c r="D193"/>
      <c r="E193"/>
      <c r="F193"/>
    </row>
    <row r="194" spans="1:6" ht="14.4">
      <c r="A194"/>
      <c r="B194"/>
      <c r="C194"/>
      <c r="D194"/>
      <c r="E194"/>
      <c r="F194"/>
    </row>
    <row r="195" spans="1:6" ht="14.4">
      <c r="A195"/>
      <c r="B195"/>
      <c r="C195"/>
      <c r="D195"/>
      <c r="E195"/>
      <c r="F195"/>
    </row>
  </sheetData>
  <conditionalFormatting sqref="D1:E1048576">
    <cfRule type="cellIs" dxfId="124" priority="9" stopIfTrue="1" operator="equal">
      <formula>"DG"</formula>
    </cfRule>
  </conditionalFormatting>
  <printOptions horizontalCentered="1" verticalCentered="1"/>
  <pageMargins left="0.25" right="0.25" top="0.5" bottom="0.5" header="0.3" footer="0.3"/>
  <pageSetup scale="48"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F2EA6-A23A-491B-B719-FA5381703D27}">
  <sheetPr codeName="Sheet4" filterMode="1"/>
  <dimension ref="A1:X335"/>
  <sheetViews>
    <sheetView showGridLines="0" showZeros="0" topLeftCell="Q1" workbookViewId="0">
      <pane ySplit="1" topLeftCell="A2" activePane="bottomLeft" state="frozen"/>
      <selection pane="bottomLeft" activeCell="S343" sqref="S343"/>
    </sheetView>
  </sheetViews>
  <sheetFormatPr defaultColWidth="9.109375" defaultRowHeight="31.95" customHeight="1"/>
  <cols>
    <col min="1" max="1" width="16.88671875" style="20" customWidth="1"/>
    <col min="2" max="2" width="13.5546875" style="20" customWidth="1"/>
    <col min="3" max="3" width="16.88671875" style="20" customWidth="1"/>
    <col min="4" max="4" width="14.33203125" style="20" customWidth="1"/>
    <col min="5" max="5" width="18.5546875" style="20" customWidth="1"/>
    <col min="6" max="6" width="17.44140625" style="20" customWidth="1"/>
    <col min="7" max="7" width="11.88671875" style="20" customWidth="1"/>
    <col min="8" max="8" width="12.6640625" style="20" customWidth="1"/>
    <col min="9" max="9" width="24.109375" style="20" customWidth="1"/>
    <col min="10" max="10" width="12.44140625" style="21" customWidth="1"/>
    <col min="11" max="11" width="21.6640625" style="20" customWidth="1"/>
    <col min="12" max="12" width="22.109375" style="21" customWidth="1"/>
    <col min="13" max="13" width="22" style="20" customWidth="1"/>
    <col min="14" max="14" width="22.109375" style="21" customWidth="1"/>
    <col min="15" max="15" width="70.109375" style="38" customWidth="1"/>
    <col min="16" max="16" width="10.109375" style="38" bestFit="1" customWidth="1"/>
    <col min="17" max="17" width="104.88671875" style="22" customWidth="1"/>
    <col min="18" max="18" width="9.44140625" style="20" bestFit="1" customWidth="1"/>
    <col min="19" max="19" width="9.88671875" style="23" bestFit="1" customWidth="1"/>
    <col min="20" max="20" width="60.5546875" style="65" customWidth="1"/>
    <col min="21" max="21" width="25.5546875" style="20" bestFit="1" customWidth="1"/>
    <col min="22" max="22" width="16.44140625" style="20" customWidth="1"/>
    <col min="23" max="23" width="21" style="20" bestFit="1" customWidth="1"/>
    <col min="24" max="24" width="21.109375" style="20" bestFit="1" customWidth="1"/>
    <col min="25" max="16384" width="9.109375" style="20"/>
  </cols>
  <sheetData>
    <row r="1" spans="1:24" ht="31.95" customHeight="1">
      <c r="A1" s="66" t="s">
        <v>525</v>
      </c>
      <c r="B1" s="66" t="s">
        <v>5</v>
      </c>
      <c r="C1" s="66" t="s">
        <v>6</v>
      </c>
      <c r="D1" s="66" t="s">
        <v>7</v>
      </c>
      <c r="E1" s="66" t="s">
        <v>10</v>
      </c>
      <c r="F1" s="66" t="s">
        <v>11</v>
      </c>
      <c r="G1" s="66" t="s">
        <v>12</v>
      </c>
      <c r="H1" s="66" t="s">
        <v>13</v>
      </c>
      <c r="I1" s="66" t="s">
        <v>14</v>
      </c>
      <c r="J1" s="67" t="s">
        <v>526</v>
      </c>
      <c r="K1" s="66" t="s">
        <v>527</v>
      </c>
      <c r="L1" s="67" t="s">
        <v>17</v>
      </c>
      <c r="M1" s="66" t="s">
        <v>537</v>
      </c>
      <c r="N1" s="67" t="s">
        <v>19</v>
      </c>
      <c r="O1" s="68" t="s">
        <v>538</v>
      </c>
      <c r="P1" s="68" t="s">
        <v>27</v>
      </c>
      <c r="Q1" s="66" t="s">
        <v>24</v>
      </c>
      <c r="R1" s="66" t="s">
        <v>28</v>
      </c>
      <c r="S1" s="66" t="s">
        <v>29</v>
      </c>
      <c r="T1" s="69" t="s">
        <v>30</v>
      </c>
      <c r="U1" s="66" t="s">
        <v>498</v>
      </c>
      <c r="V1" s="66" t="s">
        <v>501</v>
      </c>
      <c r="W1" s="66" t="s">
        <v>539</v>
      </c>
      <c r="X1" s="66" t="s">
        <v>519</v>
      </c>
    </row>
    <row r="2" spans="1:24" ht="31.95" hidden="1" customHeight="1">
      <c r="A2" s="70">
        <f>+'Formulario de Inspección'!$R$5</f>
        <v>0</v>
      </c>
      <c r="B2" s="70">
        <f>'Formulario de Inspección'!$A$5</f>
        <v>0</v>
      </c>
      <c r="C2" s="70" t="str">
        <f>+'Formulario de Inspección'!$D$5</f>
        <v>Banda transportadora</v>
      </c>
      <c r="D2" s="70">
        <f>+'Formulario de Inspección'!$H$5</f>
        <v>0</v>
      </c>
      <c r="E2" s="70">
        <f>+'Formulario de Inspección'!$A$7</f>
        <v>0</v>
      </c>
      <c r="F2" s="70">
        <f>+'Formulario de Inspección'!$D$7</f>
        <v>0</v>
      </c>
      <c r="G2" s="70">
        <f>+'Formulario de Inspección'!$H$7</f>
        <v>0</v>
      </c>
      <c r="H2" s="70">
        <f>+'Formulario de Inspección'!$P$7</f>
        <v>0</v>
      </c>
      <c r="I2" s="70">
        <f>+'Formulario de Inspección'!$R$7</f>
        <v>0</v>
      </c>
      <c r="J2" s="71">
        <f>+'Formulario de Inspección'!$A$9</f>
        <v>0</v>
      </c>
      <c r="K2" s="70" t="str">
        <f>+'Formulario de Inspección'!$D$9</f>
        <v>DIAGNOSTICO INICIAL</v>
      </c>
      <c r="L2" s="71" t="str">
        <f>+'Formulario de Inspección'!$H$9</f>
        <v>N/A</v>
      </c>
      <c r="M2" s="70" t="str">
        <f>+'Formulario de Inspección'!$P$9</f>
        <v>N/A</v>
      </c>
      <c r="N2" s="71">
        <f>+'Formulario de Inspección'!$R$9</f>
        <v>0</v>
      </c>
      <c r="O2" s="37" t="s">
        <v>33</v>
      </c>
      <c r="P2" s="37" t="str">
        <f>+Referencia!D2</f>
        <v>a</v>
      </c>
      <c r="Q2" s="72" t="str">
        <f>+Referencia!G2</f>
        <v>Inexistencia del número de identificación.</v>
      </c>
      <c r="R2" s="70" t="str">
        <f>+Referencia!F2</f>
        <v>DG</v>
      </c>
      <c r="S2" s="73" t="str">
        <f>'Formulario de Inspección'!N13</f>
        <v>P</v>
      </c>
      <c r="T2" s="75">
        <f>'Formulario de Inspección'!O13</f>
        <v>0</v>
      </c>
      <c r="U2" s="70" t="str">
        <f>+'Formulario de Inspección'!$C$463</f>
        <v>FAVORABLE</v>
      </c>
      <c r="V2" s="70" t="str">
        <f>+'Formulario de Inspección'!$P$464</f>
        <v>N/A</v>
      </c>
      <c r="W2" s="70" t="str">
        <f>+'Formulario de Inspección'!$S$464</f>
        <v>N/A</v>
      </c>
      <c r="X2" s="70" t="str">
        <f>+'Formulario de Inspección'!$H$479</f>
        <v>William Ramírez Chavarría</v>
      </c>
    </row>
    <row r="3" spans="1:24" ht="31.95" hidden="1" customHeight="1">
      <c r="A3" s="70">
        <f>+'Formulario de Inspección'!$R$5</f>
        <v>0</v>
      </c>
      <c r="B3" s="70">
        <f>'Formulario de Inspección'!$A$5</f>
        <v>0</v>
      </c>
      <c r="C3" s="70" t="str">
        <f>+'Formulario de Inspección'!$D$5</f>
        <v>Banda transportadora</v>
      </c>
      <c r="D3" s="70">
        <f>+'Formulario de Inspección'!$H$5</f>
        <v>0</v>
      </c>
      <c r="E3" s="70">
        <f>+'Formulario de Inspección'!$A$7</f>
        <v>0</v>
      </c>
      <c r="F3" s="70">
        <f>+'Formulario de Inspección'!$D$7</f>
        <v>0</v>
      </c>
      <c r="G3" s="70">
        <f>+'Formulario de Inspección'!$H$7</f>
        <v>0</v>
      </c>
      <c r="H3" s="70">
        <f>+'Formulario de Inspección'!$P$7</f>
        <v>0</v>
      </c>
      <c r="I3" s="70">
        <f>+'Formulario de Inspección'!$R$7</f>
        <v>0</v>
      </c>
      <c r="J3" s="71">
        <f>+'Formulario de Inspección'!$A$9</f>
        <v>0</v>
      </c>
      <c r="K3" s="70" t="str">
        <f>+'Formulario de Inspección'!$D$9</f>
        <v>DIAGNOSTICO INICIAL</v>
      </c>
      <c r="L3" s="71" t="str">
        <f>+'Formulario de Inspección'!$H$9</f>
        <v>N/A</v>
      </c>
      <c r="M3" s="70" t="str">
        <f>+'Formulario de Inspección'!$P$9</f>
        <v>N/A</v>
      </c>
      <c r="N3" s="71">
        <f>+'Formulario de Inspección'!$R$9</f>
        <v>0</v>
      </c>
      <c r="O3" s="37" t="s">
        <v>33</v>
      </c>
      <c r="P3" s="37" t="str">
        <f>+Referencia!D3</f>
        <v>b</v>
      </c>
      <c r="Q3" s="72" t="str">
        <f>+Referencia!G3</f>
        <v>Número de Marchamo Aeris no coincide con número de identificación</v>
      </c>
      <c r="R3" s="70" t="str">
        <f>+Referencia!F3</f>
        <v>DG</v>
      </c>
      <c r="S3" s="73" t="str">
        <f>'Formulario de Inspección'!N14</f>
        <v>P</v>
      </c>
      <c r="T3" s="75">
        <f>'Formulario de Inspección'!O14</f>
        <v>0</v>
      </c>
      <c r="U3" s="70" t="str">
        <f>+'Formulario de Inspección'!$C$463</f>
        <v>FAVORABLE</v>
      </c>
      <c r="V3" s="70" t="str">
        <f>+'Formulario de Inspección'!$P$464</f>
        <v>N/A</v>
      </c>
      <c r="W3" s="70" t="str">
        <f>+'Formulario de Inspección'!$S$464</f>
        <v>N/A</v>
      </c>
      <c r="X3" s="70" t="str">
        <f>+'Formulario de Inspección'!$H$479</f>
        <v>William Ramírez Chavarría</v>
      </c>
    </row>
    <row r="4" spans="1:24" ht="31.95" hidden="1" customHeight="1">
      <c r="A4" s="70">
        <f>+'Formulario de Inspección'!$R$5</f>
        <v>0</v>
      </c>
      <c r="B4" s="70">
        <f>'Formulario de Inspección'!$A$5</f>
        <v>0</v>
      </c>
      <c r="C4" s="70" t="str">
        <f>+'Formulario de Inspección'!$D$5</f>
        <v>Banda transportadora</v>
      </c>
      <c r="D4" s="70">
        <f>+'Formulario de Inspección'!$H$5</f>
        <v>0</v>
      </c>
      <c r="E4" s="70">
        <f>+'Formulario de Inspección'!$A$7</f>
        <v>0</v>
      </c>
      <c r="F4" s="70">
        <f>+'Formulario de Inspección'!$D$7</f>
        <v>0</v>
      </c>
      <c r="G4" s="70">
        <f>+'Formulario de Inspección'!$H$7</f>
        <v>0</v>
      </c>
      <c r="H4" s="70">
        <f>+'Formulario de Inspección'!$P$7</f>
        <v>0</v>
      </c>
      <c r="I4" s="70">
        <f>+'Formulario de Inspección'!$R$7</f>
        <v>0</v>
      </c>
      <c r="J4" s="71">
        <f>+'Formulario de Inspección'!$A$9</f>
        <v>0</v>
      </c>
      <c r="K4" s="70" t="str">
        <f>+'Formulario de Inspección'!$D$9</f>
        <v>DIAGNOSTICO INICIAL</v>
      </c>
      <c r="L4" s="71" t="str">
        <f>+'Formulario de Inspección'!$H$9</f>
        <v>N/A</v>
      </c>
      <c r="M4" s="70" t="str">
        <f>+'Formulario de Inspección'!$P$9</f>
        <v>N/A</v>
      </c>
      <c r="N4" s="71">
        <f>+'Formulario de Inspección'!$R$9</f>
        <v>0</v>
      </c>
      <c r="O4" s="37" t="s">
        <v>33</v>
      </c>
      <c r="P4" s="37" t="str">
        <f>+Referencia!D4</f>
        <v>c</v>
      </c>
      <c r="Q4" s="72" t="str">
        <f>+Referencia!G4</f>
        <v>Número de identificación no coincide con registros de AERIS o esta duplicado</v>
      </c>
      <c r="R4" s="70" t="str">
        <f>+Referencia!F4</f>
        <v>DG</v>
      </c>
      <c r="S4" s="73" t="str">
        <f>'Formulario de Inspección'!N15</f>
        <v>P</v>
      </c>
      <c r="T4" s="75">
        <f>'Formulario de Inspección'!O15</f>
        <v>0</v>
      </c>
      <c r="U4" s="70" t="str">
        <f>+'Formulario de Inspección'!$C$463</f>
        <v>FAVORABLE</v>
      </c>
      <c r="V4" s="70" t="str">
        <f>+'Formulario de Inspección'!$P$464</f>
        <v>N/A</v>
      </c>
      <c r="W4" s="70" t="str">
        <f>+'Formulario de Inspección'!$S$464</f>
        <v>N/A</v>
      </c>
      <c r="X4" s="70" t="str">
        <f>+'Formulario de Inspección'!$H$479</f>
        <v>William Ramírez Chavarría</v>
      </c>
    </row>
    <row r="5" spans="1:24" ht="31.95" hidden="1" customHeight="1">
      <c r="A5" s="70">
        <f>+'Formulario de Inspección'!$R$5</f>
        <v>0</v>
      </c>
      <c r="B5" s="70">
        <f>'Formulario de Inspección'!$A$5</f>
        <v>0</v>
      </c>
      <c r="C5" s="70" t="str">
        <f>+'Formulario de Inspección'!$D$5</f>
        <v>Banda transportadora</v>
      </c>
      <c r="D5" s="70">
        <f>+'Formulario de Inspección'!$H$5</f>
        <v>0</v>
      </c>
      <c r="E5" s="70">
        <f>+'Formulario de Inspección'!$A$7</f>
        <v>0</v>
      </c>
      <c r="F5" s="70">
        <f>+'Formulario de Inspección'!$D$7</f>
        <v>0</v>
      </c>
      <c r="G5" s="70">
        <f>+'Formulario de Inspección'!$H$7</f>
        <v>0</v>
      </c>
      <c r="H5" s="70">
        <f>+'Formulario de Inspección'!$P$7</f>
        <v>0</v>
      </c>
      <c r="I5" s="70">
        <f>+'Formulario de Inspección'!$R$7</f>
        <v>0</v>
      </c>
      <c r="J5" s="71">
        <f>+'Formulario de Inspección'!$A$9</f>
        <v>0</v>
      </c>
      <c r="K5" s="70" t="str">
        <f>+'Formulario de Inspección'!$D$9</f>
        <v>DIAGNOSTICO INICIAL</v>
      </c>
      <c r="L5" s="71" t="str">
        <f>+'Formulario de Inspección'!$H$9</f>
        <v>N/A</v>
      </c>
      <c r="M5" s="70" t="str">
        <f>+'Formulario de Inspección'!$P$9</f>
        <v>N/A</v>
      </c>
      <c r="N5" s="71">
        <f>+'Formulario de Inspección'!$R$9</f>
        <v>0</v>
      </c>
      <c r="O5" s="37" t="s">
        <v>33</v>
      </c>
      <c r="P5" s="37" t="str">
        <f>+Referencia!D5</f>
        <v>d</v>
      </c>
      <c r="Q5" s="72" t="str">
        <f>+Referencia!G5</f>
        <v xml:space="preserve">Inexistencia de alguna de las señalización obligatorias como los logotipo de la compañía, bandera a cuadros o numero de identificación.  </v>
      </c>
      <c r="R5" s="70" t="str">
        <f>+Referencia!F5</f>
        <v>DG</v>
      </c>
      <c r="S5" s="73" t="str">
        <f>'Formulario de Inspección'!N16</f>
        <v>P</v>
      </c>
      <c r="T5" s="75">
        <f>'Formulario de Inspección'!O16</f>
        <v>0</v>
      </c>
      <c r="U5" s="70" t="str">
        <f>+'Formulario de Inspección'!$C$463</f>
        <v>FAVORABLE</v>
      </c>
      <c r="V5" s="70" t="str">
        <f>+'Formulario de Inspección'!$P$464</f>
        <v>N/A</v>
      </c>
      <c r="W5" s="70" t="str">
        <f>+'Formulario de Inspección'!$S$464</f>
        <v>N/A</v>
      </c>
      <c r="X5" s="70" t="str">
        <f>+'Formulario de Inspección'!$H$479</f>
        <v>William Ramírez Chavarría</v>
      </c>
    </row>
    <row r="6" spans="1:24" ht="31.95" hidden="1" customHeight="1">
      <c r="A6" s="70">
        <f>+'Formulario de Inspección'!$R$5</f>
        <v>0</v>
      </c>
      <c r="B6" s="70">
        <f>'Formulario de Inspección'!$A$5</f>
        <v>0</v>
      </c>
      <c r="C6" s="70" t="str">
        <f>+'Formulario de Inspección'!$D$5</f>
        <v>Banda transportadora</v>
      </c>
      <c r="D6" s="70">
        <f>+'Formulario de Inspección'!$H$5</f>
        <v>0</v>
      </c>
      <c r="E6" s="70">
        <f>+'Formulario de Inspección'!$A$7</f>
        <v>0</v>
      </c>
      <c r="F6" s="70">
        <f>+'Formulario de Inspección'!$D$7</f>
        <v>0</v>
      </c>
      <c r="G6" s="70">
        <f>+'Formulario de Inspección'!$H$7</f>
        <v>0</v>
      </c>
      <c r="H6" s="70">
        <f>+'Formulario de Inspección'!$P$7</f>
        <v>0</v>
      </c>
      <c r="I6" s="70">
        <f>+'Formulario de Inspección'!$R$7</f>
        <v>0</v>
      </c>
      <c r="J6" s="71">
        <f>+'Formulario de Inspección'!$A$9</f>
        <v>0</v>
      </c>
      <c r="K6" s="70" t="str">
        <f>+'Formulario de Inspección'!$D$9</f>
        <v>DIAGNOSTICO INICIAL</v>
      </c>
      <c r="L6" s="71" t="str">
        <f>+'Formulario de Inspección'!$H$9</f>
        <v>N/A</v>
      </c>
      <c r="M6" s="70" t="str">
        <f>+'Formulario de Inspección'!$P$9</f>
        <v>N/A</v>
      </c>
      <c r="N6" s="71">
        <f>+'Formulario de Inspección'!$R$9</f>
        <v>0</v>
      </c>
      <c r="O6" s="37" t="s">
        <v>33</v>
      </c>
      <c r="P6" s="37" t="str">
        <f>+Referencia!D6</f>
        <v>e</v>
      </c>
      <c r="Q6" s="72" t="str">
        <f>+Referencia!G6</f>
        <v xml:space="preserve">Defectos del estado de alguno de los logotipos de la compañía, banderas a cuadros o números de identificación que afecta o impida su visibilidad     </v>
      </c>
      <c r="R6" s="70" t="str">
        <f>+Referencia!F6</f>
        <v>DG</v>
      </c>
      <c r="S6" s="73" t="str">
        <f>'Formulario de Inspección'!N17</f>
        <v>P</v>
      </c>
      <c r="T6" s="75">
        <f>'Formulario de Inspección'!O17</f>
        <v>0</v>
      </c>
      <c r="U6" s="70" t="str">
        <f>+'Formulario de Inspección'!$C$463</f>
        <v>FAVORABLE</v>
      </c>
      <c r="V6" s="70" t="str">
        <f>+'Formulario de Inspección'!$P$464</f>
        <v>N/A</v>
      </c>
      <c r="W6" s="70" t="str">
        <f>+'Formulario de Inspección'!$S$464</f>
        <v>N/A</v>
      </c>
      <c r="X6" s="70" t="str">
        <f>+'Formulario de Inspección'!$H$479</f>
        <v>William Ramírez Chavarría</v>
      </c>
    </row>
    <row r="7" spans="1:24" ht="28.8" hidden="1">
      <c r="A7" s="70">
        <f>+'Formulario de Inspección'!$R$5</f>
        <v>0</v>
      </c>
      <c r="B7" s="70">
        <f>'Formulario de Inspección'!$A$5</f>
        <v>0</v>
      </c>
      <c r="C7" s="70" t="str">
        <f>+'Formulario de Inspección'!$D$5</f>
        <v>Banda transportadora</v>
      </c>
      <c r="D7" s="70">
        <f>+'Formulario de Inspección'!$H$5</f>
        <v>0</v>
      </c>
      <c r="E7" s="70">
        <f>+'Formulario de Inspección'!$A$7</f>
        <v>0</v>
      </c>
      <c r="F7" s="70">
        <f>+'Formulario de Inspección'!$D$7</f>
        <v>0</v>
      </c>
      <c r="G7" s="70">
        <f>+'Formulario de Inspección'!$H$7</f>
        <v>0</v>
      </c>
      <c r="H7" s="70">
        <f>+'Formulario de Inspección'!$P$7</f>
        <v>0</v>
      </c>
      <c r="I7" s="70">
        <f>+'Formulario de Inspección'!$R$7</f>
        <v>0</v>
      </c>
      <c r="J7" s="71">
        <f>+'Formulario de Inspección'!$A$9</f>
        <v>0</v>
      </c>
      <c r="K7" s="70" t="str">
        <f>+'Formulario de Inspección'!$D$9</f>
        <v>DIAGNOSTICO INICIAL</v>
      </c>
      <c r="L7" s="71" t="str">
        <f>+'Formulario de Inspección'!$H$9</f>
        <v>N/A</v>
      </c>
      <c r="M7" s="70" t="str">
        <f>+'Formulario de Inspección'!$P$9</f>
        <v>N/A</v>
      </c>
      <c r="N7" s="71">
        <f>+'Formulario de Inspección'!$R$9</f>
        <v>0</v>
      </c>
      <c r="O7" s="37" t="s">
        <v>33</v>
      </c>
      <c r="P7" s="37" t="str">
        <f>+Referencia!D7</f>
        <v>f</v>
      </c>
      <c r="Q7" s="72" t="str">
        <f>+Referencia!G7</f>
        <v xml:space="preserve">Defectos del estado de alguno de los logotipos de la compañía, banderas a cuadros o números de identificación que no afecte o impida su visibilidad     </v>
      </c>
      <c r="R7" s="70" t="str">
        <f>+Referencia!F7</f>
        <v>DL</v>
      </c>
      <c r="S7" s="73" t="str">
        <f>'Formulario de Inspección'!N18</f>
        <v>P</v>
      </c>
      <c r="T7" s="75">
        <f>'Formulario de Inspección'!O18</f>
        <v>0</v>
      </c>
      <c r="U7" s="70" t="str">
        <f>+'Formulario de Inspección'!$C$463</f>
        <v>FAVORABLE</v>
      </c>
      <c r="V7" s="70" t="str">
        <f>+'Formulario de Inspección'!$P$464</f>
        <v>N/A</v>
      </c>
      <c r="W7" s="70" t="str">
        <f>+'Formulario de Inspección'!$S$464</f>
        <v>N/A</v>
      </c>
      <c r="X7" s="70" t="str">
        <f>+'Formulario de Inspección'!$H$479</f>
        <v>William Ramírez Chavarría</v>
      </c>
    </row>
    <row r="8" spans="1:24" ht="31.95" hidden="1" customHeight="1">
      <c r="A8" s="70">
        <f>+'Formulario de Inspección'!$R$5</f>
        <v>0</v>
      </c>
      <c r="B8" s="70">
        <f>'Formulario de Inspección'!$A$5</f>
        <v>0</v>
      </c>
      <c r="C8" s="70" t="str">
        <f>+'Formulario de Inspección'!$D$5</f>
        <v>Banda transportadora</v>
      </c>
      <c r="D8" s="70">
        <f>+'Formulario de Inspección'!$H$5</f>
        <v>0</v>
      </c>
      <c r="E8" s="70">
        <f>+'Formulario de Inspección'!$A$7</f>
        <v>0</v>
      </c>
      <c r="F8" s="70">
        <f>+'Formulario de Inspección'!$D$7</f>
        <v>0</v>
      </c>
      <c r="G8" s="70">
        <f>+'Formulario de Inspección'!$H$7</f>
        <v>0</v>
      </c>
      <c r="H8" s="70">
        <f>+'Formulario de Inspección'!$P$7</f>
        <v>0</v>
      </c>
      <c r="I8" s="70">
        <f>+'Formulario de Inspección'!$R$7</f>
        <v>0</v>
      </c>
      <c r="J8" s="71">
        <f>+'Formulario de Inspección'!$A$9</f>
        <v>0</v>
      </c>
      <c r="K8" s="70" t="str">
        <f>+'Formulario de Inspección'!$D$9</f>
        <v>DIAGNOSTICO INICIAL</v>
      </c>
      <c r="L8" s="71" t="str">
        <f>+'Formulario de Inspección'!$H$9</f>
        <v>N/A</v>
      </c>
      <c r="M8" s="70" t="str">
        <f>+'Formulario de Inspección'!$P$9</f>
        <v>N/A</v>
      </c>
      <c r="N8" s="71">
        <f>+'Formulario de Inspección'!$R$9</f>
        <v>0</v>
      </c>
      <c r="O8" s="37" t="s">
        <v>33</v>
      </c>
      <c r="P8" s="37" t="str">
        <f>+Referencia!D8</f>
        <v>g</v>
      </c>
      <c r="Q8" s="72" t="str">
        <f>+Referencia!G8</f>
        <v>Banderas a cuadros, logotipos o números de identificación con dimensiones diferentes a 30 x 30 cm</v>
      </c>
      <c r="R8" s="70" t="str">
        <f>+Referencia!F8</f>
        <v>DG</v>
      </c>
      <c r="S8" s="73" t="str">
        <f>'Formulario de Inspección'!N19</f>
        <v>P</v>
      </c>
      <c r="T8" s="75">
        <f>'Formulario de Inspección'!O19</f>
        <v>0</v>
      </c>
      <c r="U8" s="70" t="str">
        <f>+'Formulario de Inspección'!$C$463</f>
        <v>FAVORABLE</v>
      </c>
      <c r="V8" s="70" t="str">
        <f>+'Formulario de Inspección'!$P$464</f>
        <v>N/A</v>
      </c>
      <c r="W8" s="70" t="str">
        <f>+'Formulario de Inspección'!$S$464</f>
        <v>N/A</v>
      </c>
      <c r="X8" s="70" t="str">
        <f>+'Formulario de Inspección'!$H$479</f>
        <v>William Ramírez Chavarría</v>
      </c>
    </row>
    <row r="9" spans="1:24" ht="28.8" hidden="1">
      <c r="A9" s="70">
        <f>+'Formulario de Inspección'!$R$5</f>
        <v>0</v>
      </c>
      <c r="B9" s="70">
        <f>'Formulario de Inspección'!$A$5</f>
        <v>0</v>
      </c>
      <c r="C9" s="70" t="str">
        <f>+'Formulario de Inspección'!$D$5</f>
        <v>Banda transportadora</v>
      </c>
      <c r="D9" s="70">
        <f>+'Formulario de Inspección'!$H$5</f>
        <v>0</v>
      </c>
      <c r="E9" s="70">
        <f>+'Formulario de Inspección'!$A$7</f>
        <v>0</v>
      </c>
      <c r="F9" s="70">
        <f>+'Formulario de Inspección'!$D$7</f>
        <v>0</v>
      </c>
      <c r="G9" s="70">
        <f>+'Formulario de Inspección'!$H$7</f>
        <v>0</v>
      </c>
      <c r="H9" s="70">
        <f>+'Formulario de Inspección'!$P$7</f>
        <v>0</v>
      </c>
      <c r="I9" s="70">
        <f>+'Formulario de Inspección'!$R$7</f>
        <v>0</v>
      </c>
      <c r="J9" s="71">
        <f>+'Formulario de Inspección'!$A$9</f>
        <v>0</v>
      </c>
      <c r="K9" s="70" t="str">
        <f>+'Formulario de Inspección'!$D$9</f>
        <v>DIAGNOSTICO INICIAL</v>
      </c>
      <c r="L9" s="71" t="str">
        <f>+'Formulario de Inspección'!$H$9</f>
        <v>N/A</v>
      </c>
      <c r="M9" s="70" t="str">
        <f>+'Formulario de Inspección'!$P$9</f>
        <v>N/A</v>
      </c>
      <c r="N9" s="71">
        <f>+'Formulario de Inspección'!$R$9</f>
        <v>0</v>
      </c>
      <c r="O9" s="37" t="s">
        <v>33</v>
      </c>
      <c r="P9" s="37" t="str">
        <f>+Referencia!D9</f>
        <v>h</v>
      </c>
      <c r="Q9" s="72" t="str">
        <f>+Referencia!G9</f>
        <v xml:space="preserve">Banderas a cuadros, logotipos o números de identificación con dimensiones inferior a 30 x 30 cm (cuando es el máximo tamaño que permite la estructura del equipo) </v>
      </c>
      <c r="R9" s="70" t="str">
        <f>+Referencia!F9</f>
        <v>DL</v>
      </c>
      <c r="S9" s="73" t="str">
        <f>'Formulario de Inspección'!N20</f>
        <v>P</v>
      </c>
      <c r="T9" s="75">
        <f>'Formulario de Inspección'!O20</f>
        <v>0</v>
      </c>
      <c r="U9" s="70" t="str">
        <f>+'Formulario de Inspección'!$C$463</f>
        <v>FAVORABLE</v>
      </c>
      <c r="V9" s="70" t="str">
        <f>+'Formulario de Inspección'!$P$464</f>
        <v>N/A</v>
      </c>
      <c r="W9" s="70" t="str">
        <f>+'Formulario de Inspección'!$S$464</f>
        <v>N/A</v>
      </c>
      <c r="X9" s="70" t="str">
        <f>+'Formulario de Inspección'!$H$479</f>
        <v>William Ramírez Chavarría</v>
      </c>
    </row>
    <row r="10" spans="1:24" ht="31.95" hidden="1" customHeight="1">
      <c r="A10" s="70">
        <f>+'Formulario de Inspección'!$R$5</f>
        <v>0</v>
      </c>
      <c r="B10" s="70">
        <f>'Formulario de Inspección'!$A$5</f>
        <v>0</v>
      </c>
      <c r="C10" s="70" t="str">
        <f>+'Formulario de Inspección'!$D$5</f>
        <v>Banda transportadora</v>
      </c>
      <c r="D10" s="70">
        <f>+'Formulario de Inspección'!$H$5</f>
        <v>0</v>
      </c>
      <c r="E10" s="70">
        <f>+'Formulario de Inspección'!$A$7</f>
        <v>0</v>
      </c>
      <c r="F10" s="70">
        <f>+'Formulario de Inspección'!$D$7</f>
        <v>0</v>
      </c>
      <c r="G10" s="70">
        <f>+'Formulario de Inspección'!$H$7</f>
        <v>0</v>
      </c>
      <c r="H10" s="70">
        <f>+'Formulario de Inspección'!$P$7</f>
        <v>0</v>
      </c>
      <c r="I10" s="70">
        <f>+'Formulario de Inspección'!$R$7</f>
        <v>0</v>
      </c>
      <c r="J10" s="71">
        <f>+'Formulario de Inspección'!$A$9</f>
        <v>0</v>
      </c>
      <c r="K10" s="70" t="str">
        <f>+'Formulario de Inspección'!$D$9</f>
        <v>DIAGNOSTICO INICIAL</v>
      </c>
      <c r="L10" s="71" t="str">
        <f>+'Formulario de Inspección'!$H$9</f>
        <v>N/A</v>
      </c>
      <c r="M10" s="70" t="str">
        <f>+'Formulario de Inspección'!$P$9</f>
        <v>N/A</v>
      </c>
      <c r="N10" s="71">
        <f>+'Formulario de Inspección'!$R$9</f>
        <v>0</v>
      </c>
      <c r="O10" s="37" t="s">
        <v>33</v>
      </c>
      <c r="P10" s="37" t="str">
        <f>+Referencia!D10</f>
        <v>i</v>
      </c>
      <c r="Q10" s="72" t="str">
        <f>+Referencia!G10</f>
        <v>Bandera de cuadros de color no reglamentario.</v>
      </c>
      <c r="R10" s="70" t="str">
        <f>+Referencia!F10</f>
        <v>DG</v>
      </c>
      <c r="S10" s="73" t="str">
        <f>'Formulario de Inspección'!N21</f>
        <v>P</v>
      </c>
      <c r="T10" s="75">
        <f>'Formulario de Inspección'!O21</f>
        <v>0</v>
      </c>
      <c r="U10" s="70" t="str">
        <f>+'Formulario de Inspección'!$C$463</f>
        <v>FAVORABLE</v>
      </c>
      <c r="V10" s="70" t="str">
        <f>+'Formulario de Inspección'!$P$464</f>
        <v>N/A</v>
      </c>
      <c r="W10" s="70" t="str">
        <f>+'Formulario de Inspección'!$S$464</f>
        <v>N/A</v>
      </c>
      <c r="X10" s="70" t="str">
        <f>+'Formulario de Inspección'!$H$479</f>
        <v>William Ramírez Chavarría</v>
      </c>
    </row>
    <row r="11" spans="1:24" ht="31.95" hidden="1" customHeight="1">
      <c r="A11" s="70">
        <f>+'Formulario de Inspección'!$R$5</f>
        <v>0</v>
      </c>
      <c r="B11" s="70">
        <f>'Formulario de Inspección'!$A$5</f>
        <v>0</v>
      </c>
      <c r="C11" s="70" t="str">
        <f>+'Formulario de Inspección'!$D$5</f>
        <v>Banda transportadora</v>
      </c>
      <c r="D11" s="70">
        <f>+'Formulario de Inspección'!$H$5</f>
        <v>0</v>
      </c>
      <c r="E11" s="70">
        <f>+'Formulario de Inspección'!$A$7</f>
        <v>0</v>
      </c>
      <c r="F11" s="70">
        <f>+'Formulario de Inspección'!$D$7</f>
        <v>0</v>
      </c>
      <c r="G11" s="70">
        <f>+'Formulario de Inspección'!$H$7</f>
        <v>0</v>
      </c>
      <c r="H11" s="70">
        <f>+'Formulario de Inspección'!$P$7</f>
        <v>0</v>
      </c>
      <c r="I11" s="70">
        <f>+'Formulario de Inspección'!$R$7</f>
        <v>0</v>
      </c>
      <c r="J11" s="71">
        <f>+'Formulario de Inspección'!$A$9</f>
        <v>0</v>
      </c>
      <c r="K11" s="70" t="str">
        <f>+'Formulario de Inspección'!$D$9</f>
        <v>DIAGNOSTICO INICIAL</v>
      </c>
      <c r="L11" s="71" t="str">
        <f>+'Formulario de Inspección'!$H$9</f>
        <v>N/A</v>
      </c>
      <c r="M11" s="70" t="str">
        <f>+'Formulario de Inspección'!$P$9</f>
        <v>N/A</v>
      </c>
      <c r="N11" s="71">
        <f>+'Formulario de Inspección'!$R$9</f>
        <v>0</v>
      </c>
      <c r="O11" s="37" t="s">
        <v>33</v>
      </c>
      <c r="P11" s="37" t="str">
        <f>+Referencia!D11</f>
        <v>j</v>
      </c>
      <c r="Q11" s="72" t="str">
        <f>+Referencia!G11</f>
        <v>Inexistencia o deterioro de cinta reflectiva, cantidad insuficiente</v>
      </c>
      <c r="R11" s="70" t="str">
        <f>+Referencia!F11</f>
        <v>DG</v>
      </c>
      <c r="S11" s="73" t="str">
        <f>'Formulario de Inspección'!N22</f>
        <v>P</v>
      </c>
      <c r="T11" s="75">
        <f>'Formulario de Inspección'!O22</f>
        <v>0</v>
      </c>
      <c r="U11" s="70" t="str">
        <f>+'Formulario de Inspección'!$C$463</f>
        <v>FAVORABLE</v>
      </c>
      <c r="V11" s="70" t="str">
        <f>+'Formulario de Inspección'!$P$464</f>
        <v>N/A</v>
      </c>
      <c r="W11" s="70" t="str">
        <f>+'Formulario de Inspección'!$S$464</f>
        <v>N/A</v>
      </c>
      <c r="X11" s="70" t="str">
        <f>+'Formulario de Inspección'!$H$479</f>
        <v>William Ramírez Chavarría</v>
      </c>
    </row>
    <row r="12" spans="1:24" ht="31.95" hidden="1" customHeight="1">
      <c r="A12" s="70">
        <f>+'Formulario de Inspección'!$R$5</f>
        <v>0</v>
      </c>
      <c r="B12" s="70">
        <f>'Formulario de Inspección'!$A$5</f>
        <v>0</v>
      </c>
      <c r="C12" s="70" t="str">
        <f>+'Formulario de Inspección'!$D$5</f>
        <v>Banda transportadora</v>
      </c>
      <c r="D12" s="70">
        <f>+'Formulario de Inspección'!$H$5</f>
        <v>0</v>
      </c>
      <c r="E12" s="70">
        <f>+'Formulario de Inspección'!$A$7</f>
        <v>0</v>
      </c>
      <c r="F12" s="70">
        <f>+'Formulario de Inspección'!$D$7</f>
        <v>0</v>
      </c>
      <c r="G12" s="70">
        <f>+'Formulario de Inspección'!$H$7</f>
        <v>0</v>
      </c>
      <c r="H12" s="70">
        <f>+'Formulario de Inspección'!$P$7</f>
        <v>0</v>
      </c>
      <c r="I12" s="70">
        <f>+'Formulario de Inspección'!$R$7</f>
        <v>0</v>
      </c>
      <c r="J12" s="71">
        <f>+'Formulario de Inspección'!$A$9</f>
        <v>0</v>
      </c>
      <c r="K12" s="70" t="str">
        <f>+'Formulario de Inspección'!$D$9</f>
        <v>DIAGNOSTICO INICIAL</v>
      </c>
      <c r="L12" s="71" t="str">
        <f>+'Formulario de Inspección'!$H$9</f>
        <v>N/A</v>
      </c>
      <c r="M12" s="70" t="str">
        <f>+'Formulario de Inspección'!$P$9</f>
        <v>N/A</v>
      </c>
      <c r="N12" s="71">
        <f>+'Formulario de Inspección'!$R$9</f>
        <v>0</v>
      </c>
      <c r="O12" s="37" t="s">
        <v>33</v>
      </c>
      <c r="P12" s="37" t="str">
        <f>+Referencia!D12</f>
        <v>k</v>
      </c>
      <c r="Q12" s="72" t="str">
        <f>+Referencia!G12</f>
        <v xml:space="preserve">Ilegibilidad o deterioro del estado del marchamo     </v>
      </c>
      <c r="R12" s="70" t="str">
        <f>+Referencia!F12</f>
        <v>DG</v>
      </c>
      <c r="S12" s="73" t="str">
        <f>'Formulario de Inspección'!N23</f>
        <v>P</v>
      </c>
      <c r="T12" s="75">
        <f>'Formulario de Inspección'!O23</f>
        <v>0</v>
      </c>
      <c r="U12" s="70" t="str">
        <f>+'Formulario de Inspección'!$C$463</f>
        <v>FAVORABLE</v>
      </c>
      <c r="V12" s="70" t="str">
        <f>+'Formulario de Inspección'!$P$464</f>
        <v>N/A</v>
      </c>
      <c r="W12" s="70" t="str">
        <f>+'Formulario de Inspección'!$S$464</f>
        <v>N/A</v>
      </c>
      <c r="X12" s="70" t="str">
        <f>+'Formulario de Inspección'!$H$479</f>
        <v>William Ramírez Chavarría</v>
      </c>
    </row>
    <row r="13" spans="1:24" ht="31.95" hidden="1" customHeight="1">
      <c r="A13" s="70">
        <f>+'Formulario de Inspección'!$R$5</f>
        <v>0</v>
      </c>
      <c r="B13" s="70">
        <f>'Formulario de Inspección'!$A$5</f>
        <v>0</v>
      </c>
      <c r="C13" s="70" t="str">
        <f>+'Formulario de Inspección'!$D$5</f>
        <v>Banda transportadora</v>
      </c>
      <c r="D13" s="70">
        <f>+'Formulario de Inspección'!$H$5</f>
        <v>0</v>
      </c>
      <c r="E13" s="70">
        <f>+'Formulario de Inspección'!$A$7</f>
        <v>0</v>
      </c>
      <c r="F13" s="70">
        <f>+'Formulario de Inspección'!$D$7</f>
        <v>0</v>
      </c>
      <c r="G13" s="70">
        <f>+'Formulario de Inspección'!$H$7</f>
        <v>0</v>
      </c>
      <c r="H13" s="70">
        <f>+'Formulario de Inspección'!$P$7</f>
        <v>0</v>
      </c>
      <c r="I13" s="70">
        <f>+'Formulario de Inspección'!$R$7</f>
        <v>0</v>
      </c>
      <c r="J13" s="71">
        <f>+'Formulario de Inspección'!$A$9</f>
        <v>0</v>
      </c>
      <c r="K13" s="70" t="str">
        <f>+'Formulario de Inspección'!$D$9</f>
        <v>DIAGNOSTICO INICIAL</v>
      </c>
      <c r="L13" s="71" t="str">
        <f>+'Formulario de Inspección'!$H$9</f>
        <v>N/A</v>
      </c>
      <c r="M13" s="70" t="str">
        <f>+'Formulario de Inspección'!$P$9</f>
        <v>N/A</v>
      </c>
      <c r="N13" s="71">
        <f>+'Formulario de Inspección'!$R$9</f>
        <v>0</v>
      </c>
      <c r="O13" s="37" t="s">
        <v>33</v>
      </c>
      <c r="P13" s="37" t="str">
        <f>+Referencia!D13</f>
        <v>l</v>
      </c>
      <c r="Q13" s="72" t="str">
        <f>+Referencia!G13</f>
        <v xml:space="preserve">Defectos leves de estado en el marchamo      </v>
      </c>
      <c r="R13" s="70" t="str">
        <f>+Referencia!F13</f>
        <v>DL</v>
      </c>
      <c r="S13" s="73" t="str">
        <f>'Formulario de Inspección'!N24</f>
        <v>P</v>
      </c>
      <c r="T13" s="75">
        <f>'Formulario de Inspección'!O24</f>
        <v>0</v>
      </c>
      <c r="U13" s="70" t="str">
        <f>+'Formulario de Inspección'!$C$463</f>
        <v>FAVORABLE</v>
      </c>
      <c r="V13" s="70" t="str">
        <f>+'Formulario de Inspección'!$P$464</f>
        <v>N/A</v>
      </c>
      <c r="W13" s="70" t="str">
        <f>+'Formulario de Inspección'!$S$464</f>
        <v>N/A</v>
      </c>
      <c r="X13" s="70" t="str">
        <f>+'Formulario de Inspección'!$H$479</f>
        <v>William Ramírez Chavarría</v>
      </c>
    </row>
    <row r="14" spans="1:24" ht="31.95" hidden="1" customHeight="1">
      <c r="A14" s="70">
        <f>+'Formulario de Inspección'!$R$5</f>
        <v>0</v>
      </c>
      <c r="B14" s="70">
        <f>'Formulario de Inspección'!$A$5</f>
        <v>0</v>
      </c>
      <c r="C14" s="70" t="str">
        <f>+'Formulario de Inspección'!$D$5</f>
        <v>Banda transportadora</v>
      </c>
      <c r="D14" s="70">
        <f>+'Formulario de Inspección'!$H$5</f>
        <v>0</v>
      </c>
      <c r="E14" s="70">
        <f>+'Formulario de Inspección'!$A$7</f>
        <v>0</v>
      </c>
      <c r="F14" s="70">
        <f>+'Formulario de Inspección'!$D$7</f>
        <v>0</v>
      </c>
      <c r="G14" s="70">
        <f>+'Formulario de Inspección'!$H$7</f>
        <v>0</v>
      </c>
      <c r="H14" s="70">
        <f>+'Formulario de Inspección'!$P$7</f>
        <v>0</v>
      </c>
      <c r="I14" s="70">
        <f>+'Formulario de Inspección'!$R$7</f>
        <v>0</v>
      </c>
      <c r="J14" s="71">
        <f>+'Formulario de Inspección'!$A$9</f>
        <v>0</v>
      </c>
      <c r="K14" s="70" t="str">
        <f>+'Formulario de Inspección'!$D$9</f>
        <v>DIAGNOSTICO INICIAL</v>
      </c>
      <c r="L14" s="71" t="str">
        <f>+'Formulario de Inspección'!$H$9</f>
        <v>N/A</v>
      </c>
      <c r="M14" s="70" t="str">
        <f>+'Formulario de Inspección'!$P$9</f>
        <v>N/A</v>
      </c>
      <c r="N14" s="71">
        <f>+'Formulario de Inspección'!$R$9</f>
        <v>0</v>
      </c>
      <c r="O14" s="37" t="s">
        <v>33</v>
      </c>
      <c r="P14" s="37" t="str">
        <f>+Referencia!D14</f>
        <v>m</v>
      </c>
      <c r="Q14" s="72" t="str">
        <f>+Referencia!G14</f>
        <v>Ubicación del marchamo no permite su visibilidad o no esta colocado dentro de la cabina de conducción (cuando aplique)</v>
      </c>
      <c r="R14" s="70" t="str">
        <f>+Referencia!F14</f>
        <v>DL</v>
      </c>
      <c r="S14" s="73" t="str">
        <f>'Formulario de Inspección'!N25</f>
        <v>P</v>
      </c>
      <c r="T14" s="75">
        <f>'Formulario de Inspección'!O25</f>
        <v>0</v>
      </c>
      <c r="U14" s="70" t="str">
        <f>+'Formulario de Inspección'!$C$463</f>
        <v>FAVORABLE</v>
      </c>
      <c r="V14" s="70" t="str">
        <f>+'Formulario de Inspección'!$P$464</f>
        <v>N/A</v>
      </c>
      <c r="W14" s="70" t="str">
        <f>+'Formulario de Inspección'!$S$464</f>
        <v>N/A</v>
      </c>
      <c r="X14" s="70" t="str">
        <f>+'Formulario de Inspección'!$H$479</f>
        <v>William Ramírez Chavarría</v>
      </c>
    </row>
    <row r="15" spans="1:24" ht="31.95" hidden="1" customHeight="1">
      <c r="A15" s="70">
        <f>+'Formulario de Inspección'!$R$5</f>
        <v>0</v>
      </c>
      <c r="B15" s="70">
        <f>'Formulario de Inspección'!$A$5</f>
        <v>0</v>
      </c>
      <c r="C15" s="70" t="str">
        <f>+'Formulario de Inspección'!$D$5</f>
        <v>Banda transportadora</v>
      </c>
      <c r="D15" s="70">
        <f>+'Formulario de Inspección'!$H$5</f>
        <v>0</v>
      </c>
      <c r="E15" s="70">
        <f>+'Formulario de Inspección'!$A$7</f>
        <v>0</v>
      </c>
      <c r="F15" s="70">
        <f>+'Formulario de Inspección'!$D$7</f>
        <v>0</v>
      </c>
      <c r="G15" s="70">
        <f>+'Formulario de Inspección'!$H$7</f>
        <v>0</v>
      </c>
      <c r="H15" s="70">
        <f>+'Formulario de Inspección'!$P$7</f>
        <v>0</v>
      </c>
      <c r="I15" s="70">
        <f>+'Formulario de Inspección'!$R$7</f>
        <v>0</v>
      </c>
      <c r="J15" s="71">
        <f>+'Formulario de Inspección'!$A$9</f>
        <v>0</v>
      </c>
      <c r="K15" s="70" t="str">
        <f>+'Formulario de Inspección'!$D$9</f>
        <v>DIAGNOSTICO INICIAL</v>
      </c>
      <c r="L15" s="71" t="str">
        <f>+'Formulario de Inspección'!$H$9</f>
        <v>N/A</v>
      </c>
      <c r="M15" s="70" t="str">
        <f>+'Formulario de Inspección'!$P$9</f>
        <v>N/A</v>
      </c>
      <c r="N15" s="71">
        <f>+'Formulario de Inspección'!$R$9</f>
        <v>0</v>
      </c>
      <c r="O15" s="37" t="s">
        <v>33</v>
      </c>
      <c r="P15" s="37" t="str">
        <f>+Referencia!D15</f>
        <v>n</v>
      </c>
      <c r="Q15" s="72" t="str">
        <f>+Referencia!G15</f>
        <v>Marchamo de circulación o Revisión Técnica Vehicular vencida (vehículos con placas que le permiten circular en vías públicas)</v>
      </c>
      <c r="R15" s="70" t="str">
        <f>+Referencia!F15</f>
        <v>DG</v>
      </c>
      <c r="S15" s="73" t="str">
        <f>'Formulario de Inspección'!N26</f>
        <v>¡</v>
      </c>
      <c r="T15" s="75">
        <f>'Formulario de Inspección'!O26</f>
        <v>0</v>
      </c>
      <c r="U15" s="70" t="str">
        <f>+'Formulario de Inspección'!$C$463</f>
        <v>FAVORABLE</v>
      </c>
      <c r="V15" s="70" t="str">
        <f>+'Formulario de Inspección'!$P$464</f>
        <v>N/A</v>
      </c>
      <c r="W15" s="70" t="str">
        <f>+'Formulario de Inspección'!$S$464</f>
        <v>N/A</v>
      </c>
      <c r="X15" s="70" t="str">
        <f>+'Formulario de Inspección'!$H$479</f>
        <v>William Ramírez Chavarría</v>
      </c>
    </row>
    <row r="16" spans="1:24" ht="31.95" hidden="1" customHeight="1">
      <c r="A16" s="70">
        <f>+'Formulario de Inspección'!$R$5</f>
        <v>0</v>
      </c>
      <c r="B16" s="70">
        <f>'Formulario de Inspección'!$A$5</f>
        <v>0</v>
      </c>
      <c r="C16" s="70" t="str">
        <f>+'Formulario de Inspección'!$D$5</f>
        <v>Banda transportadora</v>
      </c>
      <c r="D16" s="70">
        <f>+'Formulario de Inspección'!$H$5</f>
        <v>0</v>
      </c>
      <c r="E16" s="70">
        <f>+'Formulario de Inspección'!$A$7</f>
        <v>0</v>
      </c>
      <c r="F16" s="70">
        <f>+'Formulario de Inspección'!$D$7</f>
        <v>0</v>
      </c>
      <c r="G16" s="70">
        <f>+'Formulario de Inspección'!$H$7</f>
        <v>0</v>
      </c>
      <c r="H16" s="70">
        <f>+'Formulario de Inspección'!$P$7</f>
        <v>0</v>
      </c>
      <c r="I16" s="70">
        <f>+'Formulario de Inspección'!$R$7</f>
        <v>0</v>
      </c>
      <c r="J16" s="71">
        <f>+'Formulario de Inspección'!$A$9</f>
        <v>0</v>
      </c>
      <c r="K16" s="70" t="str">
        <f>+'Formulario de Inspección'!$D$9</f>
        <v>DIAGNOSTICO INICIAL</v>
      </c>
      <c r="L16" s="71" t="str">
        <f>+'Formulario de Inspección'!$H$9</f>
        <v>N/A</v>
      </c>
      <c r="M16" s="70" t="str">
        <f>+'Formulario de Inspección'!$P$9</f>
        <v>N/A</v>
      </c>
      <c r="N16" s="71">
        <f>+'Formulario de Inspección'!$R$9</f>
        <v>0</v>
      </c>
      <c r="O16" s="37" t="s">
        <v>64</v>
      </c>
      <c r="P16" s="37" t="str">
        <f>+Referencia!D16</f>
        <v>a</v>
      </c>
      <c r="Q16" s="72" t="str">
        <f>+Referencia!G16</f>
        <v>Defectos de estado en la carrocería, timón o chasis que no afecten la seguridad</v>
      </c>
      <c r="R16" s="70" t="str">
        <f>+Referencia!F16</f>
        <v>DL</v>
      </c>
      <c r="S16" s="73" t="str">
        <f>+'Formulario de Inspección'!N30</f>
        <v>P</v>
      </c>
      <c r="T16" s="75">
        <f>+'Formulario de Inspección'!O30</f>
        <v>0</v>
      </c>
      <c r="U16" s="70" t="str">
        <f>+'Formulario de Inspección'!$C$463</f>
        <v>FAVORABLE</v>
      </c>
      <c r="V16" s="70" t="str">
        <f>+'Formulario de Inspección'!$P$464</f>
        <v>N/A</v>
      </c>
      <c r="W16" s="70" t="str">
        <f>+'Formulario de Inspección'!$S$464</f>
        <v>N/A</v>
      </c>
      <c r="X16" s="70" t="str">
        <f>+'Formulario de Inspección'!$H$479</f>
        <v>William Ramírez Chavarría</v>
      </c>
    </row>
    <row r="17" spans="1:24" ht="31.95" hidden="1" customHeight="1">
      <c r="A17" s="70">
        <f>+'Formulario de Inspección'!$R$5</f>
        <v>0</v>
      </c>
      <c r="B17" s="70">
        <f>'Formulario de Inspección'!$A$5</f>
        <v>0</v>
      </c>
      <c r="C17" s="70" t="str">
        <f>+'Formulario de Inspección'!$D$5</f>
        <v>Banda transportadora</v>
      </c>
      <c r="D17" s="70">
        <f>+'Formulario de Inspección'!$H$5</f>
        <v>0</v>
      </c>
      <c r="E17" s="70">
        <f>+'Formulario de Inspección'!$A$7</f>
        <v>0</v>
      </c>
      <c r="F17" s="70">
        <f>+'Formulario de Inspección'!$D$7</f>
        <v>0</v>
      </c>
      <c r="G17" s="70">
        <f>+'Formulario de Inspección'!$H$7</f>
        <v>0</v>
      </c>
      <c r="H17" s="70">
        <f>+'Formulario de Inspección'!$P$7</f>
        <v>0</v>
      </c>
      <c r="I17" s="70">
        <f>+'Formulario de Inspección'!$R$7</f>
        <v>0</v>
      </c>
      <c r="J17" s="71">
        <f>+'Formulario de Inspección'!$A$9</f>
        <v>0</v>
      </c>
      <c r="K17" s="70" t="str">
        <f>+'Formulario de Inspección'!$D$9</f>
        <v>DIAGNOSTICO INICIAL</v>
      </c>
      <c r="L17" s="71" t="str">
        <f>+'Formulario de Inspección'!$H$9</f>
        <v>N/A</v>
      </c>
      <c r="M17" s="70" t="str">
        <f>+'Formulario de Inspección'!$P$9</f>
        <v>N/A</v>
      </c>
      <c r="N17" s="71">
        <f>+'Formulario de Inspección'!$R$9</f>
        <v>0</v>
      </c>
      <c r="O17" s="37" t="s">
        <v>64</v>
      </c>
      <c r="P17" s="37" t="str">
        <f>+Referencia!D17</f>
        <v>b</v>
      </c>
      <c r="Q17" s="72" t="str">
        <f>+Referencia!G17</f>
        <v>Defectos de estado en la carrocería, timón o chasis que entrañen peligro</v>
      </c>
      <c r="R17" s="70" t="str">
        <f>+Referencia!F17</f>
        <v>DG</v>
      </c>
      <c r="S17" s="73" t="str">
        <f>+'Formulario de Inspección'!N31</f>
        <v>P</v>
      </c>
      <c r="T17" s="75">
        <f>+'Formulario de Inspección'!O31</f>
        <v>0</v>
      </c>
      <c r="U17" s="70" t="str">
        <f>+'Formulario de Inspección'!$C$463</f>
        <v>FAVORABLE</v>
      </c>
      <c r="V17" s="70" t="str">
        <f>+'Formulario de Inspección'!$P$464</f>
        <v>N/A</v>
      </c>
      <c r="W17" s="70" t="str">
        <f>+'Formulario de Inspección'!$S$464</f>
        <v>N/A</v>
      </c>
      <c r="X17" s="70" t="str">
        <f>+'Formulario de Inspección'!$H$479</f>
        <v>William Ramírez Chavarría</v>
      </c>
    </row>
    <row r="18" spans="1:24" ht="31.95" hidden="1" customHeight="1">
      <c r="A18" s="70">
        <f>+'Formulario de Inspección'!$R$5</f>
        <v>0</v>
      </c>
      <c r="B18" s="70">
        <f>'Formulario de Inspección'!$A$5</f>
        <v>0</v>
      </c>
      <c r="C18" s="70" t="str">
        <f>+'Formulario de Inspección'!$D$5</f>
        <v>Banda transportadora</v>
      </c>
      <c r="D18" s="70">
        <f>+'Formulario de Inspección'!$H$5</f>
        <v>0</v>
      </c>
      <c r="E18" s="70">
        <f>+'Formulario de Inspección'!$A$7</f>
        <v>0</v>
      </c>
      <c r="F18" s="70">
        <f>+'Formulario de Inspección'!$D$7</f>
        <v>0</v>
      </c>
      <c r="G18" s="70">
        <f>+'Formulario de Inspección'!$H$7</f>
        <v>0</v>
      </c>
      <c r="H18" s="70">
        <f>+'Formulario de Inspección'!$P$7</f>
        <v>0</v>
      </c>
      <c r="I18" s="70">
        <f>+'Formulario de Inspección'!$R$7</f>
        <v>0</v>
      </c>
      <c r="J18" s="71">
        <f>+'Formulario de Inspección'!$A$9</f>
        <v>0</v>
      </c>
      <c r="K18" s="70" t="str">
        <f>+'Formulario de Inspección'!$D$9</f>
        <v>DIAGNOSTICO INICIAL</v>
      </c>
      <c r="L18" s="71" t="str">
        <f>+'Formulario de Inspección'!$H$9</f>
        <v>N/A</v>
      </c>
      <c r="M18" s="70" t="str">
        <f>+'Formulario de Inspección'!$P$9</f>
        <v>N/A</v>
      </c>
      <c r="N18" s="71">
        <f>+'Formulario de Inspección'!$R$9</f>
        <v>0</v>
      </c>
      <c r="O18" s="37" t="s">
        <v>64</v>
      </c>
      <c r="P18" s="37" t="str">
        <f>+Referencia!D18</f>
        <v>c</v>
      </c>
      <c r="Q18" s="72" t="str">
        <f>+Referencia!G18</f>
        <v>Defectos de estado en los sujeciones de la carrocería, cajón o estructura general al chasis o base de la estructura</v>
      </c>
      <c r="R18" s="70" t="str">
        <f>+Referencia!F18</f>
        <v>DG</v>
      </c>
      <c r="S18" s="73" t="str">
        <f>+'Formulario de Inspección'!N32</f>
        <v>P</v>
      </c>
      <c r="T18" s="75">
        <f>+'Formulario de Inspección'!O32</f>
        <v>0</v>
      </c>
      <c r="U18" s="70" t="str">
        <f>+'Formulario de Inspección'!$C$463</f>
        <v>FAVORABLE</v>
      </c>
      <c r="V18" s="70" t="str">
        <f>+'Formulario de Inspección'!$P$464</f>
        <v>N/A</v>
      </c>
      <c r="W18" s="70" t="str">
        <f>+'Formulario de Inspección'!$S$464</f>
        <v>N/A</v>
      </c>
      <c r="X18" s="70" t="str">
        <f>+'Formulario de Inspección'!$H$479</f>
        <v>William Ramírez Chavarría</v>
      </c>
    </row>
    <row r="19" spans="1:24" ht="31.95" hidden="1" customHeight="1">
      <c r="A19" s="70">
        <f>+'Formulario de Inspección'!$R$5</f>
        <v>0</v>
      </c>
      <c r="B19" s="70">
        <f>'Formulario de Inspección'!$A$5</f>
        <v>0</v>
      </c>
      <c r="C19" s="70" t="str">
        <f>+'Formulario de Inspección'!$D$5</f>
        <v>Banda transportadora</v>
      </c>
      <c r="D19" s="70">
        <f>+'Formulario de Inspección'!$H$5</f>
        <v>0</v>
      </c>
      <c r="E19" s="70">
        <f>+'Formulario de Inspección'!$A$7</f>
        <v>0</v>
      </c>
      <c r="F19" s="70">
        <f>+'Formulario de Inspección'!$D$7</f>
        <v>0</v>
      </c>
      <c r="G19" s="70">
        <f>+'Formulario de Inspección'!$H$7</f>
        <v>0</v>
      </c>
      <c r="H19" s="70">
        <f>+'Formulario de Inspección'!$P$7</f>
        <v>0</v>
      </c>
      <c r="I19" s="70">
        <f>+'Formulario de Inspección'!$R$7</f>
        <v>0</v>
      </c>
      <c r="J19" s="71">
        <f>+'Formulario de Inspección'!$A$9</f>
        <v>0</v>
      </c>
      <c r="K19" s="70" t="str">
        <f>+'Formulario de Inspección'!$D$9</f>
        <v>DIAGNOSTICO INICIAL</v>
      </c>
      <c r="L19" s="71" t="str">
        <f>+'Formulario de Inspección'!$H$9</f>
        <v>N/A</v>
      </c>
      <c r="M19" s="70" t="str">
        <f>+'Formulario de Inspección'!$P$9</f>
        <v>N/A</v>
      </c>
      <c r="N19" s="71">
        <f>+'Formulario de Inspección'!$R$9</f>
        <v>0</v>
      </c>
      <c r="O19" s="37" t="s">
        <v>64</v>
      </c>
      <c r="P19" s="37" t="str">
        <f>+Referencia!D19</f>
        <v>d</v>
      </c>
      <c r="Q19" s="72" t="str">
        <f>+Referencia!G19</f>
        <v>Presencia de corrosión avanzada o estado deteriorado avanzado de la pintura de la carrocería o estructura en general</v>
      </c>
      <c r="R19" s="70" t="str">
        <f>+Referencia!F19</f>
        <v>DG</v>
      </c>
      <c r="S19" s="73" t="str">
        <f>+'Formulario de Inspección'!N33</f>
        <v>P</v>
      </c>
      <c r="T19" s="75">
        <f>+'Formulario de Inspección'!O33</f>
        <v>0</v>
      </c>
      <c r="U19" s="70" t="str">
        <f>+'Formulario de Inspección'!$C$463</f>
        <v>FAVORABLE</v>
      </c>
      <c r="V19" s="70" t="str">
        <f>+'Formulario de Inspección'!$P$464</f>
        <v>N/A</v>
      </c>
      <c r="W19" s="70" t="str">
        <f>+'Formulario de Inspección'!$S$464</f>
        <v>N/A</v>
      </c>
      <c r="X19" s="70" t="str">
        <f>+'Formulario de Inspección'!$H$479</f>
        <v>William Ramírez Chavarría</v>
      </c>
    </row>
    <row r="20" spans="1:24" ht="31.95" hidden="1" customHeight="1">
      <c r="A20" s="70">
        <f>+'Formulario de Inspección'!$R$5</f>
        <v>0</v>
      </c>
      <c r="B20" s="70">
        <f>'Formulario de Inspección'!$A$5</f>
        <v>0</v>
      </c>
      <c r="C20" s="70" t="str">
        <f>+'Formulario de Inspección'!$D$5</f>
        <v>Banda transportadora</v>
      </c>
      <c r="D20" s="70">
        <f>+'Formulario de Inspección'!$H$5</f>
        <v>0</v>
      </c>
      <c r="E20" s="70">
        <f>+'Formulario de Inspección'!$A$7</f>
        <v>0</v>
      </c>
      <c r="F20" s="70">
        <f>+'Formulario de Inspección'!$D$7</f>
        <v>0</v>
      </c>
      <c r="G20" s="70">
        <f>+'Formulario de Inspección'!$H$7</f>
        <v>0</v>
      </c>
      <c r="H20" s="70">
        <f>+'Formulario de Inspección'!$P$7</f>
        <v>0</v>
      </c>
      <c r="I20" s="70">
        <f>+'Formulario de Inspección'!$R$7</f>
        <v>0</v>
      </c>
      <c r="J20" s="71">
        <f>+'Formulario de Inspección'!$A$9</f>
        <v>0</v>
      </c>
      <c r="K20" s="70" t="str">
        <f>+'Formulario de Inspección'!$D$9</f>
        <v>DIAGNOSTICO INICIAL</v>
      </c>
      <c r="L20" s="71" t="str">
        <f>+'Formulario de Inspección'!$H$9</f>
        <v>N/A</v>
      </c>
      <c r="M20" s="70" t="str">
        <f>+'Formulario de Inspección'!$P$9</f>
        <v>N/A</v>
      </c>
      <c r="N20" s="71">
        <f>+'Formulario de Inspección'!$R$9</f>
        <v>0</v>
      </c>
      <c r="O20" s="37" t="s">
        <v>64</v>
      </c>
      <c r="P20" s="37" t="str">
        <f>+Referencia!D20</f>
        <v>e</v>
      </c>
      <c r="Q20" s="72" t="str">
        <f>+Referencia!G20</f>
        <v>Presencia de óxido o estado deteriorado leve de la pintura de la carrocería o estructura en general</v>
      </c>
      <c r="R20" s="70" t="str">
        <f>+Referencia!F20</f>
        <v>DL</v>
      </c>
      <c r="S20" s="73" t="str">
        <f>+'Formulario de Inspección'!N34</f>
        <v>P</v>
      </c>
      <c r="T20" s="75">
        <f>+'Formulario de Inspección'!O34</f>
        <v>0</v>
      </c>
      <c r="U20" s="70" t="str">
        <f>+'Formulario de Inspección'!$C$463</f>
        <v>FAVORABLE</v>
      </c>
      <c r="V20" s="70" t="str">
        <f>+'Formulario de Inspección'!$P$464</f>
        <v>N/A</v>
      </c>
      <c r="W20" s="70" t="str">
        <f>+'Formulario de Inspección'!$S$464</f>
        <v>N/A</v>
      </c>
      <c r="X20" s="70" t="str">
        <f>+'Formulario de Inspección'!$H$479</f>
        <v>William Ramírez Chavarría</v>
      </c>
    </row>
    <row r="21" spans="1:24" ht="31.95" hidden="1" customHeight="1">
      <c r="A21" s="70">
        <f>+'Formulario de Inspección'!$R$5</f>
        <v>0</v>
      </c>
      <c r="B21" s="70">
        <f>'Formulario de Inspección'!$A$5</f>
        <v>0</v>
      </c>
      <c r="C21" s="70" t="str">
        <f>+'Formulario de Inspección'!$D$5</f>
        <v>Banda transportadora</v>
      </c>
      <c r="D21" s="70">
        <f>+'Formulario de Inspección'!$H$5</f>
        <v>0</v>
      </c>
      <c r="E21" s="70">
        <f>+'Formulario de Inspección'!$A$7</f>
        <v>0</v>
      </c>
      <c r="F21" s="70">
        <f>+'Formulario de Inspección'!$D$7</f>
        <v>0</v>
      </c>
      <c r="G21" s="70">
        <f>+'Formulario de Inspección'!$H$7</f>
        <v>0</v>
      </c>
      <c r="H21" s="70">
        <f>+'Formulario de Inspección'!$P$7</f>
        <v>0</v>
      </c>
      <c r="I21" s="70">
        <f>+'Formulario de Inspección'!$R$7</f>
        <v>0</v>
      </c>
      <c r="J21" s="71">
        <f>+'Formulario de Inspección'!$A$9</f>
        <v>0</v>
      </c>
      <c r="K21" s="70" t="str">
        <f>+'Formulario de Inspección'!$D$9</f>
        <v>DIAGNOSTICO INICIAL</v>
      </c>
      <c r="L21" s="71" t="str">
        <f>+'Formulario de Inspección'!$H$9</f>
        <v>N/A</v>
      </c>
      <c r="M21" s="70" t="str">
        <f>+'Formulario de Inspección'!$P$9</f>
        <v>N/A</v>
      </c>
      <c r="N21" s="71">
        <f>+'Formulario de Inspección'!$R$9</f>
        <v>0</v>
      </c>
      <c r="O21" s="37" t="s">
        <v>64</v>
      </c>
      <c r="P21" s="37" t="str">
        <f>+Referencia!D21</f>
        <v>f</v>
      </c>
      <c r="Q21" s="72" t="str">
        <f>+Referencia!G21</f>
        <v xml:space="preserve">Interfaz de enganche diferente al "E" </v>
      </c>
      <c r="R21" s="70" t="str">
        <f>+Referencia!F21</f>
        <v>DG</v>
      </c>
      <c r="S21" s="73" t="str">
        <f>+'Formulario de Inspección'!N35</f>
        <v>P</v>
      </c>
      <c r="T21" s="75">
        <f>+'Formulario de Inspección'!O35</f>
        <v>0</v>
      </c>
      <c r="U21" s="70" t="str">
        <f>+'Formulario de Inspección'!$C$463</f>
        <v>FAVORABLE</v>
      </c>
      <c r="V21" s="70" t="str">
        <f>+'Formulario de Inspección'!$P$464</f>
        <v>N/A</v>
      </c>
      <c r="W21" s="70" t="str">
        <f>+'Formulario de Inspección'!$S$464</f>
        <v>N/A</v>
      </c>
      <c r="X21" s="70" t="str">
        <f>+'Formulario de Inspección'!$H$479</f>
        <v>William Ramírez Chavarría</v>
      </c>
    </row>
    <row r="22" spans="1:24" ht="31.95" hidden="1" customHeight="1">
      <c r="A22" s="70">
        <f>+'Formulario de Inspección'!$R$5</f>
        <v>0</v>
      </c>
      <c r="B22" s="70">
        <f>'Formulario de Inspección'!$A$5</f>
        <v>0</v>
      </c>
      <c r="C22" s="70" t="str">
        <f>+'Formulario de Inspección'!$D$5</f>
        <v>Banda transportadora</v>
      </c>
      <c r="D22" s="70">
        <f>+'Formulario de Inspección'!$H$5</f>
        <v>0</v>
      </c>
      <c r="E22" s="70">
        <f>+'Formulario de Inspección'!$A$7</f>
        <v>0</v>
      </c>
      <c r="F22" s="70">
        <f>+'Formulario de Inspección'!$D$7</f>
        <v>0</v>
      </c>
      <c r="G22" s="70">
        <f>+'Formulario de Inspección'!$H$7</f>
        <v>0</v>
      </c>
      <c r="H22" s="70">
        <f>+'Formulario de Inspección'!$P$7</f>
        <v>0</v>
      </c>
      <c r="I22" s="70">
        <f>+'Formulario de Inspección'!$R$7</f>
        <v>0</v>
      </c>
      <c r="J22" s="71">
        <f>+'Formulario de Inspección'!$A$9</f>
        <v>0</v>
      </c>
      <c r="K22" s="70" t="str">
        <f>+'Formulario de Inspección'!$D$9</f>
        <v>DIAGNOSTICO INICIAL</v>
      </c>
      <c r="L22" s="71" t="str">
        <f>+'Formulario de Inspección'!$H$9</f>
        <v>N/A</v>
      </c>
      <c r="M22" s="70" t="str">
        <f>+'Formulario de Inspección'!$P$9</f>
        <v>N/A</v>
      </c>
      <c r="N22" s="71">
        <f>+'Formulario de Inspección'!$R$9</f>
        <v>0</v>
      </c>
      <c r="O22" s="37" t="s">
        <v>64</v>
      </c>
      <c r="P22" s="37" t="str">
        <f>+Referencia!D22</f>
        <v>g</v>
      </c>
      <c r="Q22" s="72" t="str">
        <f>+Referencia!G22</f>
        <v>Interfaz de enganche no cumple con medidas mínimas, fallas de sujeción, defecto de estado de la estructura y/o componentes</v>
      </c>
      <c r="R22" s="70" t="str">
        <f>+Referencia!F22</f>
        <v>DG</v>
      </c>
      <c r="S22" s="73" t="str">
        <f>+'Formulario de Inspección'!N36</f>
        <v>P</v>
      </c>
      <c r="T22" s="75">
        <f>+'Formulario de Inspección'!O36</f>
        <v>0</v>
      </c>
      <c r="U22" s="70" t="str">
        <f>+'Formulario de Inspección'!$C$463</f>
        <v>FAVORABLE</v>
      </c>
      <c r="V22" s="70" t="str">
        <f>+'Formulario de Inspección'!$P$464</f>
        <v>N/A</v>
      </c>
      <c r="W22" s="70" t="str">
        <f>+'Formulario de Inspección'!$S$464</f>
        <v>N/A</v>
      </c>
      <c r="X22" s="70" t="str">
        <f>+'Formulario de Inspección'!$H$479</f>
        <v>William Ramírez Chavarría</v>
      </c>
    </row>
    <row r="23" spans="1:24" ht="31.95" hidden="1" customHeight="1">
      <c r="A23" s="70">
        <f>+'Formulario de Inspección'!$R$5</f>
        <v>0</v>
      </c>
      <c r="B23" s="70">
        <f>'Formulario de Inspección'!$A$5</f>
        <v>0</v>
      </c>
      <c r="C23" s="70" t="str">
        <f>+'Formulario de Inspección'!$D$5</f>
        <v>Banda transportadora</v>
      </c>
      <c r="D23" s="70">
        <f>+'Formulario de Inspección'!$H$5</f>
        <v>0</v>
      </c>
      <c r="E23" s="70">
        <f>+'Formulario de Inspección'!$A$7</f>
        <v>0</v>
      </c>
      <c r="F23" s="70">
        <f>+'Formulario de Inspección'!$D$7</f>
        <v>0</v>
      </c>
      <c r="G23" s="70">
        <f>+'Formulario de Inspección'!$H$7</f>
        <v>0</v>
      </c>
      <c r="H23" s="70">
        <f>+'Formulario de Inspección'!$P$7</f>
        <v>0</v>
      </c>
      <c r="I23" s="70">
        <f>+'Formulario de Inspección'!$R$7</f>
        <v>0</v>
      </c>
      <c r="J23" s="71">
        <f>+'Formulario de Inspección'!$A$9</f>
        <v>0</v>
      </c>
      <c r="K23" s="70" t="str">
        <f>+'Formulario de Inspección'!$D$9</f>
        <v>DIAGNOSTICO INICIAL</v>
      </c>
      <c r="L23" s="71" t="str">
        <f>+'Formulario de Inspección'!$H$9</f>
        <v>N/A</v>
      </c>
      <c r="M23" s="70" t="str">
        <f>+'Formulario de Inspección'!$P$9</f>
        <v>N/A</v>
      </c>
      <c r="N23" s="71">
        <f>+'Formulario de Inspección'!$R$9</f>
        <v>0</v>
      </c>
      <c r="O23" s="37" t="s">
        <v>64</v>
      </c>
      <c r="P23" s="37" t="str">
        <f>+Referencia!D23</f>
        <v>h</v>
      </c>
      <c r="Q23" s="72" t="str">
        <f>+Referencia!G23</f>
        <v>Pasador vertical del enganche no están unidas al vehículo</v>
      </c>
      <c r="R23" s="70" t="str">
        <f>+Referencia!F23</f>
        <v>DG</v>
      </c>
      <c r="S23" s="73" t="str">
        <f>+'Formulario de Inspección'!N37</f>
        <v>P</v>
      </c>
      <c r="T23" s="75">
        <f>+'Formulario de Inspección'!O37</f>
        <v>0</v>
      </c>
      <c r="U23" s="70" t="str">
        <f>+'Formulario de Inspección'!$C$463</f>
        <v>FAVORABLE</v>
      </c>
      <c r="V23" s="70" t="str">
        <f>+'Formulario de Inspección'!$P$464</f>
        <v>N/A</v>
      </c>
      <c r="W23" s="70" t="str">
        <f>+'Formulario de Inspección'!$S$464</f>
        <v>N/A</v>
      </c>
      <c r="X23" s="70" t="str">
        <f>+'Formulario de Inspección'!$H$479</f>
        <v>William Ramírez Chavarría</v>
      </c>
    </row>
    <row r="24" spans="1:24" ht="28.8" hidden="1">
      <c r="A24" s="70">
        <f>+'Formulario de Inspección'!$R$5</f>
        <v>0</v>
      </c>
      <c r="B24" s="70">
        <f>'Formulario de Inspección'!$A$5</f>
        <v>0</v>
      </c>
      <c r="C24" s="70" t="str">
        <f>+'Formulario de Inspección'!$D$5</f>
        <v>Banda transportadora</v>
      </c>
      <c r="D24" s="70">
        <f>+'Formulario de Inspección'!$H$5</f>
        <v>0</v>
      </c>
      <c r="E24" s="70">
        <f>+'Formulario de Inspección'!$A$7</f>
        <v>0</v>
      </c>
      <c r="F24" s="70">
        <f>+'Formulario de Inspección'!$D$7</f>
        <v>0</v>
      </c>
      <c r="G24" s="70">
        <f>+'Formulario de Inspección'!$H$7</f>
        <v>0</v>
      </c>
      <c r="H24" s="70">
        <f>+'Formulario de Inspección'!$P$7</f>
        <v>0</v>
      </c>
      <c r="I24" s="70">
        <f>+'Formulario de Inspección'!$R$7</f>
        <v>0</v>
      </c>
      <c r="J24" s="71">
        <f>+'Formulario de Inspección'!$A$9</f>
        <v>0</v>
      </c>
      <c r="K24" s="70" t="str">
        <f>+'Formulario de Inspección'!$D$9</f>
        <v>DIAGNOSTICO INICIAL</v>
      </c>
      <c r="L24" s="71" t="str">
        <f>+'Formulario de Inspección'!$H$9</f>
        <v>N/A</v>
      </c>
      <c r="M24" s="70" t="str">
        <f>+'Formulario de Inspección'!$P$9</f>
        <v>N/A</v>
      </c>
      <c r="N24" s="71">
        <f>+'Formulario de Inspección'!$R$9</f>
        <v>0</v>
      </c>
      <c r="O24" s="37" t="s">
        <v>64</v>
      </c>
      <c r="P24" s="37" t="str">
        <f>+Referencia!D24</f>
        <v>i</v>
      </c>
      <c r="Q24" s="72" t="str">
        <f>+Referencia!G24</f>
        <v>Pasador vertical no cuenta con dispositivo de seguridad anti desprendimiento</v>
      </c>
      <c r="R24" s="70" t="str">
        <f>+Referencia!F24</f>
        <v>DG</v>
      </c>
      <c r="S24" s="73" t="str">
        <f>+'Formulario de Inspección'!N38</f>
        <v>P</v>
      </c>
      <c r="T24" s="75">
        <f>+'Formulario de Inspección'!O38</f>
        <v>0</v>
      </c>
      <c r="U24" s="70" t="str">
        <f>+'Formulario de Inspección'!$C$463</f>
        <v>FAVORABLE</v>
      </c>
      <c r="V24" s="70" t="str">
        <f>+'Formulario de Inspección'!$P$464</f>
        <v>N/A</v>
      </c>
      <c r="W24" s="70" t="str">
        <f>+'Formulario de Inspección'!$S$464</f>
        <v>N/A</v>
      </c>
      <c r="X24" s="70" t="str">
        <f>+'Formulario de Inspección'!$H$479</f>
        <v>William Ramírez Chavarría</v>
      </c>
    </row>
    <row r="25" spans="1:24" ht="31.95" hidden="1" customHeight="1">
      <c r="A25" s="70">
        <f>+'Formulario de Inspección'!$R$5</f>
        <v>0</v>
      </c>
      <c r="B25" s="70">
        <f>'Formulario de Inspección'!$A$5</f>
        <v>0</v>
      </c>
      <c r="C25" s="70" t="str">
        <f>+'Formulario de Inspección'!$D$5</f>
        <v>Banda transportadora</v>
      </c>
      <c r="D25" s="70">
        <f>+'Formulario de Inspección'!$H$5</f>
        <v>0</v>
      </c>
      <c r="E25" s="70">
        <f>+'Formulario de Inspección'!$A$7</f>
        <v>0</v>
      </c>
      <c r="F25" s="70">
        <f>+'Formulario de Inspección'!$D$7</f>
        <v>0</v>
      </c>
      <c r="G25" s="70">
        <f>+'Formulario de Inspección'!$H$7</f>
        <v>0</v>
      </c>
      <c r="H25" s="70">
        <f>+'Formulario de Inspección'!$P$7</f>
        <v>0</v>
      </c>
      <c r="I25" s="70">
        <f>+'Formulario de Inspección'!$R$7</f>
        <v>0</v>
      </c>
      <c r="J25" s="71">
        <f>+'Formulario de Inspección'!$A$9</f>
        <v>0</v>
      </c>
      <c r="K25" s="70" t="str">
        <f>+'Formulario de Inspección'!$D$9</f>
        <v>DIAGNOSTICO INICIAL</v>
      </c>
      <c r="L25" s="71" t="str">
        <f>+'Formulario de Inspección'!$H$9</f>
        <v>N/A</v>
      </c>
      <c r="M25" s="70"/>
      <c r="N25" s="71">
        <f>+'Formulario de Inspección'!$R$9</f>
        <v>0</v>
      </c>
      <c r="O25" s="37" t="s">
        <v>64</v>
      </c>
      <c r="P25" s="37" t="str">
        <f>+Referencia!D25</f>
        <v>j</v>
      </c>
      <c r="Q25" s="72" t="str">
        <f>+Referencia!G25</f>
        <v xml:space="preserve">Defectos de estado de la estructura, sujeción y/o dimensiones inadecuadas del timón de arrastre </v>
      </c>
      <c r="R25" s="70" t="str">
        <f>+Referencia!F25</f>
        <v>DG</v>
      </c>
      <c r="S25" s="73" t="str">
        <f>+'Formulario de Inspección'!N39</f>
        <v>¡</v>
      </c>
      <c r="T25" s="75">
        <f>+'Formulario de Inspección'!O39</f>
        <v>0</v>
      </c>
      <c r="U25" s="70" t="str">
        <f>+'Formulario de Inspección'!$C$463</f>
        <v>FAVORABLE</v>
      </c>
      <c r="V25" s="70" t="str">
        <f>+'Formulario de Inspección'!$P$464</f>
        <v>N/A</v>
      </c>
      <c r="W25" s="70" t="str">
        <f>+'Formulario de Inspección'!$S$464</f>
        <v>N/A</v>
      </c>
      <c r="X25" s="70" t="str">
        <f>+'Formulario de Inspección'!$H$479</f>
        <v>William Ramírez Chavarría</v>
      </c>
    </row>
    <row r="26" spans="1:24" ht="28.8" hidden="1">
      <c r="A26" s="70">
        <f>+'Formulario de Inspección'!$R$5</f>
        <v>0</v>
      </c>
      <c r="B26" s="70">
        <f>'Formulario de Inspección'!$A$5</f>
        <v>0</v>
      </c>
      <c r="C26" s="70" t="str">
        <f>+'Formulario de Inspección'!$D$5</f>
        <v>Banda transportadora</v>
      </c>
      <c r="D26" s="70">
        <f>+'Formulario de Inspección'!$H$5</f>
        <v>0</v>
      </c>
      <c r="E26" s="70">
        <f>+'Formulario de Inspección'!$A$7</f>
        <v>0</v>
      </c>
      <c r="F26" s="70">
        <f>+'Formulario de Inspección'!$D$7</f>
        <v>0</v>
      </c>
      <c r="G26" s="70">
        <f>+'Formulario de Inspección'!$H$7</f>
        <v>0</v>
      </c>
      <c r="H26" s="70">
        <f>+'Formulario de Inspección'!$P$7</f>
        <v>0</v>
      </c>
      <c r="I26" s="70">
        <f>+'Formulario de Inspección'!$R$7</f>
        <v>0</v>
      </c>
      <c r="J26" s="71">
        <f>+'Formulario de Inspección'!$A$9</f>
        <v>0</v>
      </c>
      <c r="K26" s="70" t="str">
        <f>+'Formulario de Inspección'!$D$9</f>
        <v>DIAGNOSTICO INICIAL</v>
      </c>
      <c r="L26" s="71" t="str">
        <f>+'Formulario de Inspección'!$H$9</f>
        <v>N/A</v>
      </c>
      <c r="M26" s="70" t="str">
        <f>+'Formulario de Inspección'!$P$9</f>
        <v>N/A</v>
      </c>
      <c r="N26" s="71">
        <f>+'Formulario de Inspección'!$R$9</f>
        <v>0</v>
      </c>
      <c r="O26" s="37" t="s">
        <v>64</v>
      </c>
      <c r="P26" s="37" t="str">
        <f>+Referencia!D26</f>
        <v>k</v>
      </c>
      <c r="Q26" s="72" t="str">
        <f>+Referencia!G26</f>
        <v>Estructura y/o componentes del enganche presenta oxidación</v>
      </c>
      <c r="R26" s="70" t="str">
        <f>+Referencia!F26</f>
        <v>DL</v>
      </c>
      <c r="S26" s="73" t="str">
        <f>+'Formulario de Inspección'!N40</f>
        <v>P</v>
      </c>
      <c r="T26" s="75">
        <f>+'Formulario de Inspección'!O40</f>
        <v>0</v>
      </c>
      <c r="U26" s="70" t="str">
        <f>+'Formulario de Inspección'!$C$463</f>
        <v>FAVORABLE</v>
      </c>
      <c r="V26" s="70" t="str">
        <f>+'Formulario de Inspección'!$P$464</f>
        <v>N/A</v>
      </c>
      <c r="W26" s="70" t="str">
        <f>+'Formulario de Inspección'!$S$464</f>
        <v>N/A</v>
      </c>
      <c r="X26" s="70" t="str">
        <f>+'Formulario de Inspección'!$H$479</f>
        <v>William Ramírez Chavarría</v>
      </c>
    </row>
    <row r="27" spans="1:24" ht="31.95" hidden="1" customHeight="1">
      <c r="A27" s="70">
        <f>+'Formulario de Inspección'!$R$5</f>
        <v>0</v>
      </c>
      <c r="B27" s="70">
        <f>'Formulario de Inspección'!$A$5</f>
        <v>0</v>
      </c>
      <c r="C27" s="70" t="str">
        <f>+'Formulario de Inspección'!$D$5</f>
        <v>Banda transportadora</v>
      </c>
      <c r="D27" s="70">
        <f>+'Formulario de Inspección'!$H$5</f>
        <v>0</v>
      </c>
      <c r="E27" s="70">
        <f>+'Formulario de Inspección'!$A$7</f>
        <v>0</v>
      </c>
      <c r="F27" s="70">
        <f>+'Formulario de Inspección'!$D$7</f>
        <v>0</v>
      </c>
      <c r="G27" s="70">
        <f>+'Formulario de Inspección'!$H$7</f>
        <v>0</v>
      </c>
      <c r="H27" s="70">
        <f>+'Formulario de Inspección'!$P$7</f>
        <v>0</v>
      </c>
      <c r="I27" s="70">
        <f>+'Formulario de Inspección'!$R$7</f>
        <v>0</v>
      </c>
      <c r="J27" s="71">
        <f>+'Formulario de Inspección'!$A$9</f>
        <v>0</v>
      </c>
      <c r="K27" s="70" t="str">
        <f>+'Formulario de Inspección'!$D$9</f>
        <v>DIAGNOSTICO INICIAL</v>
      </c>
      <c r="L27" s="71" t="str">
        <f>+'Formulario de Inspección'!$H$9</f>
        <v>N/A</v>
      </c>
      <c r="M27" s="70" t="str">
        <f>+'Formulario de Inspección'!$P$9</f>
        <v>N/A</v>
      </c>
      <c r="N27" s="71">
        <f>+'Formulario de Inspección'!$R$9</f>
        <v>0</v>
      </c>
      <c r="O27" s="37" t="s">
        <v>64</v>
      </c>
      <c r="P27" s="37" t="str">
        <f>+Referencia!D27</f>
        <v>l</v>
      </c>
      <c r="Q27" s="72" t="str">
        <f>+Referencia!G27</f>
        <v>Ausencia, mal sujeción o deterioro avanzado del parachoques o dispositivo similar</v>
      </c>
      <c r="R27" s="70" t="str">
        <f>+Referencia!F27</f>
        <v>DG</v>
      </c>
      <c r="S27" s="73" t="str">
        <f>+'Formulario de Inspección'!N41</f>
        <v>P</v>
      </c>
      <c r="T27" s="75">
        <f>+'Formulario de Inspección'!O41</f>
        <v>0</v>
      </c>
      <c r="U27" s="70" t="str">
        <f>+'Formulario de Inspección'!$C$463</f>
        <v>FAVORABLE</v>
      </c>
      <c r="V27" s="70" t="str">
        <f>+'Formulario de Inspección'!$P$464</f>
        <v>N/A</v>
      </c>
      <c r="W27" s="70" t="str">
        <f>+'Formulario de Inspección'!$S$464</f>
        <v>N/A</v>
      </c>
      <c r="X27" s="70" t="str">
        <f>+'Formulario de Inspección'!$H$479</f>
        <v>William Ramírez Chavarría</v>
      </c>
    </row>
    <row r="28" spans="1:24" ht="31.95" hidden="1" customHeight="1">
      <c r="A28" s="70">
        <f>+'Formulario de Inspección'!$R$5</f>
        <v>0</v>
      </c>
      <c r="B28" s="70">
        <f>'Formulario de Inspección'!$A$5</f>
        <v>0</v>
      </c>
      <c r="C28" s="70" t="str">
        <f>+'Formulario de Inspección'!$D$5</f>
        <v>Banda transportadora</v>
      </c>
      <c r="D28" s="70">
        <f>+'Formulario de Inspección'!$H$5</f>
        <v>0</v>
      </c>
      <c r="E28" s="70">
        <f>+'Formulario de Inspección'!$A$7</f>
        <v>0</v>
      </c>
      <c r="F28" s="70">
        <f>+'Formulario de Inspección'!$D$7</f>
        <v>0</v>
      </c>
      <c r="G28" s="70">
        <f>+'Formulario de Inspección'!$H$7</f>
        <v>0</v>
      </c>
      <c r="H28" s="70">
        <f>+'Formulario de Inspección'!$P$7</f>
        <v>0</v>
      </c>
      <c r="I28" s="70">
        <f>+'Formulario de Inspección'!$R$7</f>
        <v>0</v>
      </c>
      <c r="J28" s="71">
        <f>+'Formulario de Inspección'!$A$9</f>
        <v>0</v>
      </c>
      <c r="K28" s="70" t="str">
        <f>+'Formulario de Inspección'!$D$9</f>
        <v>DIAGNOSTICO INICIAL</v>
      </c>
      <c r="L28" s="71" t="str">
        <f>+'Formulario de Inspección'!$H$9</f>
        <v>N/A</v>
      </c>
      <c r="M28" s="70" t="str">
        <f>+'Formulario de Inspección'!$P$9</f>
        <v>N/A</v>
      </c>
      <c r="N28" s="71">
        <f>+'Formulario de Inspección'!$R$9</f>
        <v>0</v>
      </c>
      <c r="O28" s="37" t="s">
        <v>64</v>
      </c>
      <c r="P28" s="37" t="str">
        <f>+Referencia!D28</f>
        <v>m</v>
      </c>
      <c r="Q28" s="72" t="str">
        <f>+Referencia!G28</f>
        <v>Deterioro leve de hules protectores</v>
      </c>
      <c r="R28" s="70" t="str">
        <f>+Referencia!F28</f>
        <v>DL</v>
      </c>
      <c r="S28" s="73" t="str">
        <f>+'Formulario de Inspección'!N42</f>
        <v>P</v>
      </c>
      <c r="T28" s="75">
        <f>+'Formulario de Inspección'!O42</f>
        <v>0</v>
      </c>
      <c r="U28" s="70" t="str">
        <f>+'Formulario de Inspección'!$C$463</f>
        <v>FAVORABLE</v>
      </c>
      <c r="V28" s="70" t="str">
        <f>+'Formulario de Inspección'!$P$464</f>
        <v>N/A</v>
      </c>
      <c r="W28" s="70" t="str">
        <f>+'Formulario de Inspección'!$S$464</f>
        <v>N/A</v>
      </c>
      <c r="X28" s="70" t="str">
        <f>+'Formulario de Inspección'!$H$479</f>
        <v>William Ramírez Chavarría</v>
      </c>
    </row>
    <row r="29" spans="1:24" ht="31.95" hidden="1" customHeight="1">
      <c r="A29" s="70">
        <f>+'Formulario de Inspección'!$R$5</f>
        <v>0</v>
      </c>
      <c r="B29" s="70">
        <f>'Formulario de Inspección'!$A$5</f>
        <v>0</v>
      </c>
      <c r="C29" s="70" t="str">
        <f>+'Formulario de Inspección'!$D$5</f>
        <v>Banda transportadora</v>
      </c>
      <c r="D29" s="70">
        <f>+'Formulario de Inspección'!$H$5</f>
        <v>0</v>
      </c>
      <c r="E29" s="70">
        <f>+'Formulario de Inspección'!$A$7</f>
        <v>0</v>
      </c>
      <c r="F29" s="70">
        <f>+'Formulario de Inspección'!$D$7</f>
        <v>0</v>
      </c>
      <c r="G29" s="70">
        <f>+'Formulario de Inspección'!$H$7</f>
        <v>0</v>
      </c>
      <c r="H29" s="70">
        <f>+'Formulario de Inspección'!$P$7</f>
        <v>0</v>
      </c>
      <c r="I29" s="70">
        <f>+'Formulario de Inspección'!$R$7</f>
        <v>0</v>
      </c>
      <c r="J29" s="71">
        <f>+'Formulario de Inspección'!$A$9</f>
        <v>0</v>
      </c>
      <c r="K29" s="70" t="str">
        <f>+'Formulario de Inspección'!$D$9</f>
        <v>DIAGNOSTICO INICIAL</v>
      </c>
      <c r="L29" s="71" t="str">
        <f>+'Formulario de Inspección'!$H$9</f>
        <v>N/A</v>
      </c>
      <c r="M29" s="70" t="str">
        <f>+'Formulario de Inspección'!$P$9</f>
        <v>N/A</v>
      </c>
      <c r="N29" s="71">
        <f>+'Formulario de Inspección'!$R$9</f>
        <v>0</v>
      </c>
      <c r="O29" s="37" t="s">
        <v>64</v>
      </c>
      <c r="P29" s="37" t="str">
        <f>+Referencia!D29</f>
        <v>n</v>
      </c>
      <c r="Q29" s="72" t="str">
        <f>+Referencia!G29</f>
        <v>Ausencia o deterioro avanzado de hules protectores</v>
      </c>
      <c r="R29" s="70" t="str">
        <f>+Referencia!F29</f>
        <v>DG</v>
      </c>
      <c r="S29" s="73" t="str">
        <f>+'Formulario de Inspección'!N43</f>
        <v>P</v>
      </c>
      <c r="T29" s="75">
        <f>+'Formulario de Inspección'!O43</f>
        <v>0</v>
      </c>
      <c r="U29" s="70" t="str">
        <f>+'Formulario de Inspección'!$C$463</f>
        <v>FAVORABLE</v>
      </c>
      <c r="V29" s="70" t="str">
        <f>+'Formulario de Inspección'!$P$464</f>
        <v>N/A</v>
      </c>
      <c r="W29" s="70" t="str">
        <f>+'Formulario de Inspección'!$S$464</f>
        <v>N/A</v>
      </c>
      <c r="X29" s="70" t="str">
        <f>+'Formulario de Inspección'!$H$479</f>
        <v>William Ramírez Chavarría</v>
      </c>
    </row>
    <row r="30" spans="1:24" ht="31.95" hidden="1" customHeight="1">
      <c r="A30" s="70">
        <f>+'Formulario de Inspección'!$R$5</f>
        <v>0</v>
      </c>
      <c r="B30" s="70">
        <f>'Formulario de Inspección'!$A$5</f>
        <v>0</v>
      </c>
      <c r="C30" s="70" t="str">
        <f>+'Formulario de Inspección'!$D$5</f>
        <v>Banda transportadora</v>
      </c>
      <c r="D30" s="70">
        <f>+'Formulario de Inspección'!$H$5</f>
        <v>0</v>
      </c>
      <c r="E30" s="70">
        <f>+'Formulario de Inspección'!$A$7</f>
        <v>0</v>
      </c>
      <c r="F30" s="70">
        <f>+'Formulario de Inspección'!$D$7</f>
        <v>0</v>
      </c>
      <c r="G30" s="70">
        <f>+'Formulario de Inspección'!$H$7</f>
        <v>0</v>
      </c>
      <c r="H30" s="70">
        <f>+'Formulario de Inspección'!$P$7</f>
        <v>0</v>
      </c>
      <c r="I30" s="70">
        <f>+'Formulario de Inspección'!$R$7</f>
        <v>0</v>
      </c>
      <c r="J30" s="71">
        <f>+'Formulario de Inspección'!$A$9</f>
        <v>0</v>
      </c>
      <c r="K30" s="70" t="str">
        <f>+'Formulario de Inspección'!$D$9</f>
        <v>DIAGNOSTICO INICIAL</v>
      </c>
      <c r="L30" s="71" t="str">
        <f>+'Formulario de Inspección'!$H$9</f>
        <v>N/A</v>
      </c>
      <c r="M30" s="70" t="str">
        <f>+'Formulario de Inspección'!$P$9</f>
        <v>N/A</v>
      </c>
      <c r="N30" s="71">
        <f>+'Formulario de Inspección'!$R$9</f>
        <v>0</v>
      </c>
      <c r="O30" s="37" t="s">
        <v>64</v>
      </c>
      <c r="P30" s="37" t="str">
        <f>+Referencia!D30</f>
        <v>o</v>
      </c>
      <c r="Q30" s="72" t="str">
        <f>+Referencia!G30</f>
        <v>Existencia de puntas salientes o filos cortantes, elementos y accesorios mal sujetos con peligro de desprendimiento (FOD)</v>
      </c>
      <c r="R30" s="70" t="str">
        <f>+Referencia!F30</f>
        <v>DG</v>
      </c>
      <c r="S30" s="73" t="str">
        <f>+'Formulario de Inspección'!N44</f>
        <v>P</v>
      </c>
      <c r="T30" s="75">
        <f>+'Formulario de Inspección'!O44</f>
        <v>0</v>
      </c>
      <c r="U30" s="70" t="str">
        <f>+'Formulario de Inspección'!$C$463</f>
        <v>FAVORABLE</v>
      </c>
      <c r="V30" s="70" t="str">
        <f>+'Formulario de Inspección'!$P$464</f>
        <v>N/A</v>
      </c>
      <c r="W30" s="70" t="str">
        <f>+'Formulario de Inspección'!$S$464</f>
        <v>N/A</v>
      </c>
      <c r="X30" s="70" t="str">
        <f>+'Formulario de Inspección'!$H$479</f>
        <v>William Ramírez Chavarría</v>
      </c>
    </row>
    <row r="31" spans="1:24" ht="28.8" hidden="1">
      <c r="A31" s="70">
        <f>+'Formulario de Inspección'!$R$5</f>
        <v>0</v>
      </c>
      <c r="B31" s="70">
        <f>'Formulario de Inspección'!$A$5</f>
        <v>0</v>
      </c>
      <c r="C31" s="70" t="str">
        <f>+'Formulario de Inspección'!$D$5</f>
        <v>Banda transportadora</v>
      </c>
      <c r="D31" s="70">
        <f>+'Formulario de Inspección'!$H$5</f>
        <v>0</v>
      </c>
      <c r="E31" s="70">
        <f>+'Formulario de Inspección'!$A$7</f>
        <v>0</v>
      </c>
      <c r="F31" s="70">
        <f>+'Formulario de Inspección'!$D$7</f>
        <v>0</v>
      </c>
      <c r="G31" s="70">
        <f>+'Formulario de Inspección'!$H$7</f>
        <v>0</v>
      </c>
      <c r="H31" s="70">
        <f>+'Formulario de Inspección'!$P$7</f>
        <v>0</v>
      </c>
      <c r="I31" s="70">
        <f>+'Formulario de Inspección'!$R$7</f>
        <v>0</v>
      </c>
      <c r="J31" s="71">
        <f>+'Formulario de Inspección'!$A$9</f>
        <v>0</v>
      </c>
      <c r="K31" s="70" t="str">
        <f>+'Formulario de Inspección'!$D$9</f>
        <v>DIAGNOSTICO INICIAL</v>
      </c>
      <c r="L31" s="71" t="str">
        <f>+'Formulario de Inspección'!$H$9</f>
        <v>N/A</v>
      </c>
      <c r="M31" s="70" t="str">
        <f>+'Formulario de Inspección'!$P$9</f>
        <v>N/A</v>
      </c>
      <c r="N31" s="71">
        <f>+'Formulario de Inspección'!$R$9</f>
        <v>0</v>
      </c>
      <c r="O31" s="37" t="s">
        <v>64</v>
      </c>
      <c r="P31" s="37" t="str">
        <f>+Referencia!D31</f>
        <v>p</v>
      </c>
      <c r="Q31" s="72" t="str">
        <f>+Referencia!G31</f>
        <v>Calzas de hule inexistentes, defectos de sujeción al chasis o estructura, defectos de estado o no es de hule</v>
      </c>
      <c r="R31" s="70" t="str">
        <f>+Referencia!F31</f>
        <v>DG</v>
      </c>
      <c r="S31" s="73" t="str">
        <f>+'Formulario de Inspección'!N45</f>
        <v>P</v>
      </c>
      <c r="T31" s="75">
        <f>+'Formulario de Inspección'!O45</f>
        <v>0</v>
      </c>
      <c r="U31" s="70" t="str">
        <f>+'Formulario de Inspección'!$C$463</f>
        <v>FAVORABLE</v>
      </c>
      <c r="V31" s="70" t="str">
        <f>+'Formulario de Inspección'!$P$464</f>
        <v>N/A</v>
      </c>
      <c r="W31" s="70" t="str">
        <f>+'Formulario de Inspección'!$S$464</f>
        <v>N/A</v>
      </c>
      <c r="X31" s="70" t="str">
        <f>+'Formulario de Inspección'!$H$479</f>
        <v>William Ramírez Chavarría</v>
      </c>
    </row>
    <row r="32" spans="1:24" ht="28.8" hidden="1">
      <c r="A32" s="70">
        <f>+'Formulario de Inspección'!$R$5</f>
        <v>0</v>
      </c>
      <c r="B32" s="70">
        <f>'Formulario de Inspección'!$A$5</f>
        <v>0</v>
      </c>
      <c r="C32" s="70" t="str">
        <f>+'Formulario de Inspección'!$D$5</f>
        <v>Banda transportadora</v>
      </c>
      <c r="D32" s="70">
        <f>+'Formulario de Inspección'!$H$5</f>
        <v>0</v>
      </c>
      <c r="E32" s="70">
        <f>+'Formulario de Inspección'!$A$7</f>
        <v>0</v>
      </c>
      <c r="F32" s="70">
        <f>+'Formulario de Inspección'!$D$7</f>
        <v>0</v>
      </c>
      <c r="G32" s="70">
        <f>+'Formulario de Inspección'!$H$7</f>
        <v>0</v>
      </c>
      <c r="H32" s="70">
        <f>+'Formulario de Inspección'!$P$7</f>
        <v>0</v>
      </c>
      <c r="I32" s="70">
        <f>+'Formulario de Inspección'!$R$7</f>
        <v>0</v>
      </c>
      <c r="J32" s="71">
        <f>+'Formulario de Inspección'!$A$9</f>
        <v>0</v>
      </c>
      <c r="K32" s="70" t="str">
        <f>+'Formulario de Inspección'!$D$9</f>
        <v>DIAGNOSTICO INICIAL</v>
      </c>
      <c r="L32" s="71" t="str">
        <f>+'Formulario de Inspección'!$H$9</f>
        <v>N/A</v>
      </c>
      <c r="M32" s="70" t="str">
        <f>+'Formulario de Inspección'!$P$9</f>
        <v>N/A</v>
      </c>
      <c r="N32" s="71">
        <f>+'Formulario de Inspección'!$R$9</f>
        <v>0</v>
      </c>
      <c r="O32" s="37" t="s">
        <v>64</v>
      </c>
      <c r="P32" s="37" t="str">
        <f>+Referencia!D32</f>
        <v>q</v>
      </c>
      <c r="Q32" s="72" t="str">
        <f>+Referencia!G32</f>
        <v>Extintor inexistente, vencido o alguno de sus componentes defectuoso</v>
      </c>
      <c r="R32" s="70" t="str">
        <f>+Referencia!F32</f>
        <v>DG</v>
      </c>
      <c r="S32" s="73" t="str">
        <f>+'Formulario de Inspección'!N46</f>
        <v>P</v>
      </c>
      <c r="T32" s="75">
        <f>+'Formulario de Inspección'!O46</f>
        <v>0</v>
      </c>
      <c r="U32" s="70" t="str">
        <f>+'Formulario de Inspección'!$C$463</f>
        <v>FAVORABLE</v>
      </c>
      <c r="V32" s="70" t="str">
        <f>+'Formulario de Inspección'!$P$464</f>
        <v>N/A</v>
      </c>
      <c r="W32" s="70" t="str">
        <f>+'Formulario de Inspección'!$S$464</f>
        <v>N/A</v>
      </c>
      <c r="X32" s="70" t="str">
        <f>+'Formulario de Inspección'!$H$479</f>
        <v>William Ramírez Chavarría</v>
      </c>
    </row>
    <row r="33" spans="1:24" ht="31.95" hidden="1" customHeight="1">
      <c r="A33" s="70">
        <f>+'Formulario de Inspección'!$R$5</f>
        <v>0</v>
      </c>
      <c r="B33" s="70">
        <f>'Formulario de Inspección'!$A$5</f>
        <v>0</v>
      </c>
      <c r="C33" s="70" t="str">
        <f>+'Formulario de Inspección'!$D$5</f>
        <v>Banda transportadora</v>
      </c>
      <c r="D33" s="70">
        <f>+'Formulario de Inspección'!$H$5</f>
        <v>0</v>
      </c>
      <c r="E33" s="70">
        <f>+'Formulario de Inspección'!$A$7</f>
        <v>0</v>
      </c>
      <c r="F33" s="70">
        <f>+'Formulario de Inspección'!$D$7</f>
        <v>0</v>
      </c>
      <c r="G33" s="70">
        <f>+'Formulario de Inspección'!$H$7</f>
        <v>0</v>
      </c>
      <c r="H33" s="70">
        <f>+'Formulario de Inspección'!$P$7</f>
        <v>0</v>
      </c>
      <c r="I33" s="70">
        <f>+'Formulario de Inspección'!$R$7</f>
        <v>0</v>
      </c>
      <c r="J33" s="71">
        <f>+'Formulario de Inspección'!$A$9</f>
        <v>0</v>
      </c>
      <c r="K33" s="70" t="str">
        <f>+'Formulario de Inspección'!$D$9</f>
        <v>DIAGNOSTICO INICIAL</v>
      </c>
      <c r="L33" s="71" t="str">
        <f>+'Formulario de Inspección'!$H$9</f>
        <v>N/A</v>
      </c>
      <c r="M33" s="70" t="str">
        <f>+'Formulario de Inspección'!$P$9</f>
        <v>N/A</v>
      </c>
      <c r="N33" s="71">
        <f>+'Formulario de Inspección'!$R$9</f>
        <v>0</v>
      </c>
      <c r="O33" s="37" t="s">
        <v>64</v>
      </c>
      <c r="P33" s="37" t="str">
        <f>+Referencia!D33</f>
        <v>r</v>
      </c>
      <c r="Q33" s="72" t="str">
        <f>+Referencia!G33</f>
        <v>Etiqueta de información del extintor inexistente o ilegible o alterada</v>
      </c>
      <c r="R33" s="70" t="str">
        <f>+Referencia!F33</f>
        <v>DG</v>
      </c>
      <c r="S33" s="73" t="str">
        <f>+'Formulario de Inspección'!N47</f>
        <v>P</v>
      </c>
      <c r="T33" s="75">
        <f>+'Formulario de Inspección'!O47</f>
        <v>0</v>
      </c>
      <c r="U33" s="70" t="str">
        <f>+'Formulario de Inspección'!$C$463</f>
        <v>FAVORABLE</v>
      </c>
      <c r="V33" s="70" t="str">
        <f>+'Formulario de Inspección'!$P$464</f>
        <v>N/A</v>
      </c>
      <c r="W33" s="70" t="str">
        <f>+'Formulario de Inspección'!$S$464</f>
        <v>N/A</v>
      </c>
      <c r="X33" s="70" t="str">
        <f>+'Formulario de Inspección'!$H$479</f>
        <v>William Ramírez Chavarría</v>
      </c>
    </row>
    <row r="34" spans="1:24" ht="28.8" hidden="1">
      <c r="A34" s="70">
        <f>+'Formulario de Inspección'!$R$5</f>
        <v>0</v>
      </c>
      <c r="B34" s="70">
        <f>'Formulario de Inspección'!$A$5</f>
        <v>0</v>
      </c>
      <c r="C34" s="70" t="str">
        <f>+'Formulario de Inspección'!$D$5</f>
        <v>Banda transportadora</v>
      </c>
      <c r="D34" s="70">
        <f>+'Formulario de Inspección'!$H$5</f>
        <v>0</v>
      </c>
      <c r="E34" s="70">
        <f>+'Formulario de Inspección'!$A$7</f>
        <v>0</v>
      </c>
      <c r="F34" s="70">
        <f>+'Formulario de Inspección'!$D$7</f>
        <v>0</v>
      </c>
      <c r="G34" s="70">
        <f>+'Formulario de Inspección'!$H$7</f>
        <v>0</v>
      </c>
      <c r="H34" s="70">
        <f>+'Formulario de Inspección'!$P$7</f>
        <v>0</v>
      </c>
      <c r="I34" s="70">
        <f>+'Formulario de Inspección'!$R$7</f>
        <v>0</v>
      </c>
      <c r="J34" s="71">
        <f>+'Formulario de Inspección'!$A$9</f>
        <v>0</v>
      </c>
      <c r="K34" s="70" t="str">
        <f>+'Formulario de Inspección'!$D$9</f>
        <v>DIAGNOSTICO INICIAL</v>
      </c>
      <c r="L34" s="71" t="str">
        <f>+'Formulario de Inspección'!$H$9</f>
        <v>N/A</v>
      </c>
      <c r="M34" s="70" t="str">
        <f>+'Formulario de Inspección'!$P$9</f>
        <v>N/A</v>
      </c>
      <c r="N34" s="71">
        <f>+'Formulario de Inspección'!$R$9</f>
        <v>0</v>
      </c>
      <c r="O34" s="37" t="s">
        <v>64</v>
      </c>
      <c r="P34" s="37" t="str">
        <f>+Referencia!D34</f>
        <v>s</v>
      </c>
      <c r="Q34" s="72" t="str">
        <f>+Referencia!G34</f>
        <v>Defecto de sujeción del extintor</v>
      </c>
      <c r="R34" s="70" t="str">
        <f>+Referencia!F34</f>
        <v>DG</v>
      </c>
      <c r="S34" s="73" t="str">
        <f>+'Formulario de Inspección'!N48</f>
        <v>P</v>
      </c>
      <c r="T34" s="75">
        <f>+'Formulario de Inspección'!O48</f>
        <v>0</v>
      </c>
      <c r="U34" s="70" t="str">
        <f>+'Formulario de Inspección'!$C$463</f>
        <v>FAVORABLE</v>
      </c>
      <c r="V34" s="70" t="str">
        <f>+'Formulario de Inspección'!$P$464</f>
        <v>N/A</v>
      </c>
      <c r="W34" s="70" t="str">
        <f>+'Formulario de Inspección'!$S$464</f>
        <v>N/A</v>
      </c>
      <c r="X34" s="70" t="str">
        <f>+'Formulario de Inspección'!$H$479</f>
        <v>William Ramírez Chavarría</v>
      </c>
    </row>
    <row r="35" spans="1:24" ht="31.95" hidden="1" customHeight="1">
      <c r="A35" s="70">
        <f>+'Formulario de Inspección'!$R$5</f>
        <v>0</v>
      </c>
      <c r="B35" s="70">
        <f>'Formulario de Inspección'!$A$5</f>
        <v>0</v>
      </c>
      <c r="C35" s="70" t="str">
        <f>+'Formulario de Inspección'!$D$5</f>
        <v>Banda transportadora</v>
      </c>
      <c r="D35" s="70">
        <f>+'Formulario de Inspección'!$H$5</f>
        <v>0</v>
      </c>
      <c r="E35" s="70">
        <f>+'Formulario de Inspección'!$A$7</f>
        <v>0</v>
      </c>
      <c r="F35" s="70">
        <f>+'Formulario de Inspección'!$D$7</f>
        <v>0</v>
      </c>
      <c r="G35" s="70">
        <f>+'Formulario de Inspección'!$H$7</f>
        <v>0</v>
      </c>
      <c r="H35" s="70">
        <f>+'Formulario de Inspección'!$P$7</f>
        <v>0</v>
      </c>
      <c r="I35" s="70">
        <f>+'Formulario de Inspección'!$R$7</f>
        <v>0</v>
      </c>
      <c r="J35" s="71">
        <f>+'Formulario de Inspección'!$A$9</f>
        <v>0</v>
      </c>
      <c r="K35" s="70" t="str">
        <f>+'Formulario de Inspección'!$D$9</f>
        <v>DIAGNOSTICO INICIAL</v>
      </c>
      <c r="L35" s="71" t="str">
        <f>+'Formulario de Inspección'!$H$9</f>
        <v>N/A</v>
      </c>
      <c r="M35" s="70" t="str">
        <f>+'Formulario de Inspección'!$P$9</f>
        <v>N/A</v>
      </c>
      <c r="N35" s="71">
        <f>+'Formulario de Inspección'!$R$9</f>
        <v>0</v>
      </c>
      <c r="O35" s="37" t="s">
        <v>91</v>
      </c>
      <c r="P35" s="37" t="str">
        <f>+Referencia!D35</f>
        <v>a</v>
      </c>
      <c r="Q35" s="72" t="str">
        <f>+Referencia!G35</f>
        <v>Defectos de accionamiento en puerta en el acceso al vehículo</v>
      </c>
      <c r="R35" s="70" t="str">
        <f>+Referencia!F35</f>
        <v>DL</v>
      </c>
      <c r="S35" s="73" t="str">
        <f>+'Formulario de Inspección'!N54</f>
        <v>¡</v>
      </c>
      <c r="T35" s="75">
        <f>+'Formulario de Inspección'!O54</f>
        <v>0</v>
      </c>
      <c r="U35" s="70" t="str">
        <f>+'Formulario de Inspección'!$C$463</f>
        <v>FAVORABLE</v>
      </c>
      <c r="V35" s="70" t="str">
        <f>+'Formulario de Inspección'!$P$464</f>
        <v>N/A</v>
      </c>
      <c r="W35" s="70" t="str">
        <f>+'Formulario de Inspección'!$S$464</f>
        <v>N/A</v>
      </c>
      <c r="X35" s="70" t="str">
        <f>+'Formulario de Inspección'!$H$479</f>
        <v>William Ramírez Chavarría</v>
      </c>
    </row>
    <row r="36" spans="1:24" ht="31.95" hidden="1" customHeight="1">
      <c r="A36" s="70">
        <f>+'Formulario de Inspección'!$R$5</f>
        <v>0</v>
      </c>
      <c r="B36" s="70">
        <f>'Formulario de Inspección'!$A$5</f>
        <v>0</v>
      </c>
      <c r="C36" s="70" t="str">
        <f>+'Formulario de Inspección'!$D$5</f>
        <v>Banda transportadora</v>
      </c>
      <c r="D36" s="70">
        <f>+'Formulario de Inspección'!$H$5</f>
        <v>0</v>
      </c>
      <c r="E36" s="70">
        <f>+'Formulario de Inspección'!$A$7</f>
        <v>0</v>
      </c>
      <c r="F36" s="70">
        <f>+'Formulario de Inspección'!$D$7</f>
        <v>0</v>
      </c>
      <c r="G36" s="70">
        <f>+'Formulario de Inspección'!$H$7</f>
        <v>0</v>
      </c>
      <c r="H36" s="70">
        <f>+'Formulario de Inspección'!$P$7</f>
        <v>0</v>
      </c>
      <c r="I36" s="70">
        <f>+'Formulario de Inspección'!$R$7</f>
        <v>0</v>
      </c>
      <c r="J36" s="71">
        <f>+'Formulario de Inspección'!$A$9</f>
        <v>0</v>
      </c>
      <c r="K36" s="70" t="str">
        <f>+'Formulario de Inspección'!$D$9</f>
        <v>DIAGNOSTICO INICIAL</v>
      </c>
      <c r="L36" s="71" t="str">
        <f>+'Formulario de Inspección'!$H$9</f>
        <v>N/A</v>
      </c>
      <c r="M36" s="70" t="str">
        <f>+'Formulario de Inspección'!$P$9</f>
        <v>N/A</v>
      </c>
      <c r="N36" s="71">
        <f>+'Formulario de Inspección'!$R$9</f>
        <v>0</v>
      </c>
      <c r="O36" s="37" t="s">
        <v>91</v>
      </c>
      <c r="P36" s="37" t="str">
        <f>+Referencia!D36</f>
        <v>b</v>
      </c>
      <c r="Q36" s="72" t="str">
        <f>+Referencia!G36</f>
        <v>Defectos de accionamiento en puerta en la salida del vehículo</v>
      </c>
      <c r="R36" s="70" t="str">
        <f>+Referencia!F36</f>
        <v>DG</v>
      </c>
      <c r="S36" s="73" t="str">
        <f>+'Formulario de Inspección'!N55</f>
        <v>¡</v>
      </c>
      <c r="T36" s="75">
        <f>+'Formulario de Inspección'!O55</f>
        <v>0</v>
      </c>
      <c r="U36" s="70" t="str">
        <f>+'Formulario de Inspección'!$C$463</f>
        <v>FAVORABLE</v>
      </c>
      <c r="V36" s="70" t="str">
        <f>+'Formulario de Inspección'!$P$464</f>
        <v>N/A</v>
      </c>
      <c r="W36" s="70" t="str">
        <f>+'Formulario de Inspección'!$S$464</f>
        <v>N/A</v>
      </c>
      <c r="X36" s="70" t="str">
        <f>+'Formulario de Inspección'!$H$479</f>
        <v>William Ramírez Chavarría</v>
      </c>
    </row>
    <row r="37" spans="1:24" ht="28.8" hidden="1">
      <c r="A37" s="70">
        <f>+'Formulario de Inspección'!$R$5</f>
        <v>0</v>
      </c>
      <c r="B37" s="70">
        <f>'Formulario de Inspección'!$A$5</f>
        <v>0</v>
      </c>
      <c r="C37" s="70" t="str">
        <f>+'Formulario de Inspección'!$D$5</f>
        <v>Banda transportadora</v>
      </c>
      <c r="D37" s="70">
        <f>+'Formulario de Inspección'!$H$5</f>
        <v>0</v>
      </c>
      <c r="E37" s="70">
        <f>+'Formulario de Inspección'!$A$7</f>
        <v>0</v>
      </c>
      <c r="F37" s="70">
        <f>+'Formulario de Inspección'!$D$7</f>
        <v>0</v>
      </c>
      <c r="G37" s="70">
        <f>+'Formulario de Inspección'!$H$7</f>
        <v>0</v>
      </c>
      <c r="H37" s="70">
        <f>+'Formulario de Inspección'!$P$7</f>
        <v>0</v>
      </c>
      <c r="I37" s="70">
        <f>+'Formulario de Inspección'!$R$7</f>
        <v>0</v>
      </c>
      <c r="J37" s="71">
        <f>+'Formulario de Inspección'!$A$9</f>
        <v>0</v>
      </c>
      <c r="K37" s="70" t="str">
        <f>+'Formulario de Inspección'!$D$9</f>
        <v>DIAGNOSTICO INICIAL</v>
      </c>
      <c r="L37" s="71" t="str">
        <f>+'Formulario de Inspección'!$H$9</f>
        <v>N/A</v>
      </c>
      <c r="M37" s="70" t="str">
        <f>+'Formulario de Inspección'!$P$9</f>
        <v>N/A</v>
      </c>
      <c r="N37" s="71">
        <f>+'Formulario de Inspección'!$R$9</f>
        <v>0</v>
      </c>
      <c r="O37" s="37" t="s">
        <v>91</v>
      </c>
      <c r="P37" s="37" t="str">
        <f>+Referencia!D37</f>
        <v>c</v>
      </c>
      <c r="Q37" s="72" t="str">
        <f>+Referencia!G37</f>
        <v>Bisagras defectuosas en puertas y compartimentos</v>
      </c>
      <c r="R37" s="70" t="str">
        <f>+Referencia!F37</f>
        <v>DL</v>
      </c>
      <c r="S37" s="73" t="str">
        <f>+'Formulario de Inspección'!N56</f>
        <v>P</v>
      </c>
      <c r="T37" s="75">
        <f>+'Formulario de Inspección'!O56</f>
        <v>0</v>
      </c>
      <c r="U37" s="70" t="str">
        <f>+'Formulario de Inspección'!$C$463</f>
        <v>FAVORABLE</v>
      </c>
      <c r="V37" s="70" t="str">
        <f>+'Formulario de Inspección'!$P$464</f>
        <v>N/A</v>
      </c>
      <c r="W37" s="70" t="str">
        <f>+'Formulario de Inspección'!$S$464</f>
        <v>N/A</v>
      </c>
      <c r="X37" s="70" t="str">
        <f>+'Formulario de Inspección'!$H$479</f>
        <v>William Ramírez Chavarría</v>
      </c>
    </row>
    <row r="38" spans="1:24" ht="31.95" hidden="1" customHeight="1">
      <c r="A38" s="70">
        <f>+'Formulario de Inspección'!$R$5</f>
        <v>0</v>
      </c>
      <c r="B38" s="70">
        <f>'Formulario de Inspección'!$A$5</f>
        <v>0</v>
      </c>
      <c r="C38" s="70" t="str">
        <f>+'Formulario de Inspección'!$D$5</f>
        <v>Banda transportadora</v>
      </c>
      <c r="D38" s="70">
        <f>+'Formulario de Inspección'!$H$5</f>
        <v>0</v>
      </c>
      <c r="E38" s="70">
        <f>+'Formulario de Inspección'!$A$7</f>
        <v>0</v>
      </c>
      <c r="F38" s="70">
        <f>+'Formulario de Inspección'!$D$7</f>
        <v>0</v>
      </c>
      <c r="G38" s="70">
        <f>+'Formulario de Inspección'!$H$7</f>
        <v>0</v>
      </c>
      <c r="H38" s="70">
        <f>+'Formulario de Inspección'!$P$7</f>
        <v>0</v>
      </c>
      <c r="I38" s="70">
        <f>+'Formulario de Inspección'!$R$7</f>
        <v>0</v>
      </c>
      <c r="J38" s="71">
        <f>+'Formulario de Inspección'!$A$9</f>
        <v>0</v>
      </c>
      <c r="K38" s="70" t="str">
        <f>+'Formulario de Inspección'!$D$9</f>
        <v>DIAGNOSTICO INICIAL</v>
      </c>
      <c r="L38" s="71" t="str">
        <f>+'Formulario de Inspección'!$H$9</f>
        <v>N/A</v>
      </c>
      <c r="M38" s="70" t="str">
        <f>+'Formulario de Inspección'!$P$9</f>
        <v>N/A</v>
      </c>
      <c r="N38" s="71">
        <f>+'Formulario de Inspección'!$R$9</f>
        <v>0</v>
      </c>
      <c r="O38" s="37" t="s">
        <v>91</v>
      </c>
      <c r="P38" s="37" t="str">
        <f>+Referencia!D38</f>
        <v>d</v>
      </c>
      <c r="Q38" s="72" t="str">
        <f>+Referencia!G38</f>
        <v xml:space="preserve">Puertas y/o tapa de motor con riesgo de desprendimiento y/o apertura repentina </v>
      </c>
      <c r="R38" s="70" t="str">
        <f>+Referencia!F38</f>
        <v>DG</v>
      </c>
      <c r="S38" s="73" t="str">
        <f>+'Formulario de Inspección'!N57</f>
        <v>¡</v>
      </c>
      <c r="T38" s="75">
        <f>+'Formulario de Inspección'!O57</f>
        <v>0</v>
      </c>
      <c r="U38" s="70" t="str">
        <f>+'Formulario de Inspección'!$C$463</f>
        <v>FAVORABLE</v>
      </c>
      <c r="V38" s="70" t="str">
        <f>+'Formulario de Inspección'!$P$464</f>
        <v>N/A</v>
      </c>
      <c r="W38" s="70" t="str">
        <f>+'Formulario de Inspección'!$S$464</f>
        <v>N/A</v>
      </c>
      <c r="X38" s="70" t="str">
        <f>+'Formulario de Inspección'!$H$479</f>
        <v>William Ramírez Chavarría</v>
      </c>
    </row>
    <row r="39" spans="1:24" ht="28.8" hidden="1">
      <c r="A39" s="70">
        <f>+'Formulario de Inspección'!$R$5</f>
        <v>0</v>
      </c>
      <c r="B39" s="70">
        <f>'Formulario de Inspección'!$A$5</f>
        <v>0</v>
      </c>
      <c r="C39" s="70" t="str">
        <f>+'Formulario de Inspección'!$D$5</f>
        <v>Banda transportadora</v>
      </c>
      <c r="D39" s="70">
        <f>+'Formulario de Inspección'!$H$5</f>
        <v>0</v>
      </c>
      <c r="E39" s="70">
        <f>+'Formulario de Inspección'!$A$7</f>
        <v>0</v>
      </c>
      <c r="F39" s="70">
        <f>+'Formulario de Inspección'!$D$7</f>
        <v>0</v>
      </c>
      <c r="G39" s="70">
        <f>+'Formulario de Inspección'!$H$7</f>
        <v>0</v>
      </c>
      <c r="H39" s="70">
        <f>+'Formulario de Inspección'!$P$7</f>
        <v>0</v>
      </c>
      <c r="I39" s="70">
        <f>+'Formulario de Inspección'!$R$7</f>
        <v>0</v>
      </c>
      <c r="J39" s="71">
        <f>+'Formulario de Inspección'!$A$9</f>
        <v>0</v>
      </c>
      <c r="K39" s="70" t="str">
        <f>+'Formulario de Inspección'!$D$9</f>
        <v>DIAGNOSTICO INICIAL</v>
      </c>
      <c r="L39" s="71" t="str">
        <f>+'Formulario de Inspección'!$H$9</f>
        <v>N/A</v>
      </c>
      <c r="M39" s="70" t="str">
        <f>+'Formulario de Inspección'!$P$9</f>
        <v>N/A</v>
      </c>
      <c r="N39" s="71">
        <f>+'Formulario de Inspección'!$R$9</f>
        <v>0</v>
      </c>
      <c r="O39" s="37" t="s">
        <v>97</v>
      </c>
      <c r="P39" s="37" t="str">
        <f>+Referencia!D39</f>
        <v>a</v>
      </c>
      <c r="Q39" s="72" t="str">
        <f>+Referencia!G39</f>
        <v>Parabrisas delantero inexistente</v>
      </c>
      <c r="R39" s="70" t="str">
        <f>+Referencia!F39</f>
        <v>DG</v>
      </c>
      <c r="S39" s="73" t="str">
        <f>+'Formulario de Inspección'!N60</f>
        <v>¡</v>
      </c>
      <c r="T39" s="75">
        <f>+'Formulario de Inspección'!O60</f>
        <v>0</v>
      </c>
      <c r="U39" s="70" t="str">
        <f>+'Formulario de Inspección'!$C$463</f>
        <v>FAVORABLE</v>
      </c>
      <c r="V39" s="70" t="str">
        <f>+'Formulario de Inspección'!$P$464</f>
        <v>N/A</v>
      </c>
      <c r="W39" s="70" t="str">
        <f>+'Formulario de Inspección'!$S$464</f>
        <v>N/A</v>
      </c>
      <c r="X39" s="70" t="str">
        <f>+'Formulario de Inspección'!$H$479</f>
        <v>William Ramírez Chavarría</v>
      </c>
    </row>
    <row r="40" spans="1:24" ht="28.8" hidden="1">
      <c r="A40" s="70">
        <f>+'Formulario de Inspección'!$R$5</f>
        <v>0</v>
      </c>
      <c r="B40" s="70">
        <f>'Formulario de Inspección'!$A$5</f>
        <v>0</v>
      </c>
      <c r="C40" s="70" t="str">
        <f>+'Formulario de Inspección'!$D$5</f>
        <v>Banda transportadora</v>
      </c>
      <c r="D40" s="70">
        <f>+'Formulario de Inspección'!$H$5</f>
        <v>0</v>
      </c>
      <c r="E40" s="70">
        <f>+'Formulario de Inspección'!$A$7</f>
        <v>0</v>
      </c>
      <c r="F40" s="70">
        <f>+'Formulario de Inspección'!$D$7</f>
        <v>0</v>
      </c>
      <c r="G40" s="70">
        <f>+'Formulario de Inspección'!$H$7</f>
        <v>0</v>
      </c>
      <c r="H40" s="70">
        <f>+'Formulario de Inspección'!$P$7</f>
        <v>0</v>
      </c>
      <c r="I40" s="70">
        <f>+'Formulario de Inspección'!$R$7</f>
        <v>0</v>
      </c>
      <c r="J40" s="71">
        <f>+'Formulario de Inspección'!$A$9</f>
        <v>0</v>
      </c>
      <c r="K40" s="70" t="str">
        <f>+'Formulario de Inspección'!$D$9</f>
        <v>DIAGNOSTICO INICIAL</v>
      </c>
      <c r="L40" s="71" t="str">
        <f>+'Formulario de Inspección'!$H$9</f>
        <v>N/A</v>
      </c>
      <c r="M40" s="70" t="str">
        <f>+'Formulario de Inspección'!$P$9</f>
        <v>N/A</v>
      </c>
      <c r="N40" s="71">
        <f>+'Formulario de Inspección'!$R$9</f>
        <v>0</v>
      </c>
      <c r="O40" s="37" t="s">
        <v>97</v>
      </c>
      <c r="P40" s="37" t="str">
        <f>+Referencia!D40</f>
        <v>b</v>
      </c>
      <c r="Q40" s="72" t="str">
        <f>+Referencia!G40</f>
        <v>Accionamiento de ventanas defectuoso</v>
      </c>
      <c r="R40" s="70" t="str">
        <f>+Referencia!F40</f>
        <v>DL</v>
      </c>
      <c r="S40" s="73" t="str">
        <f>+'Formulario de Inspección'!N61</f>
        <v>¡</v>
      </c>
      <c r="T40" s="75">
        <f>+'Formulario de Inspección'!O61</f>
        <v>0</v>
      </c>
      <c r="U40" s="70" t="str">
        <f>+'Formulario de Inspección'!$C$463</f>
        <v>FAVORABLE</v>
      </c>
      <c r="V40" s="70" t="str">
        <f>+'Formulario de Inspección'!$P$464</f>
        <v>N/A</v>
      </c>
      <c r="W40" s="70" t="str">
        <f>+'Formulario de Inspección'!$S$464</f>
        <v>N/A</v>
      </c>
      <c r="X40" s="70" t="str">
        <f>+'Formulario de Inspección'!$H$479</f>
        <v>William Ramírez Chavarría</v>
      </c>
    </row>
    <row r="41" spans="1:24" ht="31.95" hidden="1" customHeight="1">
      <c r="A41" s="70">
        <f>+'Formulario de Inspección'!$R$5</f>
        <v>0</v>
      </c>
      <c r="B41" s="70">
        <f>'Formulario de Inspección'!$A$5</f>
        <v>0</v>
      </c>
      <c r="C41" s="70" t="str">
        <f>+'Formulario de Inspección'!$D$5</f>
        <v>Banda transportadora</v>
      </c>
      <c r="D41" s="70">
        <f>+'Formulario de Inspección'!$H$5</f>
        <v>0</v>
      </c>
      <c r="E41" s="70">
        <f>+'Formulario de Inspección'!$A$7</f>
        <v>0</v>
      </c>
      <c r="F41" s="70">
        <f>+'Formulario de Inspección'!$D$7</f>
        <v>0</v>
      </c>
      <c r="G41" s="70">
        <f>+'Formulario de Inspección'!$H$7</f>
        <v>0</v>
      </c>
      <c r="H41" s="70">
        <f>+'Formulario de Inspección'!$P$7</f>
        <v>0</v>
      </c>
      <c r="I41" s="70">
        <f>+'Formulario de Inspección'!$R$7</f>
        <v>0</v>
      </c>
      <c r="J41" s="71">
        <f>+'Formulario de Inspección'!$A$9</f>
        <v>0</v>
      </c>
      <c r="K41" s="70" t="str">
        <f>+'Formulario de Inspección'!$D$9</f>
        <v>DIAGNOSTICO INICIAL</v>
      </c>
      <c r="L41" s="71" t="str">
        <f>+'Formulario de Inspección'!$H$9</f>
        <v>N/A</v>
      </c>
      <c r="M41" s="70" t="str">
        <f>+'Formulario de Inspección'!$P$9</f>
        <v>N/A</v>
      </c>
      <c r="N41" s="71">
        <f>+'Formulario de Inspección'!$R$9</f>
        <v>0</v>
      </c>
      <c r="O41" s="37" t="s">
        <v>97</v>
      </c>
      <c r="P41" s="37" t="str">
        <f>+Referencia!D41</f>
        <v>c</v>
      </c>
      <c r="Q41" s="72" t="str">
        <f>+Referencia!G41</f>
        <v>Existencia de lámina adhesiva anti solar, polarizado, sticker, adhesivos o similares en el parabrisas delantero.</v>
      </c>
      <c r="R41" s="70" t="str">
        <f>+Referencia!F41</f>
        <v>DG</v>
      </c>
      <c r="S41" s="73" t="str">
        <f>+'Formulario de Inspección'!N62</f>
        <v>¡</v>
      </c>
      <c r="T41" s="75">
        <f>+'Formulario de Inspección'!O62</f>
        <v>0</v>
      </c>
      <c r="U41" s="70" t="str">
        <f>+'Formulario de Inspección'!$C$463</f>
        <v>FAVORABLE</v>
      </c>
      <c r="V41" s="70" t="str">
        <f>+'Formulario de Inspección'!$P$464</f>
        <v>N/A</v>
      </c>
      <c r="W41" s="70" t="str">
        <f>+'Formulario de Inspección'!$S$464</f>
        <v>N/A</v>
      </c>
      <c r="X41" s="70" t="str">
        <f>+'Formulario de Inspección'!$H$479</f>
        <v>William Ramírez Chavarría</v>
      </c>
    </row>
    <row r="42" spans="1:24" ht="28.8" hidden="1">
      <c r="A42" s="70">
        <f>+'Formulario de Inspección'!$R$5</f>
        <v>0</v>
      </c>
      <c r="B42" s="70">
        <f>'Formulario de Inspección'!$A$5</f>
        <v>0</v>
      </c>
      <c r="C42" s="70" t="str">
        <f>+'Formulario de Inspección'!$D$5</f>
        <v>Banda transportadora</v>
      </c>
      <c r="D42" s="70">
        <f>+'Formulario de Inspección'!$H$5</f>
        <v>0</v>
      </c>
      <c r="E42" s="70">
        <f>+'Formulario de Inspección'!$A$7</f>
        <v>0</v>
      </c>
      <c r="F42" s="70">
        <f>+'Formulario de Inspección'!$D$7</f>
        <v>0</v>
      </c>
      <c r="G42" s="70">
        <f>+'Formulario de Inspección'!$H$7</f>
        <v>0</v>
      </c>
      <c r="H42" s="70">
        <f>+'Formulario de Inspección'!$P$7</f>
        <v>0</v>
      </c>
      <c r="I42" s="70">
        <f>+'Formulario de Inspección'!$R$7</f>
        <v>0</v>
      </c>
      <c r="J42" s="71">
        <f>+'Formulario de Inspección'!$A$9</f>
        <v>0</v>
      </c>
      <c r="K42" s="70" t="str">
        <f>+'Formulario de Inspección'!$D$9</f>
        <v>DIAGNOSTICO INICIAL</v>
      </c>
      <c r="L42" s="71" t="str">
        <f>+'Formulario de Inspección'!$H$9</f>
        <v>N/A</v>
      </c>
      <c r="M42" s="70" t="str">
        <f>+'Formulario de Inspección'!$P$9</f>
        <v>N/A</v>
      </c>
      <c r="N42" s="71">
        <f>+'Formulario de Inspección'!$R$9</f>
        <v>0</v>
      </c>
      <c r="O42" s="37" t="s">
        <v>97</v>
      </c>
      <c r="P42" s="37" t="str">
        <f>+Referencia!D42</f>
        <v>d</v>
      </c>
      <c r="Q42" s="72" t="str">
        <f>+Referencia!G42</f>
        <v>Existencia de lámina adhesiva anti solar, ,adhesivos o similares en ventanillas y/o parabrisas trasero</v>
      </c>
      <c r="R42" s="70" t="str">
        <f>+Referencia!F42</f>
        <v>DL</v>
      </c>
      <c r="S42" s="73" t="str">
        <f>+'Formulario de Inspección'!N63</f>
        <v>¡</v>
      </c>
      <c r="T42" s="75">
        <f>+'Formulario de Inspección'!O63</f>
        <v>0</v>
      </c>
      <c r="U42" s="70" t="str">
        <f>+'Formulario de Inspección'!$C$463</f>
        <v>FAVORABLE</v>
      </c>
      <c r="V42" s="70" t="str">
        <f>+'Formulario de Inspección'!$P$464</f>
        <v>N/A</v>
      </c>
      <c r="W42" s="70" t="str">
        <f>+'Formulario de Inspección'!$S$464</f>
        <v>N/A</v>
      </c>
      <c r="X42" s="70" t="str">
        <f>+'Formulario de Inspección'!$H$479</f>
        <v>William Ramírez Chavarría</v>
      </c>
    </row>
    <row r="43" spans="1:24" ht="31.95" hidden="1" customHeight="1">
      <c r="A43" s="70">
        <f>+'Formulario de Inspección'!$R$5</f>
        <v>0</v>
      </c>
      <c r="B43" s="70">
        <f>'Formulario de Inspección'!$A$5</f>
        <v>0</v>
      </c>
      <c r="C43" s="70" t="str">
        <f>+'Formulario de Inspección'!$D$5</f>
        <v>Banda transportadora</v>
      </c>
      <c r="D43" s="70">
        <f>+'Formulario de Inspección'!$H$5</f>
        <v>0</v>
      </c>
      <c r="E43" s="70">
        <f>+'Formulario de Inspección'!$A$7</f>
        <v>0</v>
      </c>
      <c r="F43" s="70">
        <f>+'Formulario de Inspección'!$D$7</f>
        <v>0</v>
      </c>
      <c r="G43" s="70">
        <f>+'Formulario de Inspección'!$H$7</f>
        <v>0</v>
      </c>
      <c r="H43" s="70">
        <f>+'Formulario de Inspección'!$P$7</f>
        <v>0</v>
      </c>
      <c r="I43" s="70">
        <f>+'Formulario de Inspección'!$R$7</f>
        <v>0</v>
      </c>
      <c r="J43" s="71">
        <f>+'Formulario de Inspección'!$A$9</f>
        <v>0</v>
      </c>
      <c r="K43" s="70" t="str">
        <f>+'Formulario de Inspección'!$D$9</f>
        <v>DIAGNOSTICO INICIAL</v>
      </c>
      <c r="L43" s="71" t="str">
        <f>+'Formulario de Inspección'!$H$9</f>
        <v>N/A</v>
      </c>
      <c r="M43" s="70" t="str">
        <f>+'Formulario de Inspección'!$P$9</f>
        <v>N/A</v>
      </c>
      <c r="N43" s="71">
        <f>+'Formulario de Inspección'!$R$9</f>
        <v>0</v>
      </c>
      <c r="O43" s="37" t="s">
        <v>97</v>
      </c>
      <c r="P43" s="37" t="str">
        <f>+Referencia!D43</f>
        <v>e</v>
      </c>
      <c r="Q43" s="72" t="str">
        <f>+Referencia!G43</f>
        <v>Fisuras o impactos con radio mayor a 5 cm pero menor a 15 cm en el parabrisas delantero, fuera del campo de visión del conductor.</v>
      </c>
      <c r="R43" s="70" t="str">
        <f>+Referencia!F43</f>
        <v>DL</v>
      </c>
      <c r="S43" s="73" t="str">
        <f>+'Formulario de Inspección'!N64</f>
        <v>¡</v>
      </c>
      <c r="T43" s="75">
        <f>+'Formulario de Inspección'!O64</f>
        <v>0</v>
      </c>
      <c r="U43" s="70" t="str">
        <f>+'Formulario de Inspección'!$C$463</f>
        <v>FAVORABLE</v>
      </c>
      <c r="V43" s="70" t="str">
        <f>+'Formulario de Inspección'!$P$464</f>
        <v>N/A</v>
      </c>
      <c r="W43" s="70" t="str">
        <f>+'Formulario de Inspección'!$S$464</f>
        <v>N/A</v>
      </c>
      <c r="X43" s="70" t="str">
        <f>+'Formulario de Inspección'!$H$479</f>
        <v>William Ramírez Chavarría</v>
      </c>
    </row>
    <row r="44" spans="1:24" ht="31.95" hidden="1" customHeight="1">
      <c r="A44" s="70">
        <f>+'Formulario de Inspección'!$R$5</f>
        <v>0</v>
      </c>
      <c r="B44" s="70">
        <f>'Formulario de Inspección'!$A$5</f>
        <v>0</v>
      </c>
      <c r="C44" s="70" t="str">
        <f>+'Formulario de Inspección'!$D$5</f>
        <v>Banda transportadora</v>
      </c>
      <c r="D44" s="70">
        <f>+'Formulario de Inspección'!$H$5</f>
        <v>0</v>
      </c>
      <c r="E44" s="70">
        <f>+'Formulario de Inspección'!$A$7</f>
        <v>0</v>
      </c>
      <c r="F44" s="70">
        <f>+'Formulario de Inspección'!$D$7</f>
        <v>0</v>
      </c>
      <c r="G44" s="70">
        <f>+'Formulario de Inspección'!$H$7</f>
        <v>0</v>
      </c>
      <c r="H44" s="70">
        <f>+'Formulario de Inspección'!$P$7</f>
        <v>0</v>
      </c>
      <c r="I44" s="70">
        <f>+'Formulario de Inspección'!$R$7</f>
        <v>0</v>
      </c>
      <c r="J44" s="71">
        <f>+'Formulario de Inspección'!$A$9</f>
        <v>0</v>
      </c>
      <c r="K44" s="70" t="str">
        <f>+'Formulario de Inspección'!$D$9</f>
        <v>DIAGNOSTICO INICIAL</v>
      </c>
      <c r="L44" s="71" t="str">
        <f>+'Formulario de Inspección'!$H$9</f>
        <v>N/A</v>
      </c>
      <c r="M44" s="70" t="str">
        <f>+'Formulario de Inspección'!$P$9</f>
        <v>N/A</v>
      </c>
      <c r="N44" s="71">
        <f>+'Formulario de Inspección'!$R$9</f>
        <v>0</v>
      </c>
      <c r="O44" s="37" t="s">
        <v>97</v>
      </c>
      <c r="P44" s="37" t="str">
        <f>+Referencia!D44</f>
        <v>f</v>
      </c>
      <c r="Q44" s="72" t="str">
        <f>+Referencia!G44</f>
        <v>Fisuras o impactos con radio mayor a 5 cm en el parabrisas delantero, dentro del campo de visión del conductor.</v>
      </c>
      <c r="R44" s="70" t="str">
        <f>+Referencia!F44</f>
        <v>DG</v>
      </c>
      <c r="S44" s="73" t="str">
        <f>+'Formulario de Inspección'!N65</f>
        <v>¡</v>
      </c>
      <c r="T44" s="75">
        <f>+'Formulario de Inspección'!O65</f>
        <v>0</v>
      </c>
      <c r="U44" s="70" t="str">
        <f>+'Formulario de Inspección'!$C$463</f>
        <v>FAVORABLE</v>
      </c>
      <c r="V44" s="70" t="str">
        <f>+'Formulario de Inspección'!$P$464</f>
        <v>N/A</v>
      </c>
      <c r="W44" s="70" t="str">
        <f>+'Formulario de Inspección'!$S$464</f>
        <v>N/A</v>
      </c>
      <c r="X44" s="70" t="str">
        <f>+'Formulario de Inspección'!$H$479</f>
        <v>William Ramírez Chavarría</v>
      </c>
    </row>
    <row r="45" spans="1:24" ht="28.8" hidden="1">
      <c r="A45" s="70">
        <f>+'Formulario de Inspección'!$R$5</f>
        <v>0</v>
      </c>
      <c r="B45" s="70">
        <f>'Formulario de Inspección'!$A$5</f>
        <v>0</v>
      </c>
      <c r="C45" s="70" t="str">
        <f>+'Formulario de Inspección'!$D$5</f>
        <v>Banda transportadora</v>
      </c>
      <c r="D45" s="70">
        <f>+'Formulario de Inspección'!$H$5</f>
        <v>0</v>
      </c>
      <c r="E45" s="70">
        <f>+'Formulario de Inspección'!$A$7</f>
        <v>0</v>
      </c>
      <c r="F45" s="70">
        <f>+'Formulario de Inspección'!$D$7</f>
        <v>0</v>
      </c>
      <c r="G45" s="70">
        <f>+'Formulario de Inspección'!$H$7</f>
        <v>0</v>
      </c>
      <c r="H45" s="70">
        <f>+'Formulario de Inspección'!$P$7</f>
        <v>0</v>
      </c>
      <c r="I45" s="70">
        <f>+'Formulario de Inspección'!$R$7</f>
        <v>0</v>
      </c>
      <c r="J45" s="71">
        <f>+'Formulario de Inspección'!$A$9</f>
        <v>0</v>
      </c>
      <c r="K45" s="70" t="str">
        <f>+'Formulario de Inspección'!$D$9</f>
        <v>DIAGNOSTICO INICIAL</v>
      </c>
      <c r="L45" s="71" t="str">
        <f>+'Formulario de Inspección'!$H$9</f>
        <v>N/A</v>
      </c>
      <c r="M45" s="70" t="str">
        <f>+'Formulario de Inspección'!$P$9</f>
        <v>N/A</v>
      </c>
      <c r="N45" s="71">
        <f>+'Formulario de Inspección'!$R$9</f>
        <v>0</v>
      </c>
      <c r="O45" s="37" t="s">
        <v>97</v>
      </c>
      <c r="P45" s="37" t="str">
        <f>+Referencia!D45</f>
        <v>g</v>
      </c>
      <c r="Q45" s="72" t="str">
        <f>+Referencia!G45</f>
        <v>Fisura o impactos con radio mayor a 5 cm en las ventanillas o parabrisas trasero.</v>
      </c>
      <c r="R45" s="70" t="str">
        <f>+Referencia!F45</f>
        <v>DL</v>
      </c>
      <c r="S45" s="73" t="str">
        <f>+'Formulario de Inspección'!N66</f>
        <v>¡</v>
      </c>
      <c r="T45" s="75">
        <f>+'Formulario de Inspección'!O66</f>
        <v>0</v>
      </c>
      <c r="U45" s="70" t="str">
        <f>+'Formulario de Inspección'!$C$463</f>
        <v>FAVORABLE</v>
      </c>
      <c r="V45" s="70" t="str">
        <f>+'Formulario de Inspección'!$P$464</f>
        <v>N/A</v>
      </c>
      <c r="W45" s="70" t="str">
        <f>+'Formulario de Inspección'!$S$464</f>
        <v>N/A</v>
      </c>
      <c r="X45" s="70" t="str">
        <f>+'Formulario de Inspección'!$H$479</f>
        <v>William Ramírez Chavarría</v>
      </c>
    </row>
    <row r="46" spans="1:24" ht="31.95" hidden="1" customHeight="1">
      <c r="A46" s="70">
        <f>+'Formulario de Inspección'!$R$5</f>
        <v>0</v>
      </c>
      <c r="B46" s="70">
        <f>'Formulario de Inspección'!$A$5</f>
        <v>0</v>
      </c>
      <c r="C46" s="70" t="str">
        <f>+'Formulario de Inspección'!$D$5</f>
        <v>Banda transportadora</v>
      </c>
      <c r="D46" s="70">
        <f>+'Formulario de Inspección'!$H$5</f>
        <v>0</v>
      </c>
      <c r="E46" s="70">
        <f>+'Formulario de Inspección'!$A$7</f>
        <v>0</v>
      </c>
      <c r="F46" s="70">
        <f>+'Formulario de Inspección'!$D$7</f>
        <v>0</v>
      </c>
      <c r="G46" s="70">
        <f>+'Formulario de Inspección'!$H$7</f>
        <v>0</v>
      </c>
      <c r="H46" s="70">
        <f>+'Formulario de Inspección'!$P$7</f>
        <v>0</v>
      </c>
      <c r="I46" s="70">
        <f>+'Formulario de Inspección'!$R$7</f>
        <v>0</v>
      </c>
      <c r="J46" s="71">
        <f>+'Formulario de Inspección'!$A$9</f>
        <v>0</v>
      </c>
      <c r="K46" s="70" t="str">
        <f>+'Formulario de Inspección'!$D$9</f>
        <v>DIAGNOSTICO INICIAL</v>
      </c>
      <c r="L46" s="71" t="str">
        <f>+'Formulario de Inspección'!$H$9</f>
        <v>N/A</v>
      </c>
      <c r="M46" s="70" t="str">
        <f>+'Formulario de Inspección'!$P$9</f>
        <v>N/A</v>
      </c>
      <c r="N46" s="71">
        <f>+'Formulario de Inspección'!$R$9</f>
        <v>0</v>
      </c>
      <c r="O46" s="37" t="s">
        <v>106</v>
      </c>
      <c r="P46" s="37" t="str">
        <f>+Referencia!D46</f>
        <v>a</v>
      </c>
      <c r="Q46" s="72" t="str">
        <f>+Referencia!G46</f>
        <v xml:space="preserve">Inexistencia de los limpiaparabrisas (escobillas) </v>
      </c>
      <c r="R46" s="70" t="str">
        <f>+Referencia!F46</f>
        <v>DG</v>
      </c>
      <c r="S46" s="73" t="str">
        <f>+'Formulario de Inspección'!N69</f>
        <v>¡</v>
      </c>
      <c r="T46" s="75">
        <f>+'Formulario de Inspección'!O69</f>
        <v>0</v>
      </c>
      <c r="U46" s="70" t="str">
        <f>+'Formulario de Inspección'!$C$463</f>
        <v>FAVORABLE</v>
      </c>
      <c r="V46" s="70" t="str">
        <f>+'Formulario de Inspección'!$P$464</f>
        <v>N/A</v>
      </c>
      <c r="W46" s="70" t="str">
        <f>+'Formulario de Inspección'!$S$464</f>
        <v>N/A</v>
      </c>
      <c r="X46" s="70" t="str">
        <f>+'Formulario de Inspección'!$H$479</f>
        <v>William Ramírez Chavarría</v>
      </c>
    </row>
    <row r="47" spans="1:24" ht="28.8" hidden="1">
      <c r="A47" s="70">
        <f>+'Formulario de Inspección'!$R$5</f>
        <v>0</v>
      </c>
      <c r="B47" s="70">
        <f>'Formulario de Inspección'!$A$5</f>
        <v>0</v>
      </c>
      <c r="C47" s="70" t="str">
        <f>+'Formulario de Inspección'!$D$5</f>
        <v>Banda transportadora</v>
      </c>
      <c r="D47" s="70">
        <f>+'Formulario de Inspección'!$H$5</f>
        <v>0</v>
      </c>
      <c r="E47" s="70">
        <f>+'Formulario de Inspección'!$A$7</f>
        <v>0</v>
      </c>
      <c r="F47" s="70">
        <f>+'Formulario de Inspección'!$D$7</f>
        <v>0</v>
      </c>
      <c r="G47" s="70">
        <f>+'Formulario de Inspección'!$H$7</f>
        <v>0</v>
      </c>
      <c r="H47" s="70">
        <f>+'Formulario de Inspección'!$P$7</f>
        <v>0</v>
      </c>
      <c r="I47" s="70">
        <f>+'Formulario de Inspección'!$R$7</f>
        <v>0</v>
      </c>
      <c r="J47" s="71">
        <f>+'Formulario de Inspección'!$A$9</f>
        <v>0</v>
      </c>
      <c r="K47" s="70" t="str">
        <f>+'Formulario de Inspección'!$D$9</f>
        <v>DIAGNOSTICO INICIAL</v>
      </c>
      <c r="L47" s="71" t="str">
        <f>+'Formulario de Inspección'!$H$9</f>
        <v>N/A</v>
      </c>
      <c r="M47" s="70" t="str">
        <f>+'Formulario de Inspección'!$P$9</f>
        <v>N/A</v>
      </c>
      <c r="N47" s="71">
        <f>+'Formulario de Inspección'!$R$9</f>
        <v>0</v>
      </c>
      <c r="O47" s="37" t="s">
        <v>106</v>
      </c>
      <c r="P47" s="37" t="str">
        <f>+Referencia!D47</f>
        <v>b</v>
      </c>
      <c r="Q47" s="72" t="str">
        <f>+Referencia!G47</f>
        <v xml:space="preserve">Mal funcionamiento del limpiaparabrisas (escobillas) </v>
      </c>
      <c r="R47" s="70" t="str">
        <f>+Referencia!F47</f>
        <v>DG</v>
      </c>
      <c r="S47" s="73" t="str">
        <f>+'Formulario de Inspección'!N70</f>
        <v>¡</v>
      </c>
      <c r="T47" s="75">
        <f>+'Formulario de Inspección'!O70</f>
        <v>0</v>
      </c>
      <c r="U47" s="70" t="str">
        <f>+'Formulario de Inspección'!$C$463</f>
        <v>FAVORABLE</v>
      </c>
      <c r="V47" s="70" t="str">
        <f>+'Formulario de Inspección'!$P$464</f>
        <v>N/A</v>
      </c>
      <c r="W47" s="70" t="str">
        <f>+'Formulario de Inspección'!$S$464</f>
        <v>N/A</v>
      </c>
      <c r="X47" s="70" t="str">
        <f>+'Formulario de Inspección'!$H$479</f>
        <v>William Ramírez Chavarría</v>
      </c>
    </row>
    <row r="48" spans="1:24" ht="28.8" hidden="1">
      <c r="A48" s="70">
        <f>+'Formulario de Inspección'!$R$5</f>
        <v>0</v>
      </c>
      <c r="B48" s="70">
        <f>'Formulario de Inspección'!$A$5</f>
        <v>0</v>
      </c>
      <c r="C48" s="70" t="str">
        <f>+'Formulario de Inspección'!$D$5</f>
        <v>Banda transportadora</v>
      </c>
      <c r="D48" s="70">
        <f>+'Formulario de Inspección'!$H$5</f>
        <v>0</v>
      </c>
      <c r="E48" s="70">
        <f>+'Formulario de Inspección'!$A$7</f>
        <v>0</v>
      </c>
      <c r="F48" s="70">
        <f>+'Formulario de Inspección'!$D$7</f>
        <v>0</v>
      </c>
      <c r="G48" s="70">
        <f>+'Formulario de Inspección'!$H$7</f>
        <v>0</v>
      </c>
      <c r="H48" s="70">
        <f>+'Formulario de Inspección'!$P$7</f>
        <v>0</v>
      </c>
      <c r="I48" s="70">
        <f>+'Formulario de Inspección'!$R$7</f>
        <v>0</v>
      </c>
      <c r="J48" s="71">
        <f>+'Formulario de Inspección'!$A$9</f>
        <v>0</v>
      </c>
      <c r="K48" s="70" t="str">
        <f>+'Formulario de Inspección'!$D$9</f>
        <v>DIAGNOSTICO INICIAL</v>
      </c>
      <c r="L48" s="71" t="str">
        <f>+'Formulario de Inspección'!$H$9</f>
        <v>N/A</v>
      </c>
      <c r="M48" s="70" t="str">
        <f>+'Formulario de Inspección'!$P$9</f>
        <v>N/A</v>
      </c>
      <c r="N48" s="71">
        <f>+'Formulario de Inspección'!$R$9</f>
        <v>0</v>
      </c>
      <c r="O48" s="37" t="s">
        <v>106</v>
      </c>
      <c r="P48" s="37" t="str">
        <f>+Referencia!D48</f>
        <v>c</v>
      </c>
      <c r="Q48" s="72" t="str">
        <f>+Referencia!G48</f>
        <v xml:space="preserve">Mal estado de los limpiaparabrisas (escobillas) </v>
      </c>
      <c r="R48" s="70" t="str">
        <f>+Referencia!F48</f>
        <v>DL</v>
      </c>
      <c r="S48" s="73" t="str">
        <f>+'Formulario de Inspección'!N71</f>
        <v>¡</v>
      </c>
      <c r="T48" s="75">
        <f>+'Formulario de Inspección'!O71</f>
        <v>0</v>
      </c>
      <c r="U48" s="70" t="str">
        <f>+'Formulario de Inspección'!$C$463</f>
        <v>FAVORABLE</v>
      </c>
      <c r="V48" s="70" t="str">
        <f>+'Formulario de Inspección'!$P$464</f>
        <v>N/A</v>
      </c>
      <c r="W48" s="70" t="str">
        <f>+'Formulario de Inspección'!$S$464</f>
        <v>N/A</v>
      </c>
      <c r="X48" s="70" t="str">
        <f>+'Formulario de Inspección'!$H$479</f>
        <v>William Ramírez Chavarría</v>
      </c>
    </row>
    <row r="49" spans="1:24" ht="31.95" hidden="1" customHeight="1">
      <c r="A49" s="70">
        <f>+'Formulario de Inspección'!$R$5</f>
        <v>0</v>
      </c>
      <c r="B49" s="70">
        <f>'Formulario de Inspección'!$A$5</f>
        <v>0</v>
      </c>
      <c r="C49" s="70" t="str">
        <f>+'Formulario de Inspección'!$D$5</f>
        <v>Banda transportadora</v>
      </c>
      <c r="D49" s="70">
        <f>+'Formulario de Inspección'!$H$5</f>
        <v>0</v>
      </c>
      <c r="E49" s="70">
        <f>+'Formulario de Inspección'!$A$7</f>
        <v>0</v>
      </c>
      <c r="F49" s="70">
        <f>+'Formulario de Inspección'!$D$7</f>
        <v>0</v>
      </c>
      <c r="G49" s="70">
        <f>+'Formulario de Inspección'!$H$7</f>
        <v>0</v>
      </c>
      <c r="H49" s="70">
        <f>+'Formulario de Inspección'!$P$7</f>
        <v>0</v>
      </c>
      <c r="I49" s="70">
        <f>+'Formulario de Inspección'!$R$7</f>
        <v>0</v>
      </c>
      <c r="J49" s="71">
        <f>+'Formulario de Inspección'!$A$9</f>
        <v>0</v>
      </c>
      <c r="K49" s="70" t="str">
        <f>+'Formulario de Inspección'!$D$9</f>
        <v>DIAGNOSTICO INICIAL</v>
      </c>
      <c r="L49" s="71" t="str">
        <f>+'Formulario de Inspección'!$H$9</f>
        <v>N/A</v>
      </c>
      <c r="M49" s="70" t="str">
        <f>+'Formulario de Inspección'!$P$9</f>
        <v>N/A</v>
      </c>
      <c r="N49" s="71">
        <f>+'Formulario de Inspección'!$R$9</f>
        <v>0</v>
      </c>
      <c r="O49" s="37" t="s">
        <v>111</v>
      </c>
      <c r="P49" s="37" t="str">
        <f>+Referencia!D49</f>
        <v>a</v>
      </c>
      <c r="Q49" s="72" t="str">
        <f>+Referencia!G49</f>
        <v>Inexistencia de retrovisores (izquierdo o derecho), cuando es obligatorio.</v>
      </c>
      <c r="R49" s="70" t="str">
        <f>+Referencia!F49</f>
        <v>DG</v>
      </c>
      <c r="S49" s="73" t="str">
        <f>+'Formulario de Inspección'!N74</f>
        <v>P</v>
      </c>
      <c r="T49" s="75">
        <f>+'Formulario de Inspección'!O74</f>
        <v>0</v>
      </c>
      <c r="U49" s="70" t="str">
        <f>+'Formulario de Inspección'!$C$463</f>
        <v>FAVORABLE</v>
      </c>
      <c r="V49" s="70" t="str">
        <f>+'Formulario de Inspección'!$P$464</f>
        <v>N/A</v>
      </c>
      <c r="W49" s="70" t="str">
        <f>+'Formulario de Inspección'!$S$464</f>
        <v>N/A</v>
      </c>
      <c r="X49" s="70" t="str">
        <f>+'Formulario de Inspección'!$H$479</f>
        <v>William Ramírez Chavarría</v>
      </c>
    </row>
    <row r="50" spans="1:24" ht="28.8" hidden="1">
      <c r="A50" s="70">
        <f>+'Formulario de Inspección'!$R$5</f>
        <v>0</v>
      </c>
      <c r="B50" s="70">
        <f>'Formulario de Inspección'!$A$5</f>
        <v>0</v>
      </c>
      <c r="C50" s="70" t="str">
        <f>+'Formulario de Inspección'!$D$5</f>
        <v>Banda transportadora</v>
      </c>
      <c r="D50" s="70">
        <f>+'Formulario de Inspección'!$H$5</f>
        <v>0</v>
      </c>
      <c r="E50" s="70">
        <f>+'Formulario de Inspección'!$A$7</f>
        <v>0</v>
      </c>
      <c r="F50" s="70">
        <f>+'Formulario de Inspección'!$D$7</f>
        <v>0</v>
      </c>
      <c r="G50" s="70">
        <f>+'Formulario de Inspección'!$H$7</f>
        <v>0</v>
      </c>
      <c r="H50" s="70">
        <f>+'Formulario de Inspección'!$P$7</f>
        <v>0</v>
      </c>
      <c r="I50" s="70">
        <f>+'Formulario de Inspección'!$R$7</f>
        <v>0</v>
      </c>
      <c r="J50" s="71">
        <f>+'Formulario de Inspección'!$A$9</f>
        <v>0</v>
      </c>
      <c r="K50" s="70" t="str">
        <f>+'Formulario de Inspección'!$D$9</f>
        <v>DIAGNOSTICO INICIAL</v>
      </c>
      <c r="L50" s="71" t="str">
        <f>+'Formulario de Inspección'!$H$9</f>
        <v>N/A</v>
      </c>
      <c r="M50" s="70" t="str">
        <f>+'Formulario de Inspección'!$P$9</f>
        <v>N/A</v>
      </c>
      <c r="N50" s="71">
        <f>+'Formulario de Inspección'!$R$9</f>
        <v>0</v>
      </c>
      <c r="O50" s="37" t="s">
        <v>111</v>
      </c>
      <c r="P50" s="37" t="str">
        <f>+Referencia!D50</f>
        <v>b</v>
      </c>
      <c r="Q50" s="72" t="str">
        <f>+Referencia!G50</f>
        <v>Inexistencia de retrovisor derecho en vehículos, cuando no es obligatorio.</v>
      </c>
      <c r="R50" s="70" t="str">
        <f>+Referencia!F50</f>
        <v>DL</v>
      </c>
      <c r="S50" s="73" t="str">
        <f>+'Formulario de Inspección'!N75</f>
        <v>P</v>
      </c>
      <c r="T50" s="75">
        <f>+'Formulario de Inspección'!O75</f>
        <v>0</v>
      </c>
      <c r="U50" s="70" t="str">
        <f>+'Formulario de Inspección'!$C$463</f>
        <v>FAVORABLE</v>
      </c>
      <c r="V50" s="70" t="str">
        <f>+'Formulario de Inspección'!$P$464</f>
        <v>N/A</v>
      </c>
      <c r="W50" s="70" t="str">
        <f>+'Formulario de Inspección'!$S$464</f>
        <v>N/A</v>
      </c>
      <c r="X50" s="70" t="str">
        <f>+'Formulario de Inspección'!$H$479</f>
        <v>William Ramírez Chavarría</v>
      </c>
    </row>
    <row r="51" spans="1:24" ht="31.95" hidden="1" customHeight="1">
      <c r="A51" s="70">
        <f>+'Formulario de Inspección'!$R$5</f>
        <v>0</v>
      </c>
      <c r="B51" s="70">
        <f>'Formulario de Inspección'!$A$5</f>
        <v>0</v>
      </c>
      <c r="C51" s="70" t="str">
        <f>+'Formulario de Inspección'!$D$5</f>
        <v>Banda transportadora</v>
      </c>
      <c r="D51" s="70">
        <f>+'Formulario de Inspección'!$H$5</f>
        <v>0</v>
      </c>
      <c r="E51" s="70">
        <f>+'Formulario de Inspección'!$A$7</f>
        <v>0</v>
      </c>
      <c r="F51" s="70">
        <f>+'Formulario de Inspección'!$D$7</f>
        <v>0</v>
      </c>
      <c r="G51" s="70">
        <f>+'Formulario de Inspección'!$H$7</f>
        <v>0</v>
      </c>
      <c r="H51" s="70">
        <f>+'Formulario de Inspección'!$P$7</f>
        <v>0</v>
      </c>
      <c r="I51" s="70">
        <f>+'Formulario de Inspección'!$R$7</f>
        <v>0</v>
      </c>
      <c r="J51" s="71">
        <f>+'Formulario de Inspección'!$A$9</f>
        <v>0</v>
      </c>
      <c r="K51" s="70" t="str">
        <f>+'Formulario de Inspección'!$D$9</f>
        <v>DIAGNOSTICO INICIAL</v>
      </c>
      <c r="L51" s="71" t="str">
        <f>+'Formulario de Inspección'!$H$9</f>
        <v>N/A</v>
      </c>
      <c r="M51" s="70" t="str">
        <f>+'Formulario de Inspección'!$P$9</f>
        <v>N/A</v>
      </c>
      <c r="N51" s="71">
        <f>+'Formulario de Inspección'!$R$9</f>
        <v>0</v>
      </c>
      <c r="O51" s="37" t="s">
        <v>111</v>
      </c>
      <c r="P51" s="37" t="str">
        <f>+Referencia!D51</f>
        <v>c</v>
      </c>
      <c r="Q51" s="72" t="str">
        <f>+Referencia!G51</f>
        <v>Deterioro de las superficies que no afecten la retro visión.</v>
      </c>
      <c r="R51" s="70" t="str">
        <f>+Referencia!F51</f>
        <v>DL</v>
      </c>
      <c r="S51" s="73" t="str">
        <f>+'Formulario de Inspección'!N76</f>
        <v>P</v>
      </c>
      <c r="T51" s="75">
        <f>+'Formulario de Inspección'!O76</f>
        <v>0</v>
      </c>
      <c r="U51" s="70" t="str">
        <f>+'Formulario de Inspección'!$C$463</f>
        <v>FAVORABLE</v>
      </c>
      <c r="V51" s="70" t="str">
        <f>+'Formulario de Inspección'!$P$464</f>
        <v>N/A</v>
      </c>
      <c r="W51" s="70" t="str">
        <f>+'Formulario de Inspección'!$S$464</f>
        <v>N/A</v>
      </c>
      <c r="X51" s="70" t="str">
        <f>+'Formulario de Inspección'!$H$479</f>
        <v>William Ramírez Chavarría</v>
      </c>
    </row>
    <row r="52" spans="1:24" ht="28.8" hidden="1">
      <c r="A52" s="70">
        <f>+'Formulario de Inspección'!$R$5</f>
        <v>0</v>
      </c>
      <c r="B52" s="70">
        <f>'Formulario de Inspección'!$A$5</f>
        <v>0</v>
      </c>
      <c r="C52" s="70" t="str">
        <f>+'Formulario de Inspección'!$D$5</f>
        <v>Banda transportadora</v>
      </c>
      <c r="D52" s="70">
        <f>+'Formulario de Inspección'!$H$5</f>
        <v>0</v>
      </c>
      <c r="E52" s="70">
        <f>+'Formulario de Inspección'!$A$7</f>
        <v>0</v>
      </c>
      <c r="F52" s="70">
        <f>+'Formulario de Inspección'!$D$7</f>
        <v>0</v>
      </c>
      <c r="G52" s="70">
        <f>+'Formulario de Inspección'!$H$7</f>
        <v>0</v>
      </c>
      <c r="H52" s="70">
        <f>+'Formulario de Inspección'!$P$7</f>
        <v>0</v>
      </c>
      <c r="I52" s="70">
        <f>+'Formulario de Inspección'!$R$7</f>
        <v>0</v>
      </c>
      <c r="J52" s="71">
        <f>+'Formulario de Inspección'!$A$9</f>
        <v>0</v>
      </c>
      <c r="K52" s="70" t="str">
        <f>+'Formulario de Inspección'!$D$9</f>
        <v>DIAGNOSTICO INICIAL</v>
      </c>
      <c r="L52" s="71" t="str">
        <f>+'Formulario de Inspección'!$H$9</f>
        <v>N/A</v>
      </c>
      <c r="M52" s="70" t="str">
        <f>+'Formulario de Inspección'!$P$9</f>
        <v>N/A</v>
      </c>
      <c r="N52" s="71">
        <f>+'Formulario de Inspección'!$R$9</f>
        <v>0</v>
      </c>
      <c r="O52" s="37" t="s">
        <v>111</v>
      </c>
      <c r="P52" s="37" t="str">
        <f>+Referencia!D52</f>
        <v>d</v>
      </c>
      <c r="Q52" s="72" t="str">
        <f>+Referencia!G52</f>
        <v>Deterioro excesivo de la superficie que impidan la retro visión.</v>
      </c>
      <c r="R52" s="70" t="str">
        <f>+Referencia!F52</f>
        <v>DG</v>
      </c>
      <c r="S52" s="73" t="str">
        <f>+'Formulario de Inspección'!N77</f>
        <v>P</v>
      </c>
      <c r="T52" s="75">
        <f>+'Formulario de Inspección'!O77</f>
        <v>0</v>
      </c>
      <c r="U52" s="70" t="str">
        <f>+'Formulario de Inspección'!$C$463</f>
        <v>FAVORABLE</v>
      </c>
      <c r="V52" s="70" t="str">
        <f>+'Formulario de Inspección'!$P$464</f>
        <v>N/A</v>
      </c>
      <c r="W52" s="70" t="str">
        <f>+'Formulario de Inspección'!$S$464</f>
        <v>N/A</v>
      </c>
      <c r="X52" s="70" t="str">
        <f>+'Formulario de Inspección'!$H$479</f>
        <v>William Ramírez Chavarría</v>
      </c>
    </row>
    <row r="53" spans="1:24" ht="31.95" hidden="1" customHeight="1">
      <c r="A53" s="70">
        <f>+'Formulario de Inspección'!$R$5</f>
        <v>0</v>
      </c>
      <c r="B53" s="70">
        <f>'Formulario de Inspección'!$A$5</f>
        <v>0</v>
      </c>
      <c r="C53" s="70" t="str">
        <f>+'Formulario de Inspección'!$D$5</f>
        <v>Banda transportadora</v>
      </c>
      <c r="D53" s="70">
        <f>+'Formulario de Inspección'!$H$5</f>
        <v>0</v>
      </c>
      <c r="E53" s="70">
        <f>+'Formulario de Inspección'!$A$7</f>
        <v>0</v>
      </c>
      <c r="F53" s="70">
        <f>+'Formulario de Inspección'!$D$7</f>
        <v>0</v>
      </c>
      <c r="G53" s="70">
        <f>+'Formulario de Inspección'!$H$7</f>
        <v>0</v>
      </c>
      <c r="H53" s="70">
        <f>+'Formulario de Inspección'!$P$7</f>
        <v>0</v>
      </c>
      <c r="I53" s="70">
        <f>+'Formulario de Inspección'!$R$7</f>
        <v>0</v>
      </c>
      <c r="J53" s="71">
        <f>+'Formulario de Inspección'!$A$9</f>
        <v>0</v>
      </c>
      <c r="K53" s="70" t="str">
        <f>+'Formulario de Inspección'!$D$9</f>
        <v>DIAGNOSTICO INICIAL</v>
      </c>
      <c r="L53" s="71" t="str">
        <f>+'Formulario de Inspección'!$H$9</f>
        <v>N/A</v>
      </c>
      <c r="M53" s="70" t="str">
        <f>+'Formulario de Inspección'!$P$9</f>
        <v>N/A</v>
      </c>
      <c r="N53" s="71">
        <f>+'Formulario de Inspección'!$R$9</f>
        <v>0</v>
      </c>
      <c r="O53" s="37" t="s">
        <v>111</v>
      </c>
      <c r="P53" s="37" t="str">
        <f>+Referencia!D53</f>
        <v>e</v>
      </c>
      <c r="Q53" s="72" t="str">
        <f>+Referencia!G53</f>
        <v>Fijación defectuosa.</v>
      </c>
      <c r="R53" s="70" t="str">
        <f>+Referencia!F53</f>
        <v>DL</v>
      </c>
      <c r="S53" s="73" t="str">
        <f>+'Formulario de Inspección'!N78</f>
        <v>P</v>
      </c>
      <c r="T53" s="75">
        <f>+'Formulario de Inspección'!O78</f>
        <v>0</v>
      </c>
      <c r="U53" s="70" t="str">
        <f>+'Formulario de Inspección'!$C$463</f>
        <v>FAVORABLE</v>
      </c>
      <c r="V53" s="70" t="str">
        <f>+'Formulario de Inspección'!$P$464</f>
        <v>N/A</v>
      </c>
      <c r="W53" s="70" t="str">
        <f>+'Formulario de Inspección'!$S$464</f>
        <v>N/A</v>
      </c>
      <c r="X53" s="70" t="str">
        <f>+'Formulario de Inspección'!$H$479</f>
        <v>William Ramírez Chavarría</v>
      </c>
    </row>
    <row r="54" spans="1:24" ht="28.8" hidden="1">
      <c r="A54" s="70">
        <f>+'Formulario de Inspección'!$R$5</f>
        <v>0</v>
      </c>
      <c r="B54" s="70">
        <f>'Formulario de Inspección'!$A$5</f>
        <v>0</v>
      </c>
      <c r="C54" s="70" t="str">
        <f>+'Formulario de Inspección'!$D$5</f>
        <v>Banda transportadora</v>
      </c>
      <c r="D54" s="70">
        <f>+'Formulario de Inspección'!$H$5</f>
        <v>0</v>
      </c>
      <c r="E54" s="70">
        <f>+'Formulario de Inspección'!$A$7</f>
        <v>0</v>
      </c>
      <c r="F54" s="70">
        <f>+'Formulario de Inspección'!$D$7</f>
        <v>0</v>
      </c>
      <c r="G54" s="70">
        <f>+'Formulario de Inspección'!$H$7</f>
        <v>0</v>
      </c>
      <c r="H54" s="70">
        <f>+'Formulario de Inspección'!$P$7</f>
        <v>0</v>
      </c>
      <c r="I54" s="70">
        <f>+'Formulario de Inspección'!$R$7</f>
        <v>0</v>
      </c>
      <c r="J54" s="71">
        <f>+'Formulario de Inspección'!$A$9</f>
        <v>0</v>
      </c>
      <c r="K54" s="70" t="str">
        <f>+'Formulario de Inspección'!$D$9</f>
        <v>DIAGNOSTICO INICIAL</v>
      </c>
      <c r="L54" s="71" t="str">
        <f>+'Formulario de Inspección'!$H$9</f>
        <v>N/A</v>
      </c>
      <c r="M54" s="70" t="str">
        <f>+'Formulario de Inspección'!$P$9</f>
        <v>N/A</v>
      </c>
      <c r="N54" s="71">
        <f>+'Formulario de Inspección'!$R$9</f>
        <v>0</v>
      </c>
      <c r="O54" s="37" t="s">
        <v>111</v>
      </c>
      <c r="P54" s="37" t="str">
        <f>+Referencia!D54</f>
        <v>f</v>
      </c>
      <c r="Q54" s="72" t="str">
        <f>+Referencia!G54</f>
        <v>Fijación defectuosa con riesgo de desprendimiento.</v>
      </c>
      <c r="R54" s="70" t="str">
        <f>+Referencia!F54</f>
        <v>DG</v>
      </c>
      <c r="S54" s="73" t="str">
        <f>+'Formulario de Inspección'!N79</f>
        <v>P</v>
      </c>
      <c r="T54" s="75">
        <f>+'Formulario de Inspección'!O79</f>
        <v>0</v>
      </c>
      <c r="U54" s="70" t="str">
        <f>+'Formulario de Inspección'!$C$463</f>
        <v>FAVORABLE</v>
      </c>
      <c r="V54" s="70" t="str">
        <f>+'Formulario de Inspección'!$P$464</f>
        <v>N/A</v>
      </c>
      <c r="W54" s="70" t="str">
        <f>+'Formulario de Inspección'!$S$464</f>
        <v>N/A</v>
      </c>
      <c r="X54" s="70" t="str">
        <f>+'Formulario de Inspección'!$H$479</f>
        <v>William Ramírez Chavarría</v>
      </c>
    </row>
    <row r="55" spans="1:24" ht="31.95" hidden="1" customHeight="1">
      <c r="A55" s="70">
        <f>+'Formulario de Inspección'!$R$5</f>
        <v>0</v>
      </c>
      <c r="B55" s="70">
        <f>'Formulario de Inspección'!$A$5</f>
        <v>0</v>
      </c>
      <c r="C55" s="70" t="str">
        <f>+'Formulario de Inspección'!$D$5</f>
        <v>Banda transportadora</v>
      </c>
      <c r="D55" s="70">
        <f>+'Formulario de Inspección'!$H$5</f>
        <v>0</v>
      </c>
      <c r="E55" s="70">
        <f>+'Formulario de Inspección'!$A$7</f>
        <v>0</v>
      </c>
      <c r="F55" s="70">
        <f>+'Formulario de Inspección'!$D$7</f>
        <v>0</v>
      </c>
      <c r="G55" s="70">
        <f>+'Formulario de Inspección'!$H$7</f>
        <v>0</v>
      </c>
      <c r="H55" s="70">
        <f>+'Formulario de Inspección'!$P$7</f>
        <v>0</v>
      </c>
      <c r="I55" s="70">
        <f>+'Formulario de Inspección'!$R$7</f>
        <v>0</v>
      </c>
      <c r="J55" s="71">
        <f>+'Formulario de Inspección'!$A$9</f>
        <v>0</v>
      </c>
      <c r="K55" s="70" t="str">
        <f>+'Formulario de Inspección'!$D$9</f>
        <v>DIAGNOSTICO INICIAL</v>
      </c>
      <c r="L55" s="71" t="str">
        <f>+'Formulario de Inspección'!$H$9</f>
        <v>N/A</v>
      </c>
      <c r="M55" s="70" t="str">
        <f>+'Formulario de Inspección'!$P$9</f>
        <v>N/A</v>
      </c>
      <c r="N55" s="71">
        <f>+'Formulario de Inspección'!$R$9</f>
        <v>0</v>
      </c>
      <c r="O55" s="37" t="s">
        <v>122</v>
      </c>
      <c r="P55" s="37" t="str">
        <f>+Referencia!D55</f>
        <v>a</v>
      </c>
      <c r="Q55" s="72" t="str">
        <f>+Referencia!G55</f>
        <v>Asiento con deterioro</v>
      </c>
      <c r="R55" s="70" t="str">
        <f>+Referencia!F55</f>
        <v>DL</v>
      </c>
      <c r="S55" s="73" t="str">
        <f>+'Formulario de Inspección'!N83</f>
        <v>P</v>
      </c>
      <c r="T55" s="75">
        <f>+'Formulario de Inspección'!O83</f>
        <v>0</v>
      </c>
      <c r="U55" s="70" t="str">
        <f>+'Formulario de Inspección'!$C$463</f>
        <v>FAVORABLE</v>
      </c>
      <c r="V55" s="70" t="str">
        <f>+'Formulario de Inspección'!$P$464</f>
        <v>N/A</v>
      </c>
      <c r="W55" s="70" t="str">
        <f>+'Formulario de Inspección'!$S$464</f>
        <v>N/A</v>
      </c>
      <c r="X55" s="70" t="str">
        <f>+'Formulario de Inspección'!$H$479</f>
        <v>William Ramírez Chavarría</v>
      </c>
    </row>
    <row r="56" spans="1:24" ht="28.8" hidden="1">
      <c r="A56" s="70">
        <f>+'Formulario de Inspección'!$R$5</f>
        <v>0</v>
      </c>
      <c r="B56" s="70">
        <f>'Formulario de Inspección'!$A$5</f>
        <v>0</v>
      </c>
      <c r="C56" s="70" t="str">
        <f>+'Formulario de Inspección'!$D$5</f>
        <v>Banda transportadora</v>
      </c>
      <c r="D56" s="70">
        <f>+'Formulario de Inspección'!$H$5</f>
        <v>0</v>
      </c>
      <c r="E56" s="70">
        <f>+'Formulario de Inspección'!$A$7</f>
        <v>0</v>
      </c>
      <c r="F56" s="70">
        <f>+'Formulario de Inspección'!$D$7</f>
        <v>0</v>
      </c>
      <c r="G56" s="70">
        <f>+'Formulario de Inspección'!$H$7</f>
        <v>0</v>
      </c>
      <c r="H56" s="70">
        <f>+'Formulario de Inspección'!$P$7</f>
        <v>0</v>
      </c>
      <c r="I56" s="70">
        <f>+'Formulario de Inspección'!$R$7</f>
        <v>0</v>
      </c>
      <c r="J56" s="71">
        <f>+'Formulario de Inspección'!$A$9</f>
        <v>0</v>
      </c>
      <c r="K56" s="70" t="str">
        <f>+'Formulario de Inspección'!$D$9</f>
        <v>DIAGNOSTICO INICIAL</v>
      </c>
      <c r="L56" s="71" t="str">
        <f>+'Formulario de Inspección'!$H$9</f>
        <v>N/A</v>
      </c>
      <c r="M56" s="70" t="str">
        <f>+'Formulario de Inspección'!$P$9</f>
        <v>N/A</v>
      </c>
      <c r="N56" s="71">
        <f>+'Formulario de Inspección'!$R$9</f>
        <v>0</v>
      </c>
      <c r="O56" s="37" t="s">
        <v>122</v>
      </c>
      <c r="P56" s="37" t="str">
        <f>+Referencia!D56</f>
        <v>b</v>
      </c>
      <c r="Q56" s="72" t="str">
        <f>+Referencia!G56</f>
        <v>Asiento muy deteriorado.</v>
      </c>
      <c r="R56" s="70" t="str">
        <f>+Referencia!F56</f>
        <v>DG</v>
      </c>
      <c r="S56" s="73" t="str">
        <f>+'Formulario de Inspección'!N84</f>
        <v>P</v>
      </c>
      <c r="T56" s="75">
        <f>+'Formulario de Inspección'!O84</f>
        <v>0</v>
      </c>
      <c r="U56" s="70" t="str">
        <f>+'Formulario de Inspección'!$C$463</f>
        <v>FAVORABLE</v>
      </c>
      <c r="V56" s="70" t="str">
        <f>+'Formulario de Inspección'!$P$464</f>
        <v>N/A</v>
      </c>
      <c r="W56" s="70" t="str">
        <f>+'Formulario de Inspección'!$S$464</f>
        <v>N/A</v>
      </c>
      <c r="X56" s="70" t="str">
        <f>+'Formulario de Inspección'!$H$479</f>
        <v>William Ramírez Chavarría</v>
      </c>
    </row>
    <row r="57" spans="1:24" ht="28.8" hidden="1">
      <c r="A57" s="70">
        <f>+'Formulario de Inspección'!$R$5</f>
        <v>0</v>
      </c>
      <c r="B57" s="70">
        <f>'Formulario de Inspección'!$A$5</f>
        <v>0</v>
      </c>
      <c r="C57" s="70"/>
      <c r="D57" s="70">
        <f>+'Formulario de Inspección'!$H$5</f>
        <v>0</v>
      </c>
      <c r="E57" s="70">
        <f>+'Formulario de Inspección'!$A$7</f>
        <v>0</v>
      </c>
      <c r="F57" s="70">
        <f>+'Formulario de Inspección'!$D$7</f>
        <v>0</v>
      </c>
      <c r="G57" s="70">
        <f>+'Formulario de Inspección'!$H$7</f>
        <v>0</v>
      </c>
      <c r="H57" s="70">
        <f>+'Formulario de Inspección'!$P$7</f>
        <v>0</v>
      </c>
      <c r="I57" s="70">
        <f>+'Formulario de Inspección'!$R$7</f>
        <v>0</v>
      </c>
      <c r="J57" s="71">
        <f>+'Formulario de Inspección'!$A$9</f>
        <v>0</v>
      </c>
      <c r="K57" s="70"/>
      <c r="L57" s="71"/>
      <c r="M57" s="70"/>
      <c r="N57" s="71">
        <f>+'Formulario de Inspección'!$R$9</f>
        <v>0</v>
      </c>
      <c r="O57" s="37" t="s">
        <v>122</v>
      </c>
      <c r="P57" s="37" t="str">
        <f>+Referencia!D57</f>
        <v>c</v>
      </c>
      <c r="Q57" s="72" t="str">
        <f>+Referencia!G57</f>
        <v>Fijación defectuosa.</v>
      </c>
      <c r="R57" s="70" t="str">
        <f>+Referencia!F57</f>
        <v>DL</v>
      </c>
      <c r="S57" s="73" t="str">
        <f>+'Formulario de Inspección'!N85</f>
        <v>P</v>
      </c>
      <c r="T57" s="75">
        <f>+'Formulario de Inspección'!O85</f>
        <v>0</v>
      </c>
      <c r="U57" s="70" t="str">
        <f>+'Formulario de Inspección'!$C$463</f>
        <v>FAVORABLE</v>
      </c>
      <c r="V57" s="70" t="str">
        <f>+'Formulario de Inspección'!$P$464</f>
        <v>N/A</v>
      </c>
      <c r="W57" s="70" t="str">
        <f>+'Formulario de Inspección'!$S$464</f>
        <v>N/A</v>
      </c>
      <c r="X57" s="70" t="str">
        <f>+'Formulario de Inspección'!$H$479</f>
        <v>William Ramírez Chavarría</v>
      </c>
    </row>
    <row r="58" spans="1:24" ht="31.95" hidden="1" customHeight="1">
      <c r="A58" s="70">
        <f>+'Formulario de Inspección'!$R$5</f>
        <v>0</v>
      </c>
      <c r="B58" s="70">
        <f>'Formulario de Inspección'!$A$5</f>
        <v>0</v>
      </c>
      <c r="C58" s="70" t="str">
        <f>+'Formulario de Inspección'!$D$5</f>
        <v>Banda transportadora</v>
      </c>
      <c r="D58" s="70">
        <f>+'Formulario de Inspección'!$H$5</f>
        <v>0</v>
      </c>
      <c r="E58" s="70">
        <f>+'Formulario de Inspección'!$A$7</f>
        <v>0</v>
      </c>
      <c r="F58" s="70">
        <f>+'Formulario de Inspección'!$D$7</f>
        <v>0</v>
      </c>
      <c r="G58" s="70">
        <f>+'Formulario de Inspección'!$H$7</f>
        <v>0</v>
      </c>
      <c r="H58" s="70">
        <f>+'Formulario de Inspección'!$P$7</f>
        <v>0</v>
      </c>
      <c r="I58" s="70">
        <f>+'Formulario de Inspección'!$R$7</f>
        <v>0</v>
      </c>
      <c r="J58" s="71">
        <f>+'Formulario de Inspección'!$A$9</f>
        <v>0</v>
      </c>
      <c r="K58" s="70" t="str">
        <f>+'Formulario de Inspección'!$D$9</f>
        <v>DIAGNOSTICO INICIAL</v>
      </c>
      <c r="L58" s="71" t="str">
        <f>+'Formulario de Inspección'!$H$9</f>
        <v>N/A</v>
      </c>
      <c r="M58" s="70" t="str">
        <f>+'Formulario de Inspección'!$P$9</f>
        <v>N/A</v>
      </c>
      <c r="N58" s="71">
        <f>+'Formulario de Inspección'!$R$9</f>
        <v>0</v>
      </c>
      <c r="O58" s="37" t="s">
        <v>122</v>
      </c>
      <c r="P58" s="37" t="str">
        <f>+Referencia!D58</f>
        <v>d</v>
      </c>
      <c r="Q58" s="72" t="str">
        <f>+Referencia!G58</f>
        <v>Fijación defectuosa con riesgo de desprendimiento.</v>
      </c>
      <c r="R58" s="70" t="str">
        <f>+Referencia!F58</f>
        <v>DG</v>
      </c>
      <c r="S58" s="73" t="str">
        <f>+'Formulario de Inspección'!N86</f>
        <v>P</v>
      </c>
      <c r="T58" s="75">
        <f>+'Formulario de Inspección'!O86</f>
        <v>0</v>
      </c>
      <c r="U58" s="70" t="str">
        <f>+'Formulario de Inspección'!$C$463</f>
        <v>FAVORABLE</v>
      </c>
      <c r="V58" s="70" t="str">
        <f>+'Formulario de Inspección'!$P$464</f>
        <v>N/A</v>
      </c>
      <c r="W58" s="70" t="str">
        <f>+'Formulario de Inspección'!$S$464</f>
        <v>N/A</v>
      </c>
      <c r="X58" s="70" t="str">
        <f>+'Formulario de Inspección'!$H$479</f>
        <v>William Ramírez Chavarría</v>
      </c>
    </row>
    <row r="59" spans="1:24" ht="28.8" hidden="1">
      <c r="A59" s="70">
        <f>+'Formulario de Inspección'!$R$5</f>
        <v>0</v>
      </c>
      <c r="B59" s="70">
        <f>'Formulario de Inspección'!$A$5</f>
        <v>0</v>
      </c>
      <c r="C59" s="70" t="str">
        <f>+'Formulario de Inspección'!$D$5</f>
        <v>Banda transportadora</v>
      </c>
      <c r="D59" s="70">
        <f>+'Formulario de Inspección'!$H$5</f>
        <v>0</v>
      </c>
      <c r="E59" s="70">
        <f>+'Formulario de Inspección'!$A$7</f>
        <v>0</v>
      </c>
      <c r="F59" s="70">
        <f>+'Formulario de Inspección'!$D$7</f>
        <v>0</v>
      </c>
      <c r="G59" s="70">
        <f>+'Formulario de Inspección'!$H$7</f>
        <v>0</v>
      </c>
      <c r="H59" s="70">
        <f>+'Formulario de Inspección'!$P$7</f>
        <v>0</v>
      </c>
      <c r="I59" s="70">
        <f>+'Formulario de Inspección'!$R$7</f>
        <v>0</v>
      </c>
      <c r="J59" s="71">
        <f>+'Formulario de Inspección'!$A$9</f>
        <v>0</v>
      </c>
      <c r="K59" s="70" t="str">
        <f>+'Formulario de Inspección'!$D$9</f>
        <v>DIAGNOSTICO INICIAL</v>
      </c>
      <c r="L59" s="71" t="str">
        <f>+'Formulario de Inspección'!$H$9</f>
        <v>N/A</v>
      </c>
      <c r="M59" s="70" t="str">
        <f>+'Formulario de Inspección'!$P$9</f>
        <v>N/A</v>
      </c>
      <c r="N59" s="71">
        <f>+'Formulario de Inspección'!$R$9</f>
        <v>0</v>
      </c>
      <c r="O59" s="37" t="s">
        <v>122</v>
      </c>
      <c r="P59" s="37" t="str">
        <f>+Referencia!D59</f>
        <v>e</v>
      </c>
      <c r="Q59" s="72" t="str">
        <f>+Referencia!G59</f>
        <v>Capacidad de ocupantes distinta a la espesificada por el fabricante</v>
      </c>
      <c r="R59" s="70" t="str">
        <f>+Referencia!F59</f>
        <v>DL</v>
      </c>
      <c r="S59" s="73" t="str">
        <f>+'Formulario de Inspección'!N87</f>
        <v>P</v>
      </c>
      <c r="T59" s="75">
        <f>+'Formulario de Inspección'!O87</f>
        <v>0</v>
      </c>
      <c r="U59" s="70" t="str">
        <f>+'Formulario de Inspección'!$C$463</f>
        <v>FAVORABLE</v>
      </c>
      <c r="V59" s="70" t="str">
        <f>+'Formulario de Inspección'!$P$464</f>
        <v>N/A</v>
      </c>
      <c r="W59" s="70" t="str">
        <f>+'Formulario de Inspección'!$S$464</f>
        <v>N/A</v>
      </c>
      <c r="X59" s="70" t="str">
        <f>+'Formulario de Inspección'!$H$479</f>
        <v>William Ramírez Chavarría</v>
      </c>
    </row>
    <row r="60" spans="1:24" ht="28.8" hidden="1">
      <c r="A60" s="70">
        <f>+'Formulario de Inspección'!$R$5</f>
        <v>0</v>
      </c>
      <c r="B60" s="70">
        <f>'Formulario de Inspección'!$A$5</f>
        <v>0</v>
      </c>
      <c r="C60" s="70" t="str">
        <f>+'Formulario de Inspección'!$D$5</f>
        <v>Banda transportadora</v>
      </c>
      <c r="D60" s="70">
        <f>+'Formulario de Inspección'!$H$5</f>
        <v>0</v>
      </c>
      <c r="E60" s="70">
        <f>+'Formulario de Inspección'!$A$7</f>
        <v>0</v>
      </c>
      <c r="F60" s="70">
        <f>+'Formulario de Inspección'!$D$7</f>
        <v>0</v>
      </c>
      <c r="G60" s="70">
        <f>+'Formulario de Inspección'!$H$7</f>
        <v>0</v>
      </c>
      <c r="H60" s="70">
        <f>+'Formulario de Inspección'!$P$7</f>
        <v>0</v>
      </c>
      <c r="I60" s="70">
        <f>+'Formulario de Inspección'!$R$7</f>
        <v>0</v>
      </c>
      <c r="J60" s="71">
        <f>+'Formulario de Inspección'!$A$9</f>
        <v>0</v>
      </c>
      <c r="K60" s="70" t="str">
        <f>+'Formulario de Inspección'!$D$9</f>
        <v>DIAGNOSTICO INICIAL</v>
      </c>
      <c r="L60" s="71" t="str">
        <f>+'Formulario de Inspección'!$H$9</f>
        <v>N/A</v>
      </c>
      <c r="M60" s="70" t="str">
        <f>+'Formulario de Inspección'!$P$9</f>
        <v>N/A</v>
      </c>
      <c r="N60" s="71">
        <f>+'Formulario de Inspección'!$R$9</f>
        <v>0</v>
      </c>
      <c r="O60" s="37" t="s">
        <v>122</v>
      </c>
      <c r="P60" s="37" t="str">
        <f>+Referencia!D60</f>
        <v>f</v>
      </c>
      <c r="Q60" s="72" t="str">
        <f>+Referencia!G60</f>
        <v>Mecanismos de ajuste que no permiten la fijación (según aplique).</v>
      </c>
      <c r="R60" s="70" t="str">
        <f>+Referencia!F60</f>
        <v>DL</v>
      </c>
      <c r="S60" s="73" t="str">
        <f>+'Formulario de Inspección'!N88</f>
        <v>P</v>
      </c>
      <c r="T60" s="75">
        <f>+'Formulario de Inspección'!O88</f>
        <v>0</v>
      </c>
      <c r="U60" s="70" t="str">
        <f>+'Formulario de Inspección'!$C$463</f>
        <v>FAVORABLE</v>
      </c>
      <c r="V60" s="70" t="str">
        <f>+'Formulario de Inspección'!$P$464</f>
        <v>N/A</v>
      </c>
      <c r="W60" s="70" t="str">
        <f>+'Formulario de Inspección'!$S$464</f>
        <v>N/A</v>
      </c>
      <c r="X60" s="70" t="str">
        <f>+'Formulario de Inspección'!$H$479</f>
        <v>William Ramírez Chavarría</v>
      </c>
    </row>
    <row r="61" spans="1:24" ht="31.95" hidden="1" customHeight="1">
      <c r="A61" s="70">
        <f>+'Formulario de Inspección'!$R$5</f>
        <v>0</v>
      </c>
      <c r="B61" s="70">
        <f>'Formulario de Inspección'!$A$5</f>
        <v>0</v>
      </c>
      <c r="C61" s="70" t="str">
        <f>+'Formulario de Inspección'!$D$5</f>
        <v>Banda transportadora</v>
      </c>
      <c r="D61" s="70">
        <f>+'Formulario de Inspección'!$H$5</f>
        <v>0</v>
      </c>
      <c r="E61" s="70">
        <f>+'Formulario de Inspección'!$A$7</f>
        <v>0</v>
      </c>
      <c r="F61" s="70">
        <f>+'Formulario de Inspección'!$D$7</f>
        <v>0</v>
      </c>
      <c r="G61" s="70">
        <f>+'Formulario de Inspección'!$H$7</f>
        <v>0</v>
      </c>
      <c r="H61" s="70">
        <f>+'Formulario de Inspección'!$P$7</f>
        <v>0</v>
      </c>
      <c r="I61" s="70">
        <f>+'Formulario de Inspección'!$R$7</f>
        <v>0</v>
      </c>
      <c r="J61" s="71">
        <f>+'Formulario de Inspección'!$A$9</f>
        <v>0</v>
      </c>
      <c r="K61" s="70" t="str">
        <f>+'Formulario de Inspección'!$D$9</f>
        <v>DIAGNOSTICO INICIAL</v>
      </c>
      <c r="L61" s="71" t="str">
        <f>+'Formulario de Inspección'!$H$9</f>
        <v>N/A</v>
      </c>
      <c r="M61" s="70" t="str">
        <f>+'Formulario de Inspección'!$P$9</f>
        <v>N/A</v>
      </c>
      <c r="N61" s="71">
        <f>+'Formulario de Inspección'!$R$9</f>
        <v>0</v>
      </c>
      <c r="O61" s="37" t="s">
        <v>129</v>
      </c>
      <c r="P61" s="37" t="str">
        <f>+Referencia!D61</f>
        <v>a</v>
      </c>
      <c r="Q61" s="72" t="str">
        <f>+Referencia!G61</f>
        <v>Inexistencia de algún cinturón</v>
      </c>
      <c r="R61" s="70" t="str">
        <f>+Referencia!F61</f>
        <v>DG</v>
      </c>
      <c r="S61" s="73" t="str">
        <f>+'Formulario de Inspección'!N91</f>
        <v>P</v>
      </c>
      <c r="T61" s="75">
        <f>+'Formulario de Inspección'!O91</f>
        <v>0</v>
      </c>
      <c r="U61" s="70" t="str">
        <f>+'Formulario de Inspección'!$C$463</f>
        <v>FAVORABLE</v>
      </c>
      <c r="V61" s="70" t="str">
        <f>+'Formulario de Inspección'!$P$464</f>
        <v>N/A</v>
      </c>
      <c r="W61" s="70" t="str">
        <f>+'Formulario de Inspección'!$S$464</f>
        <v>N/A</v>
      </c>
      <c r="X61" s="70" t="str">
        <f>+'Formulario de Inspección'!$H$479</f>
        <v>William Ramírez Chavarría</v>
      </c>
    </row>
    <row r="62" spans="1:24" ht="31.95" hidden="1" customHeight="1">
      <c r="A62" s="70">
        <f>+'Formulario de Inspección'!$R$5</f>
        <v>0</v>
      </c>
      <c r="B62" s="70">
        <f>'Formulario de Inspección'!$A$5</f>
        <v>0</v>
      </c>
      <c r="C62" s="70" t="str">
        <f>+'Formulario de Inspección'!$D$5</f>
        <v>Banda transportadora</v>
      </c>
      <c r="D62" s="70">
        <f>+'Formulario de Inspección'!$H$5</f>
        <v>0</v>
      </c>
      <c r="E62" s="70">
        <f>+'Formulario de Inspección'!$A$7</f>
        <v>0</v>
      </c>
      <c r="F62" s="70">
        <f>+'Formulario de Inspección'!$D$7</f>
        <v>0</v>
      </c>
      <c r="G62" s="70">
        <f>+'Formulario de Inspección'!$H$7</f>
        <v>0</v>
      </c>
      <c r="H62" s="70">
        <f>+'Formulario de Inspección'!$P$7</f>
        <v>0</v>
      </c>
      <c r="I62" s="70">
        <f>+'Formulario de Inspección'!$R$7</f>
        <v>0</v>
      </c>
      <c r="J62" s="71">
        <f>+'Formulario de Inspección'!$A$9</f>
        <v>0</v>
      </c>
      <c r="K62" s="70" t="str">
        <f>+'Formulario de Inspección'!$D$9</f>
        <v>DIAGNOSTICO INICIAL</v>
      </c>
      <c r="L62" s="71" t="str">
        <f>+'Formulario de Inspección'!$H$9</f>
        <v>N/A</v>
      </c>
      <c r="M62" s="70" t="str">
        <f>+'Formulario de Inspección'!$P$9</f>
        <v>N/A</v>
      </c>
      <c r="N62" s="71">
        <f>+'Formulario de Inspección'!$R$9</f>
        <v>0</v>
      </c>
      <c r="O62" s="37" t="s">
        <v>129</v>
      </c>
      <c r="P62" s="37" t="str">
        <f>+Referencia!D62</f>
        <v>b</v>
      </c>
      <c r="Q62" s="72" t="str">
        <f>+Referencia!G62</f>
        <v>Defectos de estado en las bandas de cinturones</v>
      </c>
      <c r="R62" s="70" t="str">
        <f>+Referencia!F62</f>
        <v>DL</v>
      </c>
      <c r="S62" s="73" t="str">
        <f>+'Formulario de Inspección'!N92</f>
        <v>P</v>
      </c>
      <c r="T62" s="75">
        <f>+'Formulario de Inspección'!O92</f>
        <v>0</v>
      </c>
      <c r="U62" s="70" t="str">
        <f>+'Formulario de Inspección'!$C$463</f>
        <v>FAVORABLE</v>
      </c>
      <c r="V62" s="70" t="str">
        <f>+'Formulario de Inspección'!$P$464</f>
        <v>N/A</v>
      </c>
      <c r="W62" s="70" t="str">
        <f>+'Formulario de Inspección'!$S$464</f>
        <v>N/A</v>
      </c>
      <c r="X62" s="70" t="str">
        <f>+'Formulario de Inspección'!$H$479</f>
        <v>William Ramírez Chavarría</v>
      </c>
    </row>
    <row r="63" spans="1:24" ht="28.8" hidden="1">
      <c r="A63" s="70">
        <f>+'Formulario de Inspección'!$R$5</f>
        <v>0</v>
      </c>
      <c r="B63" s="70">
        <f>'Formulario de Inspección'!$A$5</f>
        <v>0</v>
      </c>
      <c r="C63" s="70" t="str">
        <f>+'Formulario de Inspección'!$D$5</f>
        <v>Banda transportadora</v>
      </c>
      <c r="D63" s="70">
        <f>+'Formulario de Inspección'!$H$5</f>
        <v>0</v>
      </c>
      <c r="E63" s="70">
        <f>+'Formulario de Inspección'!$A$7</f>
        <v>0</v>
      </c>
      <c r="F63" s="70">
        <f>+'Formulario de Inspección'!$D$7</f>
        <v>0</v>
      </c>
      <c r="G63" s="70">
        <f>+'Formulario de Inspección'!$H$7</f>
        <v>0</v>
      </c>
      <c r="H63" s="70">
        <f>+'Formulario de Inspección'!$P$7</f>
        <v>0</v>
      </c>
      <c r="I63" s="70">
        <f>+'Formulario de Inspección'!$R$7</f>
        <v>0</v>
      </c>
      <c r="J63" s="71">
        <f>+'Formulario de Inspección'!$A$9</f>
        <v>0</v>
      </c>
      <c r="K63" s="70" t="str">
        <f>+'Formulario de Inspección'!$D$9</f>
        <v>DIAGNOSTICO INICIAL</v>
      </c>
      <c r="L63" s="71" t="str">
        <f>+'Formulario de Inspección'!$H$9</f>
        <v>N/A</v>
      </c>
      <c r="M63" s="70" t="str">
        <f>+'Formulario de Inspección'!$P$9</f>
        <v>N/A</v>
      </c>
      <c r="N63" s="71">
        <f>+'Formulario de Inspección'!$R$9</f>
        <v>0</v>
      </c>
      <c r="O63" s="37" t="s">
        <v>129</v>
      </c>
      <c r="P63" s="37" t="str">
        <f>+Referencia!D63</f>
        <v>c</v>
      </c>
      <c r="Q63" s="72" t="str">
        <f>+Referencia!G63</f>
        <v>Defectos de estado de los anclajes y trancas</v>
      </c>
      <c r="R63" s="70" t="str">
        <f>+Referencia!F63</f>
        <v>DL</v>
      </c>
      <c r="S63" s="73" t="str">
        <f>+'Formulario de Inspección'!N93</f>
        <v>P</v>
      </c>
      <c r="T63" s="75">
        <f>+'Formulario de Inspección'!O93</f>
        <v>0</v>
      </c>
      <c r="U63" s="70" t="str">
        <f>+'Formulario de Inspección'!$C$463</f>
        <v>FAVORABLE</v>
      </c>
      <c r="V63" s="70" t="str">
        <f>+'Formulario de Inspección'!$P$464</f>
        <v>N/A</v>
      </c>
      <c r="W63" s="70" t="str">
        <f>+'Formulario de Inspección'!$S$464</f>
        <v>N/A</v>
      </c>
      <c r="X63" s="70" t="str">
        <f>+'Formulario de Inspección'!$H$479</f>
        <v>William Ramírez Chavarría</v>
      </c>
    </row>
    <row r="64" spans="1:24" ht="28.8" hidden="1">
      <c r="A64" s="70">
        <f>+'Formulario de Inspección'!$R$5</f>
        <v>0</v>
      </c>
      <c r="B64" s="70">
        <f>'Formulario de Inspección'!$A$5</f>
        <v>0</v>
      </c>
      <c r="C64" s="70" t="str">
        <f>+'Formulario de Inspección'!$D$5</f>
        <v>Banda transportadora</v>
      </c>
      <c r="D64" s="70">
        <f>+'Formulario de Inspección'!$H$5</f>
        <v>0</v>
      </c>
      <c r="E64" s="70">
        <f>+'Formulario de Inspección'!$A$7</f>
        <v>0</v>
      </c>
      <c r="F64" s="70">
        <f>+'Formulario de Inspección'!$D$7</f>
        <v>0</v>
      </c>
      <c r="G64" s="70">
        <f>+'Formulario de Inspección'!$H$7</f>
        <v>0</v>
      </c>
      <c r="H64" s="70">
        <f>+'Formulario de Inspección'!$P$7</f>
        <v>0</v>
      </c>
      <c r="I64" s="70">
        <f>+'Formulario de Inspección'!$R$7</f>
        <v>0</v>
      </c>
      <c r="J64" s="71">
        <f>+'Formulario de Inspección'!$A$9</f>
        <v>0</v>
      </c>
      <c r="K64" s="70" t="str">
        <f>+'Formulario de Inspección'!$D$9</f>
        <v>DIAGNOSTICO INICIAL</v>
      </c>
      <c r="L64" s="71" t="str">
        <f>+'Formulario de Inspección'!$H$9</f>
        <v>N/A</v>
      </c>
      <c r="M64" s="70" t="str">
        <f>+'Formulario de Inspección'!$P$9</f>
        <v>N/A</v>
      </c>
      <c r="N64" s="71">
        <f>+'Formulario de Inspección'!$R$9</f>
        <v>0</v>
      </c>
      <c r="O64" s="37" t="s">
        <v>129</v>
      </c>
      <c r="P64" s="37" t="str">
        <f>+Referencia!D64</f>
        <v>d</v>
      </c>
      <c r="Q64" s="72" t="str">
        <f>+Referencia!G64</f>
        <v>Defectos de estado en las bandas con peligro de rotura</v>
      </c>
      <c r="R64" s="70" t="str">
        <f>+Referencia!F64</f>
        <v>DG</v>
      </c>
      <c r="S64" s="73" t="str">
        <f>+'Formulario de Inspección'!N94</f>
        <v>P</v>
      </c>
      <c r="T64" s="75">
        <f>+'Formulario de Inspección'!O94</f>
        <v>0</v>
      </c>
      <c r="U64" s="70" t="str">
        <f>+'Formulario de Inspección'!$C$463</f>
        <v>FAVORABLE</v>
      </c>
      <c r="V64" s="70" t="str">
        <f>+'Formulario de Inspección'!$P$464</f>
        <v>N/A</v>
      </c>
      <c r="W64" s="70" t="str">
        <f>+'Formulario de Inspección'!$S$464</f>
        <v>N/A</v>
      </c>
      <c r="X64" s="70" t="str">
        <f>+'Formulario de Inspección'!$H$479</f>
        <v>William Ramírez Chavarría</v>
      </c>
    </row>
    <row r="65" spans="1:24" ht="28.8" hidden="1">
      <c r="A65" s="70">
        <f>+'Formulario de Inspección'!$R$5</f>
        <v>0</v>
      </c>
      <c r="B65" s="70">
        <f>'Formulario de Inspección'!$A$5</f>
        <v>0</v>
      </c>
      <c r="C65" s="70" t="str">
        <f>+'Formulario de Inspección'!$D$5</f>
        <v>Banda transportadora</v>
      </c>
      <c r="D65" s="70">
        <f>+'Formulario de Inspección'!$H$5</f>
        <v>0</v>
      </c>
      <c r="E65" s="70">
        <f>+'Formulario de Inspección'!$A$7</f>
        <v>0</v>
      </c>
      <c r="F65" s="70">
        <f>+'Formulario de Inspección'!$D$7</f>
        <v>0</v>
      </c>
      <c r="G65" s="70">
        <f>+'Formulario de Inspección'!$H$7</f>
        <v>0</v>
      </c>
      <c r="H65" s="70">
        <f>+'Formulario de Inspección'!$P$7</f>
        <v>0</v>
      </c>
      <c r="I65" s="70">
        <f>+'Formulario de Inspección'!$R$7</f>
        <v>0</v>
      </c>
      <c r="J65" s="71">
        <f>+'Formulario de Inspección'!$A$9</f>
        <v>0</v>
      </c>
      <c r="K65" s="70" t="str">
        <f>+'Formulario de Inspección'!$D$9</f>
        <v>DIAGNOSTICO INICIAL</v>
      </c>
      <c r="L65" s="71" t="str">
        <f>+'Formulario de Inspección'!$H$9</f>
        <v>N/A</v>
      </c>
      <c r="M65" s="70" t="str">
        <f>+'Formulario de Inspección'!$P$9</f>
        <v>N/A</v>
      </c>
      <c r="N65" s="71">
        <f>+'Formulario de Inspección'!$R$9</f>
        <v>0</v>
      </c>
      <c r="O65" s="37" t="s">
        <v>129</v>
      </c>
      <c r="P65" s="37" t="str">
        <f>+Referencia!D65</f>
        <v>e</v>
      </c>
      <c r="Q65" s="72" t="str">
        <f>+Referencia!G65</f>
        <v>Defectos de estado en el sistema de tranca de los aclajes no funciona correctamente</v>
      </c>
      <c r="R65" s="70" t="str">
        <f>+Referencia!F65</f>
        <v>DG</v>
      </c>
      <c r="S65" s="73" t="str">
        <f>+'Formulario de Inspección'!N95</f>
        <v>P</v>
      </c>
      <c r="T65" s="75">
        <f>+'Formulario de Inspección'!O95</f>
        <v>0</v>
      </c>
      <c r="U65" s="70" t="str">
        <f>+'Formulario de Inspección'!$C$463</f>
        <v>FAVORABLE</v>
      </c>
      <c r="V65" s="70" t="str">
        <f>+'Formulario de Inspección'!$P$464</f>
        <v>N/A</v>
      </c>
      <c r="W65" s="70" t="str">
        <f>+'Formulario de Inspección'!$S$464</f>
        <v>N/A</v>
      </c>
      <c r="X65" s="70" t="str">
        <f>+'Formulario de Inspección'!$H$479</f>
        <v>William Ramírez Chavarría</v>
      </c>
    </row>
    <row r="66" spans="1:24" ht="28.8" hidden="1">
      <c r="A66" s="70">
        <f>+'Formulario de Inspección'!$R$5</f>
        <v>0</v>
      </c>
      <c r="B66" s="70">
        <f>'Formulario de Inspección'!$A$5</f>
        <v>0</v>
      </c>
      <c r="C66" s="70" t="str">
        <f>+'Formulario de Inspección'!$D$5</f>
        <v>Banda transportadora</v>
      </c>
      <c r="D66" s="70">
        <f>+'Formulario de Inspección'!$H$5</f>
        <v>0</v>
      </c>
      <c r="E66" s="70">
        <f>+'Formulario de Inspección'!$A$7</f>
        <v>0</v>
      </c>
      <c r="F66" s="70">
        <f>+'Formulario de Inspección'!$D$7</f>
        <v>0</v>
      </c>
      <c r="G66" s="70">
        <f>+'Formulario de Inspección'!$H$7</f>
        <v>0</v>
      </c>
      <c r="H66" s="70">
        <f>+'Formulario de Inspección'!$P$7</f>
        <v>0</v>
      </c>
      <c r="I66" s="70">
        <f>+'Formulario de Inspección'!$R$7</f>
        <v>0</v>
      </c>
      <c r="J66" s="71">
        <f>+'Formulario de Inspección'!$A$9</f>
        <v>0</v>
      </c>
      <c r="K66" s="70" t="str">
        <f>+'Formulario de Inspección'!$D$9</f>
        <v>DIAGNOSTICO INICIAL</v>
      </c>
      <c r="L66" s="71" t="str">
        <f>+'Formulario de Inspección'!$H$9</f>
        <v>N/A</v>
      </c>
      <c r="M66" s="70" t="str">
        <f>+'Formulario de Inspección'!$P$9</f>
        <v>N/A</v>
      </c>
      <c r="N66" s="71">
        <f>+'Formulario de Inspección'!$R$9</f>
        <v>0</v>
      </c>
      <c r="O66" s="37" t="s">
        <v>137</v>
      </c>
      <c r="P66" s="37" t="str">
        <f>+Referencia!D66</f>
        <v>a</v>
      </c>
      <c r="Q66" s="72" t="str">
        <f>+Referencia!G66</f>
        <v>Inexistencia del velocímetro</v>
      </c>
      <c r="R66" s="70" t="str">
        <f>+Referencia!F66</f>
        <v>DG</v>
      </c>
      <c r="S66" s="73" t="str">
        <f>+'Formulario de Inspección'!N98</f>
        <v>P</v>
      </c>
      <c r="T66" s="75">
        <f>+'Formulario de Inspección'!O98</f>
        <v>0</v>
      </c>
      <c r="U66" s="70" t="str">
        <f>+'Formulario de Inspección'!$C$463</f>
        <v>FAVORABLE</v>
      </c>
      <c r="V66" s="70" t="str">
        <f>+'Formulario de Inspección'!$P$464</f>
        <v>N/A</v>
      </c>
      <c r="W66" s="70" t="str">
        <f>+'Formulario de Inspección'!$S$464</f>
        <v>N/A</v>
      </c>
      <c r="X66" s="70" t="str">
        <f>+'Formulario de Inspección'!$H$479</f>
        <v>William Ramírez Chavarría</v>
      </c>
    </row>
    <row r="67" spans="1:24" ht="31.95" hidden="1" customHeight="1">
      <c r="A67" s="70">
        <f>+'Formulario de Inspección'!$R$5</f>
        <v>0</v>
      </c>
      <c r="B67" s="70">
        <f>'Formulario de Inspección'!$A$5</f>
        <v>0</v>
      </c>
      <c r="C67" s="70" t="str">
        <f>+'Formulario de Inspección'!$D$5</f>
        <v>Banda transportadora</v>
      </c>
      <c r="D67" s="70">
        <f>+'Formulario de Inspección'!$H$5</f>
        <v>0</v>
      </c>
      <c r="E67" s="70">
        <f>+'Formulario de Inspección'!$A$7</f>
        <v>0</v>
      </c>
      <c r="F67" s="70">
        <f>+'Formulario de Inspección'!$D$7</f>
        <v>0</v>
      </c>
      <c r="G67" s="70">
        <f>+'Formulario de Inspección'!$H$7</f>
        <v>0</v>
      </c>
      <c r="H67" s="70">
        <f>+'Formulario de Inspección'!$P$7</f>
        <v>0</v>
      </c>
      <c r="I67" s="70">
        <f>+'Formulario de Inspección'!$R$7</f>
        <v>0</v>
      </c>
      <c r="J67" s="71">
        <f>+'Formulario de Inspección'!$A$9</f>
        <v>0</v>
      </c>
      <c r="K67" s="70" t="str">
        <f>+'Formulario de Inspección'!$D$9</f>
        <v>DIAGNOSTICO INICIAL</v>
      </c>
      <c r="L67" s="71" t="str">
        <f>+'Formulario de Inspección'!$H$9</f>
        <v>N/A</v>
      </c>
      <c r="M67" s="70" t="str">
        <f>+'Formulario de Inspección'!$P$9</f>
        <v>N/A</v>
      </c>
      <c r="N67" s="71">
        <f>+'Formulario de Inspección'!$R$9</f>
        <v>0</v>
      </c>
      <c r="O67" s="37" t="s">
        <v>137</v>
      </c>
      <c r="P67" s="37" t="str">
        <f>+Referencia!D67</f>
        <v>b</v>
      </c>
      <c r="Q67" s="72" t="str">
        <f>+Referencia!G67</f>
        <v>Defectos de estado de los componentes que no afecten su funcionamiento</v>
      </c>
      <c r="R67" s="70" t="str">
        <f>+Referencia!F67</f>
        <v>DL</v>
      </c>
      <c r="S67" s="73" t="str">
        <f>+'Formulario de Inspección'!N99</f>
        <v>P</v>
      </c>
      <c r="T67" s="75">
        <f>+'Formulario de Inspección'!O99</f>
        <v>0</v>
      </c>
      <c r="U67" s="70" t="str">
        <f>+'Formulario de Inspección'!$C$463</f>
        <v>FAVORABLE</v>
      </c>
      <c r="V67" s="70" t="str">
        <f>+'Formulario de Inspección'!$P$464</f>
        <v>N/A</v>
      </c>
      <c r="W67" s="70" t="str">
        <f>+'Formulario de Inspección'!$S$464</f>
        <v>N/A</v>
      </c>
      <c r="X67" s="70" t="str">
        <f>+'Formulario de Inspección'!$H$479</f>
        <v>William Ramírez Chavarría</v>
      </c>
    </row>
    <row r="68" spans="1:24" ht="28.8" hidden="1">
      <c r="A68" s="70">
        <f>+'Formulario de Inspección'!$R$5</f>
        <v>0</v>
      </c>
      <c r="B68" s="70">
        <f>'Formulario de Inspección'!$A$5</f>
        <v>0</v>
      </c>
      <c r="C68" s="70" t="str">
        <f>+'Formulario de Inspección'!$D$5</f>
        <v>Banda transportadora</v>
      </c>
      <c r="D68" s="70">
        <f>+'Formulario de Inspección'!$H$5</f>
        <v>0</v>
      </c>
      <c r="E68" s="70">
        <f>+'Formulario de Inspección'!$A$7</f>
        <v>0</v>
      </c>
      <c r="F68" s="70">
        <f>+'Formulario de Inspección'!$D$7</f>
        <v>0</v>
      </c>
      <c r="G68" s="70">
        <f>+'Formulario de Inspección'!$H$7</f>
        <v>0</v>
      </c>
      <c r="H68" s="70">
        <f>+'Formulario de Inspección'!$P$7</f>
        <v>0</v>
      </c>
      <c r="I68" s="70">
        <f>+'Formulario de Inspección'!$R$7</f>
        <v>0</v>
      </c>
      <c r="J68" s="71">
        <f>+'Formulario de Inspección'!$A$9</f>
        <v>0</v>
      </c>
      <c r="K68" s="70" t="str">
        <f>+'Formulario de Inspección'!$D$9</f>
        <v>DIAGNOSTICO INICIAL</v>
      </c>
      <c r="L68" s="71" t="str">
        <f>+'Formulario de Inspección'!$H$9</f>
        <v>N/A</v>
      </c>
      <c r="M68" s="70" t="str">
        <f>+'Formulario de Inspección'!$P$9</f>
        <v>N/A</v>
      </c>
      <c r="N68" s="71">
        <f>+'Formulario de Inspección'!$R$9</f>
        <v>0</v>
      </c>
      <c r="O68" s="37" t="s">
        <v>137</v>
      </c>
      <c r="P68" s="37" t="str">
        <f>+Referencia!D68</f>
        <v>c</v>
      </c>
      <c r="Q68" s="72" t="str">
        <f>+Referencia!G68</f>
        <v>Defectos de estado de los componentes que afecten su funcionamiento</v>
      </c>
      <c r="R68" s="70" t="str">
        <f>+Referencia!F68</f>
        <v>DL</v>
      </c>
      <c r="S68" s="73" t="str">
        <f>+'Formulario de Inspección'!N100</f>
        <v>P</v>
      </c>
      <c r="T68" s="75">
        <f>+'Formulario de Inspección'!O100</f>
        <v>0</v>
      </c>
      <c r="U68" s="70" t="str">
        <f>+'Formulario de Inspección'!$C$463</f>
        <v>FAVORABLE</v>
      </c>
      <c r="V68" s="70" t="str">
        <f>+'Formulario de Inspección'!$P$464</f>
        <v>N/A</v>
      </c>
      <c r="W68" s="70" t="str">
        <f>+'Formulario de Inspección'!$S$464</f>
        <v>N/A</v>
      </c>
      <c r="X68" s="70" t="str">
        <f>+'Formulario de Inspección'!$H$479</f>
        <v>William Ramírez Chavarría</v>
      </c>
    </row>
    <row r="69" spans="1:24" ht="31.95" hidden="1" customHeight="1">
      <c r="A69" s="70">
        <f>+'Formulario de Inspección'!$R$5</f>
        <v>0</v>
      </c>
      <c r="B69" s="70">
        <f>'Formulario de Inspección'!$A$5</f>
        <v>0</v>
      </c>
      <c r="C69" s="70" t="str">
        <f>+'Formulario de Inspección'!$D$5</f>
        <v>Banda transportadora</v>
      </c>
      <c r="D69" s="70">
        <f>+'Formulario de Inspección'!$H$5</f>
        <v>0</v>
      </c>
      <c r="E69" s="70">
        <f>+'Formulario de Inspección'!$A$7</f>
        <v>0</v>
      </c>
      <c r="F69" s="70">
        <f>+'Formulario de Inspección'!$D$7</f>
        <v>0</v>
      </c>
      <c r="G69" s="70">
        <f>+'Formulario de Inspección'!$H$7</f>
        <v>0</v>
      </c>
      <c r="H69" s="70">
        <f>+'Formulario de Inspección'!$P$7</f>
        <v>0</v>
      </c>
      <c r="I69" s="70">
        <f>+'Formulario de Inspección'!$R$7</f>
        <v>0</v>
      </c>
      <c r="J69" s="71">
        <f>+'Formulario de Inspección'!$A$9</f>
        <v>0</v>
      </c>
      <c r="K69" s="70" t="str">
        <f>+'Formulario de Inspección'!$D$9</f>
        <v>DIAGNOSTICO INICIAL</v>
      </c>
      <c r="L69" s="71" t="str">
        <f>+'Formulario de Inspección'!$H$9</f>
        <v>N/A</v>
      </c>
      <c r="M69" s="70" t="str">
        <f>+'Formulario de Inspección'!$P$9</f>
        <v>N/A</v>
      </c>
      <c r="N69" s="71">
        <f>+'Formulario de Inspección'!$R$9</f>
        <v>0</v>
      </c>
      <c r="O69" s="37" t="s">
        <v>137</v>
      </c>
      <c r="P69" s="37" t="str">
        <f>+Referencia!D69</f>
        <v>d</v>
      </c>
      <c r="Q69" s="72" t="str">
        <f>+Referencia!G69</f>
        <v>Lectura de horómetro igual o no coincide con respecto a la registrada en la inspección anterior</v>
      </c>
      <c r="R69" s="70" t="str">
        <f>+Referencia!F69</f>
        <v>DL</v>
      </c>
      <c r="S69" s="73" t="str">
        <f>+'Formulario de Inspección'!N101</f>
        <v>P</v>
      </c>
      <c r="T69" s="75">
        <f>+'Formulario de Inspección'!O101</f>
        <v>0</v>
      </c>
      <c r="U69" s="70" t="str">
        <f>+'Formulario de Inspección'!$C$463</f>
        <v>FAVORABLE</v>
      </c>
      <c r="V69" s="70" t="str">
        <f>+'Formulario de Inspección'!$P$464</f>
        <v>N/A</v>
      </c>
      <c r="W69" s="70" t="str">
        <f>+'Formulario de Inspección'!$S$464</f>
        <v>N/A</v>
      </c>
      <c r="X69" s="70" t="str">
        <f>+'Formulario de Inspección'!$H$479</f>
        <v>William Ramírez Chavarría</v>
      </c>
    </row>
    <row r="70" spans="1:24" ht="31.95" hidden="1" customHeight="1">
      <c r="A70" s="70">
        <f>+'Formulario de Inspección'!$R$5</f>
        <v>0</v>
      </c>
      <c r="B70" s="70">
        <f>'Formulario de Inspección'!$A$5</f>
        <v>0</v>
      </c>
      <c r="C70" s="70" t="str">
        <f>+'Formulario de Inspección'!$D$5</f>
        <v>Banda transportadora</v>
      </c>
      <c r="D70" s="70">
        <f>+'Formulario de Inspección'!$H$5</f>
        <v>0</v>
      </c>
      <c r="E70" s="70">
        <f>+'Formulario de Inspección'!$A$7</f>
        <v>0</v>
      </c>
      <c r="F70" s="70">
        <f>+'Formulario de Inspección'!$D$7</f>
        <v>0</v>
      </c>
      <c r="G70" s="70">
        <f>+'Formulario de Inspección'!$H$7</f>
        <v>0</v>
      </c>
      <c r="H70" s="70">
        <f>+'Formulario de Inspección'!$P$7</f>
        <v>0</v>
      </c>
      <c r="I70" s="70">
        <f>+'Formulario de Inspección'!$R$7</f>
        <v>0</v>
      </c>
      <c r="J70" s="71">
        <f>+'Formulario de Inspección'!$A$9</f>
        <v>0</v>
      </c>
      <c r="K70" s="70" t="str">
        <f>+'Formulario de Inspección'!$D$9</f>
        <v>DIAGNOSTICO INICIAL</v>
      </c>
      <c r="L70" s="71" t="str">
        <f>+'Formulario de Inspección'!$H$9</f>
        <v>N/A</v>
      </c>
      <c r="M70" s="70" t="str">
        <f>+'Formulario de Inspección'!$P$9</f>
        <v>N/A</v>
      </c>
      <c r="N70" s="71">
        <f>+'Formulario de Inspección'!$R$9</f>
        <v>0</v>
      </c>
      <c r="O70" s="37" t="s">
        <v>137</v>
      </c>
      <c r="P70" s="37" t="str">
        <f>+Referencia!D70</f>
        <v>e</v>
      </c>
      <c r="Q70" s="72" t="str">
        <f>+Referencia!G70</f>
        <v>Ilegibilidad o inexistencia del horómetro</v>
      </c>
      <c r="R70" s="70" t="str">
        <f>+Referencia!F70</f>
        <v>DL</v>
      </c>
      <c r="S70" s="73" t="str">
        <f>+'Formulario de Inspección'!N102</f>
        <v>P</v>
      </c>
      <c r="T70" s="75">
        <f>+'Formulario de Inspección'!O102</f>
        <v>0</v>
      </c>
      <c r="U70" s="70" t="str">
        <f>+'Formulario de Inspección'!$C$463</f>
        <v>FAVORABLE</v>
      </c>
      <c r="V70" s="70" t="str">
        <f>+'Formulario de Inspección'!$P$464</f>
        <v>N/A</v>
      </c>
      <c r="W70" s="70" t="str">
        <f>+'Formulario de Inspección'!$S$464</f>
        <v>N/A</v>
      </c>
      <c r="X70" s="70" t="str">
        <f>+'Formulario de Inspección'!$H$479</f>
        <v>William Ramírez Chavarría</v>
      </c>
    </row>
    <row r="71" spans="1:24" ht="31.95" hidden="1" customHeight="1">
      <c r="A71" s="70">
        <f>+'Formulario de Inspección'!$R$5</f>
        <v>0</v>
      </c>
      <c r="B71" s="70">
        <f>'Formulario de Inspección'!$A$5</f>
        <v>0</v>
      </c>
      <c r="C71" s="70" t="str">
        <f>+'Formulario de Inspección'!$D$5</f>
        <v>Banda transportadora</v>
      </c>
      <c r="D71" s="70">
        <f>+'Formulario de Inspección'!$H$5</f>
        <v>0</v>
      </c>
      <c r="E71" s="70">
        <f>+'Formulario de Inspección'!$A$7</f>
        <v>0</v>
      </c>
      <c r="F71" s="70">
        <f>+'Formulario de Inspección'!$D$7</f>
        <v>0</v>
      </c>
      <c r="G71" s="70">
        <f>+'Formulario de Inspección'!$H$7</f>
        <v>0</v>
      </c>
      <c r="H71" s="70">
        <f>+'Formulario de Inspección'!$P$7</f>
        <v>0</v>
      </c>
      <c r="I71" s="70">
        <f>+'Formulario de Inspección'!$R$7</f>
        <v>0</v>
      </c>
      <c r="J71" s="71">
        <f>+'Formulario de Inspección'!$A$9</f>
        <v>0</v>
      </c>
      <c r="K71" s="70" t="str">
        <f>+'Formulario de Inspección'!$D$9</f>
        <v>DIAGNOSTICO INICIAL</v>
      </c>
      <c r="L71" s="71" t="str">
        <f>+'Formulario de Inspección'!$H$9</f>
        <v>N/A</v>
      </c>
      <c r="M71" s="70" t="str">
        <f>+'Formulario de Inspección'!$P$9</f>
        <v>N/A</v>
      </c>
      <c r="N71" s="71">
        <f>+'Formulario de Inspección'!$R$9</f>
        <v>0</v>
      </c>
      <c r="O71" s="37" t="s">
        <v>145</v>
      </c>
      <c r="P71" s="37" t="str">
        <f>+Referencia!D71</f>
        <v>a</v>
      </c>
      <c r="Q71" s="72" t="str">
        <f>+Referencia!G71</f>
        <v>Defectos de estado, filos cortantes o corrosión de paredes, techo, piso que pongan en riesgo los ocupantes o la carga</v>
      </c>
      <c r="R71" s="70" t="str">
        <f>+Referencia!F71</f>
        <v>DG</v>
      </c>
      <c r="S71" s="73" t="str">
        <f>+'Formulario de Inspección'!N108</f>
        <v>P</v>
      </c>
      <c r="T71" s="75">
        <f>+'Formulario de Inspección'!O108</f>
        <v>0</v>
      </c>
      <c r="U71" s="70" t="str">
        <f>+'Formulario de Inspección'!$C$463</f>
        <v>FAVORABLE</v>
      </c>
      <c r="V71" s="70" t="str">
        <f>+'Formulario de Inspección'!$P$464</f>
        <v>N/A</v>
      </c>
      <c r="W71" s="70" t="str">
        <f>+'Formulario de Inspección'!$S$464</f>
        <v>N/A</v>
      </c>
      <c r="X71" s="70" t="str">
        <f>+'Formulario de Inspección'!$H$479</f>
        <v>William Ramírez Chavarría</v>
      </c>
    </row>
    <row r="72" spans="1:24" ht="28.8" hidden="1">
      <c r="A72" s="70">
        <f>+'Formulario de Inspección'!$R$5</f>
        <v>0</v>
      </c>
      <c r="B72" s="70">
        <f>'Formulario de Inspección'!$A$5</f>
        <v>0</v>
      </c>
      <c r="C72" s="70" t="str">
        <f>+'Formulario de Inspección'!$D$5</f>
        <v>Banda transportadora</v>
      </c>
      <c r="D72" s="70">
        <f>+'Formulario de Inspección'!$H$5</f>
        <v>0</v>
      </c>
      <c r="E72" s="70">
        <f>+'Formulario de Inspección'!$A$7</f>
        <v>0</v>
      </c>
      <c r="F72" s="70">
        <f>+'Formulario de Inspección'!$D$7</f>
        <v>0</v>
      </c>
      <c r="G72" s="70">
        <f>+'Formulario de Inspección'!$H$7</f>
        <v>0</v>
      </c>
      <c r="H72" s="70">
        <f>+'Formulario de Inspección'!$P$7</f>
        <v>0</v>
      </c>
      <c r="I72" s="70">
        <f>+'Formulario de Inspección'!$R$7</f>
        <v>0</v>
      </c>
      <c r="J72" s="71">
        <f>+'Formulario de Inspección'!$A$9</f>
        <v>0</v>
      </c>
      <c r="K72" s="70" t="str">
        <f>+'Formulario de Inspección'!$D$9</f>
        <v>DIAGNOSTICO INICIAL</v>
      </c>
      <c r="L72" s="71" t="str">
        <f>+'Formulario de Inspección'!$H$9</f>
        <v>N/A</v>
      </c>
      <c r="M72" s="70" t="str">
        <f>+'Formulario de Inspección'!$P$9</f>
        <v>N/A</v>
      </c>
      <c r="N72" s="71">
        <f>+'Formulario de Inspección'!$R$9</f>
        <v>0</v>
      </c>
      <c r="O72" s="37" t="s">
        <v>145</v>
      </c>
      <c r="P72" s="37" t="str">
        <f>+Referencia!D72</f>
        <v>b</v>
      </c>
      <c r="Q72" s="72" t="str">
        <f>+Referencia!G72</f>
        <v>Defectos de estado o corrosión de paredes, techo, piso que no pongan en riesgo los ocupantes o la carga</v>
      </c>
      <c r="R72" s="70" t="str">
        <f>+Referencia!F72</f>
        <v>DL</v>
      </c>
      <c r="S72" s="73" t="str">
        <f>+'Formulario de Inspección'!N109</f>
        <v>P</v>
      </c>
      <c r="T72" s="75">
        <f>+'Formulario de Inspección'!O109</f>
        <v>0</v>
      </c>
      <c r="U72" s="70" t="str">
        <f>+'Formulario de Inspección'!$C$463</f>
        <v>FAVORABLE</v>
      </c>
      <c r="V72" s="70" t="str">
        <f>+'Formulario de Inspección'!$P$464</f>
        <v>N/A</v>
      </c>
      <c r="W72" s="70" t="str">
        <f>+'Formulario de Inspección'!$S$464</f>
        <v>N/A</v>
      </c>
      <c r="X72" s="70" t="str">
        <f>+'Formulario de Inspección'!$H$479</f>
        <v>William Ramírez Chavarría</v>
      </c>
    </row>
    <row r="73" spans="1:24" ht="31.95" hidden="1" customHeight="1">
      <c r="A73" s="70">
        <f>+'Formulario de Inspección'!$R$5</f>
        <v>0</v>
      </c>
      <c r="B73" s="70">
        <f>'Formulario de Inspección'!$A$5</f>
        <v>0</v>
      </c>
      <c r="C73" s="70" t="str">
        <f>+'Formulario de Inspección'!$D$5</f>
        <v>Banda transportadora</v>
      </c>
      <c r="D73" s="70">
        <f>+'Formulario de Inspección'!$H$5</f>
        <v>0</v>
      </c>
      <c r="E73" s="70">
        <f>+'Formulario de Inspección'!$A$7</f>
        <v>0</v>
      </c>
      <c r="F73" s="70">
        <f>+'Formulario de Inspección'!$D$7</f>
        <v>0</v>
      </c>
      <c r="G73" s="70">
        <f>+'Formulario de Inspección'!$H$7</f>
        <v>0</v>
      </c>
      <c r="H73" s="70">
        <f>+'Formulario de Inspección'!$P$7</f>
        <v>0</v>
      </c>
      <c r="I73" s="70">
        <f>+'Formulario de Inspección'!$R$7</f>
        <v>0</v>
      </c>
      <c r="J73" s="71">
        <f>+'Formulario de Inspección'!$A$9</f>
        <v>0</v>
      </c>
      <c r="K73" s="70" t="str">
        <f>+'Formulario de Inspección'!$D$9</f>
        <v>DIAGNOSTICO INICIAL</v>
      </c>
      <c r="L73" s="71" t="str">
        <f>+'Formulario de Inspección'!$H$9</f>
        <v>N/A</v>
      </c>
      <c r="M73" s="70" t="str">
        <f>+'Formulario de Inspección'!$P$9</f>
        <v>N/A</v>
      </c>
      <c r="N73" s="71">
        <f>+'Formulario de Inspección'!$R$9</f>
        <v>0</v>
      </c>
      <c r="O73" s="37" t="s">
        <v>145</v>
      </c>
      <c r="P73" s="37" t="str">
        <f>+Referencia!D73</f>
        <v>c</v>
      </c>
      <c r="Q73" s="72" t="str">
        <f>+Referencia!G73</f>
        <v>Cables eléctricos con cortes expuestos, empates inadecuados u otra condición que represente peligro de un posible corto circuito</v>
      </c>
      <c r="R73" s="70" t="str">
        <f>+Referencia!F73</f>
        <v>DG</v>
      </c>
      <c r="S73" s="73" t="str">
        <f>+'Formulario de Inspección'!N110</f>
        <v>P</v>
      </c>
      <c r="T73" s="75">
        <f>+'Formulario de Inspección'!O110</f>
        <v>0</v>
      </c>
      <c r="U73" s="70" t="str">
        <f>+'Formulario de Inspección'!$C$463</f>
        <v>FAVORABLE</v>
      </c>
      <c r="V73" s="70" t="str">
        <f>+'Formulario de Inspección'!$P$464</f>
        <v>N/A</v>
      </c>
      <c r="W73" s="70" t="str">
        <f>+'Formulario de Inspección'!$S$464</f>
        <v>N/A</v>
      </c>
      <c r="X73" s="70" t="str">
        <f>+'Formulario de Inspección'!$H$479</f>
        <v>William Ramírez Chavarría</v>
      </c>
    </row>
    <row r="74" spans="1:24" ht="28.8" hidden="1">
      <c r="A74" s="70">
        <f>+'Formulario de Inspección'!$R$5</f>
        <v>0</v>
      </c>
      <c r="B74" s="70">
        <f>'Formulario de Inspección'!$A$5</f>
        <v>0</v>
      </c>
      <c r="C74" s="70" t="str">
        <f>+'Formulario de Inspección'!$D$5</f>
        <v>Banda transportadora</v>
      </c>
      <c r="D74" s="70">
        <f>+'Formulario de Inspección'!$H$5</f>
        <v>0</v>
      </c>
      <c r="E74" s="70">
        <f>+'Formulario de Inspección'!$A$7</f>
        <v>0</v>
      </c>
      <c r="F74" s="70">
        <f>+'Formulario de Inspección'!$D$7</f>
        <v>0</v>
      </c>
      <c r="G74" s="70">
        <f>+'Formulario de Inspección'!$H$7</f>
        <v>0</v>
      </c>
      <c r="H74" s="70">
        <f>+'Formulario de Inspección'!$P$7</f>
        <v>0</v>
      </c>
      <c r="I74" s="70">
        <f>+'Formulario de Inspección'!$R$7</f>
        <v>0</v>
      </c>
      <c r="J74" s="71">
        <f>+'Formulario de Inspección'!$A$9</f>
        <v>0</v>
      </c>
      <c r="K74" s="70" t="str">
        <f>+'Formulario de Inspección'!$D$9</f>
        <v>DIAGNOSTICO INICIAL</v>
      </c>
      <c r="L74" s="71" t="str">
        <f>+'Formulario de Inspección'!$H$9</f>
        <v>N/A</v>
      </c>
      <c r="M74" s="70" t="str">
        <f>+'Formulario de Inspección'!$P$9</f>
        <v>N/A</v>
      </c>
      <c r="N74" s="71">
        <f>+'Formulario de Inspección'!$R$9</f>
        <v>0</v>
      </c>
      <c r="O74" s="37" t="s">
        <v>145</v>
      </c>
      <c r="P74" s="37" t="str">
        <f>+Referencia!D74</f>
        <v>d</v>
      </c>
      <c r="Q74" s="72" t="str">
        <f>+Referencia!G74</f>
        <v>Cables eléctricos mal sujetos</v>
      </c>
      <c r="R74" s="70" t="str">
        <f>+Referencia!F74</f>
        <v>DL</v>
      </c>
      <c r="S74" s="73" t="str">
        <f>+'Formulario de Inspección'!N111</f>
        <v>P</v>
      </c>
      <c r="T74" s="75">
        <f>+'Formulario de Inspección'!O111</f>
        <v>0</v>
      </c>
      <c r="U74" s="70" t="str">
        <f>+'Formulario de Inspección'!$C$463</f>
        <v>FAVORABLE</v>
      </c>
      <c r="V74" s="70" t="str">
        <f>+'Formulario de Inspección'!$P$464</f>
        <v>N/A</v>
      </c>
      <c r="W74" s="70" t="str">
        <f>+'Formulario de Inspección'!$S$464</f>
        <v>N/A</v>
      </c>
      <c r="X74" s="70" t="str">
        <f>+'Formulario de Inspección'!$H$479</f>
        <v>William Ramírez Chavarría</v>
      </c>
    </row>
    <row r="75" spans="1:24" ht="28.8" hidden="1">
      <c r="A75" s="70">
        <f>+'Formulario de Inspección'!$R$5</f>
        <v>0</v>
      </c>
      <c r="B75" s="70">
        <f>'Formulario de Inspección'!$A$5</f>
        <v>0</v>
      </c>
      <c r="C75" s="70" t="str">
        <f>+'Formulario de Inspección'!$D$5</f>
        <v>Banda transportadora</v>
      </c>
      <c r="D75" s="70">
        <f>+'Formulario de Inspección'!$H$5</f>
        <v>0</v>
      </c>
      <c r="E75" s="70">
        <f>+'Formulario de Inspección'!$A$7</f>
        <v>0</v>
      </c>
      <c r="F75" s="70">
        <f>+'Formulario de Inspección'!$D$7</f>
        <v>0</v>
      </c>
      <c r="G75" s="70">
        <f>+'Formulario de Inspección'!$H$7</f>
        <v>0</v>
      </c>
      <c r="H75" s="70">
        <f>+'Formulario de Inspección'!$P$7</f>
        <v>0</v>
      </c>
      <c r="I75" s="70">
        <f>+'Formulario de Inspección'!$R$7</f>
        <v>0</v>
      </c>
      <c r="J75" s="71">
        <f>+'Formulario de Inspección'!$A$9</f>
        <v>0</v>
      </c>
      <c r="K75" s="70" t="str">
        <f>+'Formulario de Inspección'!$D$9</f>
        <v>DIAGNOSTICO INICIAL</v>
      </c>
      <c r="L75" s="71" t="str">
        <f>+'Formulario de Inspección'!$H$9</f>
        <v>N/A</v>
      </c>
      <c r="M75" s="70" t="str">
        <f>+'Formulario de Inspección'!$P$9</f>
        <v>N/A</v>
      </c>
      <c r="N75" s="71">
        <f>+'Formulario de Inspección'!$R$9</f>
        <v>0</v>
      </c>
      <c r="O75" s="37" t="s">
        <v>145</v>
      </c>
      <c r="P75" s="37" t="str">
        <f>+Referencia!D75</f>
        <v>e</v>
      </c>
      <c r="Q75" s="72" t="str">
        <f>+Referencia!G75</f>
        <v>Objeto(s) dentro de la cabina o habitáculo sin sujetar que puede(n) convertirse en proyectil(es) o FOD</v>
      </c>
      <c r="R75" s="70" t="str">
        <f>+Referencia!F75</f>
        <v>DG</v>
      </c>
      <c r="S75" s="73" t="str">
        <f>+'Formulario de Inspección'!N112</f>
        <v>P</v>
      </c>
      <c r="T75" s="75">
        <f>+'Formulario de Inspección'!O112</f>
        <v>0</v>
      </c>
      <c r="U75" s="70" t="str">
        <f>+'Formulario de Inspección'!$C$463</f>
        <v>FAVORABLE</v>
      </c>
      <c r="V75" s="70" t="str">
        <f>+'Formulario de Inspección'!$P$464</f>
        <v>N/A</v>
      </c>
      <c r="W75" s="70" t="str">
        <f>+'Formulario de Inspección'!$S$464</f>
        <v>N/A</v>
      </c>
      <c r="X75" s="70" t="str">
        <f>+'Formulario de Inspección'!$H$479</f>
        <v>William Ramírez Chavarría</v>
      </c>
    </row>
    <row r="76" spans="1:24" ht="28.8" hidden="1">
      <c r="A76" s="70">
        <f>+'Formulario de Inspección'!$R$5</f>
        <v>0</v>
      </c>
      <c r="B76" s="70">
        <f>'Formulario de Inspección'!$A$5</f>
        <v>0</v>
      </c>
      <c r="C76" s="70" t="str">
        <f>+'Formulario de Inspección'!$D$5</f>
        <v>Banda transportadora</v>
      </c>
      <c r="D76" s="70">
        <f>+'Formulario de Inspección'!$H$5</f>
        <v>0</v>
      </c>
      <c r="E76" s="70">
        <f>+'Formulario de Inspección'!$A$7</f>
        <v>0</v>
      </c>
      <c r="F76" s="70">
        <f>+'Formulario de Inspección'!$D$7</f>
        <v>0</v>
      </c>
      <c r="G76" s="70">
        <f>+'Formulario de Inspección'!$H$7</f>
        <v>0</v>
      </c>
      <c r="H76" s="70">
        <f>+'Formulario de Inspección'!$P$7</f>
        <v>0</v>
      </c>
      <c r="I76" s="70">
        <f>+'Formulario de Inspección'!$R$7</f>
        <v>0</v>
      </c>
      <c r="J76" s="71">
        <f>+'Formulario de Inspección'!$A$9</f>
        <v>0</v>
      </c>
      <c r="K76" s="70" t="str">
        <f>+'Formulario de Inspección'!$D$9</f>
        <v>DIAGNOSTICO INICIAL</v>
      </c>
      <c r="L76" s="71" t="str">
        <f>+'Formulario de Inspección'!$H$9</f>
        <v>N/A</v>
      </c>
      <c r="M76" s="70" t="str">
        <f>+'Formulario de Inspección'!$P$9</f>
        <v>N/A</v>
      </c>
      <c r="N76" s="71">
        <f>+'Formulario de Inspección'!$R$9</f>
        <v>0</v>
      </c>
      <c r="O76" s="37" t="s">
        <v>145</v>
      </c>
      <c r="P76" s="37" t="str">
        <f>+Referencia!D76</f>
        <v>f</v>
      </c>
      <c r="Q76" s="72" t="str">
        <f>+Referencia!G76</f>
        <v>Panel de control, palancas de mando, instrumentos, luces o relojes indicadores en mal estado, ilegibles o no cumplen su función</v>
      </c>
      <c r="R76" s="70" t="str">
        <f>+Referencia!F76</f>
        <v>DG</v>
      </c>
      <c r="S76" s="73" t="str">
        <f>+'Formulario de Inspección'!N113</f>
        <v>P</v>
      </c>
      <c r="T76" s="75">
        <f>+'Formulario de Inspección'!O113</f>
        <v>0</v>
      </c>
      <c r="U76" s="70" t="str">
        <f>+'Formulario de Inspección'!$C$463</f>
        <v>FAVORABLE</v>
      </c>
      <c r="V76" s="70" t="str">
        <f>+'Formulario de Inspección'!$P$464</f>
        <v>N/A</v>
      </c>
      <c r="W76" s="70" t="str">
        <f>+'Formulario de Inspección'!$S$464</f>
        <v>N/A</v>
      </c>
      <c r="X76" s="70" t="str">
        <f>+'Formulario de Inspección'!$H$479</f>
        <v>William Ramírez Chavarría</v>
      </c>
    </row>
    <row r="77" spans="1:24" ht="28.8" hidden="1">
      <c r="A77" s="70">
        <f>+'Formulario de Inspección'!$R$5</f>
        <v>0</v>
      </c>
      <c r="B77" s="70">
        <f>'Formulario de Inspección'!$A$5</f>
        <v>0</v>
      </c>
      <c r="C77" s="70" t="str">
        <f>+'Formulario de Inspección'!$D$5</f>
        <v>Banda transportadora</v>
      </c>
      <c r="D77" s="70">
        <f>+'Formulario de Inspección'!$H$5</f>
        <v>0</v>
      </c>
      <c r="E77" s="70">
        <f>+'Formulario de Inspección'!$A$7</f>
        <v>0</v>
      </c>
      <c r="F77" s="70">
        <f>+'Formulario de Inspección'!$D$7</f>
        <v>0</v>
      </c>
      <c r="G77" s="70">
        <f>+'Formulario de Inspección'!$H$7</f>
        <v>0</v>
      </c>
      <c r="H77" s="70">
        <f>+'Formulario de Inspección'!$P$7</f>
        <v>0</v>
      </c>
      <c r="I77" s="70">
        <f>+'Formulario de Inspección'!$R$7</f>
        <v>0</v>
      </c>
      <c r="J77" s="71">
        <f>+'Formulario de Inspección'!$A$9</f>
        <v>0</v>
      </c>
      <c r="K77" s="70" t="str">
        <f>+'Formulario de Inspección'!$D$9</f>
        <v>DIAGNOSTICO INICIAL</v>
      </c>
      <c r="L77" s="71" t="str">
        <f>+'Formulario de Inspección'!$H$9</f>
        <v>N/A</v>
      </c>
      <c r="M77" s="70" t="str">
        <f>+'Formulario de Inspección'!$P$9</f>
        <v>N/A</v>
      </c>
      <c r="N77" s="71">
        <f>+'Formulario de Inspección'!$R$9</f>
        <v>0</v>
      </c>
      <c r="O77" s="37" t="s">
        <v>145</v>
      </c>
      <c r="P77" s="37" t="str">
        <f>+Referencia!D77</f>
        <v>g</v>
      </c>
      <c r="Q77" s="72" t="str">
        <f>+Referencia!G77</f>
        <v>Panel de control, palancas de mando, instrumentos, luces o relojes indicadores en mal estado que no afectan su lectura o función</v>
      </c>
      <c r="R77" s="70" t="str">
        <f>+Referencia!F77</f>
        <v>DL</v>
      </c>
      <c r="S77" s="73" t="str">
        <f>+'Formulario de Inspección'!N114</f>
        <v>P</v>
      </c>
      <c r="T77" s="75">
        <f>+'Formulario de Inspección'!O114</f>
        <v>0</v>
      </c>
      <c r="U77" s="70" t="str">
        <f>+'Formulario de Inspección'!$C$463</f>
        <v>FAVORABLE</v>
      </c>
      <c r="V77" s="70" t="str">
        <f>+'Formulario de Inspección'!$P$464</f>
        <v>N/A</v>
      </c>
      <c r="W77" s="70" t="str">
        <f>+'Formulario de Inspección'!$S$464</f>
        <v>N/A</v>
      </c>
      <c r="X77" s="70" t="str">
        <f>+'Formulario de Inspección'!$H$479</f>
        <v>William Ramírez Chavarría</v>
      </c>
    </row>
    <row r="78" spans="1:24" ht="31.95" hidden="1" customHeight="1">
      <c r="A78" s="70">
        <f>+'Formulario de Inspección'!$R$5</f>
        <v>0</v>
      </c>
      <c r="B78" s="70">
        <f>'Formulario de Inspección'!$A$5</f>
        <v>0</v>
      </c>
      <c r="C78" s="70" t="str">
        <f>+'Formulario de Inspección'!$D$5</f>
        <v>Banda transportadora</v>
      </c>
      <c r="D78" s="70">
        <f>+'Formulario de Inspección'!$H$5</f>
        <v>0</v>
      </c>
      <c r="E78" s="70">
        <f>+'Formulario de Inspección'!$A$7</f>
        <v>0</v>
      </c>
      <c r="F78" s="70">
        <f>+'Formulario de Inspección'!$D$7</f>
        <v>0</v>
      </c>
      <c r="G78" s="70">
        <f>+'Formulario de Inspección'!$H$7</f>
        <v>0</v>
      </c>
      <c r="H78" s="70">
        <f>+'Formulario de Inspección'!$P$7</f>
        <v>0</v>
      </c>
      <c r="I78" s="70">
        <f>+'Formulario de Inspección'!$R$7</f>
        <v>0</v>
      </c>
      <c r="J78" s="71">
        <f>+'Formulario de Inspección'!$A$9</f>
        <v>0</v>
      </c>
      <c r="K78" s="70" t="str">
        <f>+'Formulario de Inspección'!$D$9</f>
        <v>DIAGNOSTICO INICIAL</v>
      </c>
      <c r="L78" s="71" t="str">
        <f>+'Formulario de Inspección'!$H$9</f>
        <v>N/A</v>
      </c>
      <c r="M78" s="70" t="str">
        <f>+'Formulario de Inspección'!$P$9</f>
        <v>N/A</v>
      </c>
      <c r="N78" s="71">
        <f>+'Formulario de Inspección'!$R$9</f>
        <v>0</v>
      </c>
      <c r="O78" s="37" t="s">
        <v>157</v>
      </c>
      <c r="P78" s="37" t="str">
        <f>+Referencia!D78</f>
        <v>a</v>
      </c>
      <c r="Q78" s="72" t="str">
        <f>+Referencia!G78</f>
        <v>No funciona la luz baja o luz alta</v>
      </c>
      <c r="R78" s="70" t="str">
        <f>+Referencia!F78</f>
        <v>DG</v>
      </c>
      <c r="S78" s="73" t="str">
        <f>+'Formulario de Inspección'!N118</f>
        <v>P</v>
      </c>
      <c r="T78" s="75">
        <f>+'Formulario de Inspección'!O118</f>
        <v>0</v>
      </c>
      <c r="U78" s="70" t="str">
        <f>+'Formulario de Inspección'!$C$463</f>
        <v>FAVORABLE</v>
      </c>
      <c r="V78" s="70" t="str">
        <f>+'Formulario de Inspección'!$P$464</f>
        <v>N/A</v>
      </c>
      <c r="W78" s="70" t="str">
        <f>+'Formulario de Inspección'!$S$464</f>
        <v>N/A</v>
      </c>
      <c r="X78" s="70" t="str">
        <f>+'Formulario de Inspección'!$H$479</f>
        <v>William Ramírez Chavarría</v>
      </c>
    </row>
    <row r="79" spans="1:24" ht="31.95" hidden="1" customHeight="1">
      <c r="A79" s="70">
        <f>+'Formulario de Inspección'!$R$5</f>
        <v>0</v>
      </c>
      <c r="B79" s="70">
        <f>'Formulario de Inspección'!$A$5</f>
        <v>0</v>
      </c>
      <c r="C79" s="70" t="str">
        <f>+'Formulario de Inspección'!$D$5</f>
        <v>Banda transportadora</v>
      </c>
      <c r="D79" s="70">
        <f>+'Formulario de Inspección'!$H$5</f>
        <v>0</v>
      </c>
      <c r="E79" s="70">
        <f>+'Formulario de Inspección'!$A$7</f>
        <v>0</v>
      </c>
      <c r="F79" s="70">
        <f>+'Formulario de Inspección'!$D$7</f>
        <v>0</v>
      </c>
      <c r="G79" s="70">
        <f>+'Formulario de Inspección'!$H$7</f>
        <v>0</v>
      </c>
      <c r="H79" s="70">
        <f>+'Formulario de Inspección'!$P$7</f>
        <v>0</v>
      </c>
      <c r="I79" s="70">
        <f>+'Formulario de Inspección'!$R$7</f>
        <v>0</v>
      </c>
      <c r="J79" s="71">
        <f>+'Formulario de Inspección'!$A$9</f>
        <v>0</v>
      </c>
      <c r="K79" s="70" t="str">
        <f>+'Formulario de Inspección'!$D$9</f>
        <v>DIAGNOSTICO INICIAL</v>
      </c>
      <c r="L79" s="71" t="str">
        <f>+'Formulario de Inspección'!$H$9</f>
        <v>N/A</v>
      </c>
      <c r="M79" s="70" t="str">
        <f>+'Formulario de Inspección'!$P$9</f>
        <v>N/A</v>
      </c>
      <c r="N79" s="71">
        <f>+'Formulario de Inspección'!$R$9</f>
        <v>0</v>
      </c>
      <c r="O79" s="37" t="s">
        <v>157</v>
      </c>
      <c r="P79" s="37" t="str">
        <f>+Referencia!D79</f>
        <v>b</v>
      </c>
      <c r="Q79" s="72" t="str">
        <f>+Referencia!G79</f>
        <v>No funciona la luz alta o inexistente (si es original de fábrica)</v>
      </c>
      <c r="R79" s="70" t="str">
        <f>+Referencia!F79</f>
        <v>DL</v>
      </c>
      <c r="S79" s="73" t="str">
        <f>+'Formulario de Inspección'!N119</f>
        <v>P</v>
      </c>
      <c r="T79" s="75">
        <f>+'Formulario de Inspección'!O119</f>
        <v>0</v>
      </c>
      <c r="U79" s="70" t="str">
        <f>+'Formulario de Inspección'!$C$463</f>
        <v>FAVORABLE</v>
      </c>
      <c r="V79" s="70" t="str">
        <f>+'Formulario de Inspección'!$P$464</f>
        <v>N/A</v>
      </c>
      <c r="W79" s="70" t="str">
        <f>+'Formulario de Inspección'!$S$464</f>
        <v>N/A</v>
      </c>
      <c r="X79" s="70" t="str">
        <f>+'Formulario de Inspección'!$H$479</f>
        <v>William Ramírez Chavarría</v>
      </c>
    </row>
    <row r="80" spans="1:24" ht="28.8" hidden="1">
      <c r="A80" s="70">
        <f>+'Formulario de Inspección'!$R$5</f>
        <v>0</v>
      </c>
      <c r="B80" s="70">
        <f>'Formulario de Inspección'!$A$5</f>
        <v>0</v>
      </c>
      <c r="C80" s="70" t="str">
        <f>+'Formulario de Inspección'!$D$5</f>
        <v>Banda transportadora</v>
      </c>
      <c r="D80" s="70">
        <f>+'Formulario de Inspección'!$H$5</f>
        <v>0</v>
      </c>
      <c r="E80" s="70">
        <f>+'Formulario de Inspección'!$A$7</f>
        <v>0</v>
      </c>
      <c r="F80" s="70">
        <f>+'Formulario de Inspección'!$D$7</f>
        <v>0</v>
      </c>
      <c r="G80" s="70">
        <f>+'Formulario de Inspección'!$H$7</f>
        <v>0</v>
      </c>
      <c r="H80" s="70">
        <f>+'Formulario de Inspección'!$P$7</f>
        <v>0</v>
      </c>
      <c r="I80" s="70">
        <f>+'Formulario de Inspección'!$R$7</f>
        <v>0</v>
      </c>
      <c r="J80" s="71">
        <f>+'Formulario de Inspección'!$A$9</f>
        <v>0</v>
      </c>
      <c r="K80" s="70" t="str">
        <f>+'Formulario de Inspección'!$D$9</f>
        <v>DIAGNOSTICO INICIAL</v>
      </c>
      <c r="L80" s="71" t="str">
        <f>+'Formulario de Inspección'!$H$9</f>
        <v>N/A</v>
      </c>
      <c r="M80" s="70" t="str">
        <f>+'Formulario de Inspección'!$P$9</f>
        <v>N/A</v>
      </c>
      <c r="N80" s="71">
        <f>+'Formulario de Inspección'!$R$9</f>
        <v>0</v>
      </c>
      <c r="O80" s="37" t="s">
        <v>157</v>
      </c>
      <c r="P80" s="37" t="str">
        <f>+Referencia!D80</f>
        <v>c</v>
      </c>
      <c r="Q80" s="72" t="str">
        <f>+Referencia!G80</f>
        <v>Defectuosa conmutación alta/baja.</v>
      </c>
      <c r="R80" s="70" t="str">
        <f>+Referencia!F80</f>
        <v>DL</v>
      </c>
      <c r="S80" s="73" t="str">
        <f>+'Formulario de Inspección'!N120</f>
        <v>P</v>
      </c>
      <c r="T80" s="75">
        <f>+'Formulario de Inspección'!O120</f>
        <v>0</v>
      </c>
      <c r="U80" s="70" t="str">
        <f>+'Formulario de Inspección'!$C$463</f>
        <v>FAVORABLE</v>
      </c>
      <c r="V80" s="70" t="str">
        <f>+'Formulario de Inspección'!$P$464</f>
        <v>N/A</v>
      </c>
      <c r="W80" s="70" t="str">
        <f>+'Formulario de Inspección'!$S$464</f>
        <v>N/A</v>
      </c>
      <c r="X80" s="70" t="str">
        <f>+'Formulario de Inspección'!$H$479</f>
        <v>William Ramírez Chavarría</v>
      </c>
    </row>
    <row r="81" spans="1:24" ht="28.8" hidden="1">
      <c r="A81" s="70">
        <f>+'Formulario de Inspección'!$R$5</f>
        <v>0</v>
      </c>
      <c r="B81" s="70">
        <f>'Formulario de Inspección'!$A$5</f>
        <v>0</v>
      </c>
      <c r="C81" s="70" t="str">
        <f>+'Formulario de Inspección'!$D$5</f>
        <v>Banda transportadora</v>
      </c>
      <c r="D81" s="70">
        <f>+'Formulario de Inspección'!$H$5</f>
        <v>0</v>
      </c>
      <c r="E81" s="70">
        <f>+'Formulario de Inspección'!$A$7</f>
        <v>0</v>
      </c>
      <c r="F81" s="70">
        <f>+'Formulario de Inspección'!$D$7</f>
        <v>0</v>
      </c>
      <c r="G81" s="70">
        <f>+'Formulario de Inspección'!$H$7</f>
        <v>0</v>
      </c>
      <c r="H81" s="70">
        <f>+'Formulario de Inspección'!$P$7</f>
        <v>0</v>
      </c>
      <c r="I81" s="70">
        <f>+'Formulario de Inspección'!$R$7</f>
        <v>0</v>
      </c>
      <c r="J81" s="71">
        <f>+'Formulario de Inspección'!$A$9</f>
        <v>0</v>
      </c>
      <c r="K81" s="70" t="str">
        <f>+'Formulario de Inspección'!$D$9</f>
        <v>DIAGNOSTICO INICIAL</v>
      </c>
      <c r="L81" s="71" t="str">
        <f>+'Formulario de Inspección'!$H$9</f>
        <v>N/A</v>
      </c>
      <c r="M81" s="70" t="str">
        <f>+'Formulario de Inspección'!$P$9</f>
        <v>N/A</v>
      </c>
      <c r="N81" s="71">
        <f>+'Formulario de Inspección'!$R$9</f>
        <v>0</v>
      </c>
      <c r="O81" s="37" t="s">
        <v>157</v>
      </c>
      <c r="P81" s="37" t="str">
        <f>+Referencia!D81</f>
        <v>d</v>
      </c>
      <c r="Q81" s="72" t="str">
        <f>+Referencia!G81</f>
        <v>No funciona el testigo de la luz alta.</v>
      </c>
      <c r="R81" s="70" t="str">
        <f>+Referencia!F81</f>
        <v>DL</v>
      </c>
      <c r="S81" s="73" t="str">
        <f>+'Formulario de Inspección'!N121</f>
        <v>P</v>
      </c>
      <c r="T81" s="75">
        <f>+'Formulario de Inspección'!O121</f>
        <v>0</v>
      </c>
      <c r="U81" s="70" t="str">
        <f>+'Formulario de Inspección'!$C$463</f>
        <v>FAVORABLE</v>
      </c>
      <c r="V81" s="70" t="str">
        <f>+'Formulario de Inspección'!$P$464</f>
        <v>N/A</v>
      </c>
      <c r="W81" s="70" t="str">
        <f>+'Formulario de Inspección'!$S$464</f>
        <v>N/A</v>
      </c>
      <c r="X81" s="70" t="str">
        <f>+'Formulario de Inspección'!$H$479</f>
        <v>William Ramírez Chavarría</v>
      </c>
    </row>
    <row r="82" spans="1:24" ht="31.95" hidden="1" customHeight="1">
      <c r="A82" s="70">
        <f>+'Formulario de Inspección'!$R$5</f>
        <v>0</v>
      </c>
      <c r="B82" s="70">
        <f>'Formulario de Inspección'!$A$5</f>
        <v>0</v>
      </c>
      <c r="C82" s="70" t="str">
        <f>+'Formulario de Inspección'!$D$5</f>
        <v>Banda transportadora</v>
      </c>
      <c r="D82" s="70">
        <f>+'Formulario de Inspección'!$H$5</f>
        <v>0</v>
      </c>
      <c r="E82" s="70">
        <f>+'Formulario de Inspección'!$A$7</f>
        <v>0</v>
      </c>
      <c r="F82" s="70">
        <f>+'Formulario de Inspección'!$D$7</f>
        <v>0</v>
      </c>
      <c r="G82" s="70">
        <f>+'Formulario de Inspección'!$H$7</f>
        <v>0</v>
      </c>
      <c r="H82" s="70">
        <f>+'Formulario de Inspección'!$P$7</f>
        <v>0</v>
      </c>
      <c r="I82" s="70">
        <f>+'Formulario de Inspección'!$R$7</f>
        <v>0</v>
      </c>
      <c r="J82" s="71">
        <f>+'Formulario de Inspección'!$A$9</f>
        <v>0</v>
      </c>
      <c r="K82" s="70" t="str">
        <f>+'Formulario de Inspección'!$D$9</f>
        <v>DIAGNOSTICO INICIAL</v>
      </c>
      <c r="L82" s="71" t="str">
        <f>+'Formulario de Inspección'!$H$9</f>
        <v>N/A</v>
      </c>
      <c r="M82" s="70" t="str">
        <f>+'Formulario de Inspección'!$P$9</f>
        <v>N/A</v>
      </c>
      <c r="N82" s="71">
        <f>+'Formulario de Inspección'!$R$9</f>
        <v>0</v>
      </c>
      <c r="O82" s="37" t="s">
        <v>157</v>
      </c>
      <c r="P82" s="37" t="str">
        <f>+Referencia!D82</f>
        <v>e</v>
      </c>
      <c r="Q82" s="72" t="str">
        <f>+Referencia!G82</f>
        <v>No reúne condiciones para comprobar la orientación del haz luminoso de la luz baja.</v>
      </c>
      <c r="R82" s="70" t="str">
        <f>+Referencia!F82</f>
        <v>DL</v>
      </c>
      <c r="S82" s="73" t="str">
        <f>+'Formulario de Inspección'!N122</f>
        <v>P</v>
      </c>
      <c r="T82" s="75">
        <f>+'Formulario de Inspección'!O122</f>
        <v>0</v>
      </c>
      <c r="U82" s="70" t="str">
        <f>+'Formulario de Inspección'!$C$463</f>
        <v>FAVORABLE</v>
      </c>
      <c r="V82" s="70" t="str">
        <f>+'Formulario de Inspección'!$P$464</f>
        <v>N/A</v>
      </c>
      <c r="W82" s="70" t="str">
        <f>+'Formulario de Inspección'!$S$464</f>
        <v>N/A</v>
      </c>
      <c r="X82" s="70" t="str">
        <f>+'Formulario de Inspección'!$H$479</f>
        <v>William Ramírez Chavarría</v>
      </c>
    </row>
    <row r="83" spans="1:24" ht="31.95" hidden="1" customHeight="1">
      <c r="A83" s="70">
        <f>+'Formulario de Inspección'!$R$5</f>
        <v>0</v>
      </c>
      <c r="B83" s="70">
        <f>'Formulario de Inspección'!$A$5</f>
        <v>0</v>
      </c>
      <c r="C83" s="70" t="str">
        <f>+'Formulario de Inspección'!$D$5</f>
        <v>Banda transportadora</v>
      </c>
      <c r="D83" s="70">
        <f>+'Formulario de Inspección'!$H$5</f>
        <v>0</v>
      </c>
      <c r="E83" s="70">
        <f>+'Formulario de Inspección'!$A$7</f>
        <v>0</v>
      </c>
      <c r="F83" s="70">
        <f>+'Formulario de Inspección'!$D$7</f>
        <v>0</v>
      </c>
      <c r="G83" s="70">
        <f>+'Formulario de Inspección'!$H$7</f>
        <v>0</v>
      </c>
      <c r="H83" s="70">
        <f>+'Formulario de Inspección'!$P$7</f>
        <v>0</v>
      </c>
      <c r="I83" s="70">
        <f>+'Formulario de Inspección'!$R$7</f>
        <v>0</v>
      </c>
      <c r="J83" s="71">
        <f>+'Formulario de Inspección'!$A$9</f>
        <v>0</v>
      </c>
      <c r="K83" s="70" t="str">
        <f>+'Formulario de Inspección'!$D$9</f>
        <v>DIAGNOSTICO INICIAL</v>
      </c>
      <c r="L83" s="71" t="str">
        <f>+'Formulario de Inspección'!$H$9</f>
        <v>N/A</v>
      </c>
      <c r="M83" s="70" t="str">
        <f>+'Formulario de Inspección'!$P$9</f>
        <v>N/A</v>
      </c>
      <c r="N83" s="71">
        <f>+'Formulario de Inspección'!$R$9</f>
        <v>0</v>
      </c>
      <c r="O83" s="37" t="s">
        <v>157</v>
      </c>
      <c r="P83" s="37" t="str">
        <f>+Referencia!D83</f>
        <v>f</v>
      </c>
      <c r="Q83" s="72" t="str">
        <f>+Referencia!G83</f>
        <v>Orientación defectuosa del haz luminoso (deslumbrante) de las luces bajas.</v>
      </c>
      <c r="R83" s="70" t="str">
        <f>+Referencia!F83</f>
        <v>DL</v>
      </c>
      <c r="S83" s="73" t="str">
        <f>+'Formulario de Inspección'!N123</f>
        <v>P</v>
      </c>
      <c r="T83" s="75">
        <f>+'Formulario de Inspección'!O123</f>
        <v>0</v>
      </c>
      <c r="U83" s="70" t="str">
        <f>+'Formulario de Inspección'!$C$463</f>
        <v>FAVORABLE</v>
      </c>
      <c r="V83" s="70" t="str">
        <f>+'Formulario de Inspección'!$P$464</f>
        <v>N/A</v>
      </c>
      <c r="W83" s="70" t="str">
        <f>+'Formulario de Inspección'!$S$464</f>
        <v>N/A</v>
      </c>
      <c r="X83" s="70" t="str">
        <f>+'Formulario de Inspección'!$H$479</f>
        <v>William Ramírez Chavarría</v>
      </c>
    </row>
    <row r="84" spans="1:24" ht="28.8" hidden="1">
      <c r="A84" s="70">
        <f>+'Formulario de Inspección'!$R$5</f>
        <v>0</v>
      </c>
      <c r="B84" s="70">
        <f>'Formulario de Inspección'!$A$5</f>
        <v>0</v>
      </c>
      <c r="C84" s="70" t="str">
        <f>+'Formulario de Inspección'!$D$5</f>
        <v>Banda transportadora</v>
      </c>
      <c r="D84" s="70">
        <f>+'Formulario de Inspección'!$H$5</f>
        <v>0</v>
      </c>
      <c r="E84" s="70">
        <f>+'Formulario de Inspección'!$A$7</f>
        <v>0</v>
      </c>
      <c r="F84" s="70">
        <f>+'Formulario de Inspección'!$D$7</f>
        <v>0</v>
      </c>
      <c r="G84" s="70">
        <f>+'Formulario de Inspección'!$H$7</f>
        <v>0</v>
      </c>
      <c r="H84" s="70">
        <f>+'Formulario de Inspección'!$P$7</f>
        <v>0</v>
      </c>
      <c r="I84" s="70">
        <f>+'Formulario de Inspección'!$R$7</f>
        <v>0</v>
      </c>
      <c r="J84" s="71">
        <f>+'Formulario de Inspección'!$A$9</f>
        <v>0</v>
      </c>
      <c r="K84" s="70" t="str">
        <f>+'Formulario de Inspección'!$D$9</f>
        <v>DIAGNOSTICO INICIAL</v>
      </c>
      <c r="L84" s="71" t="str">
        <f>+'Formulario de Inspección'!$H$9</f>
        <v>N/A</v>
      </c>
      <c r="M84" s="70" t="str">
        <f>+'Formulario de Inspección'!$P$9</f>
        <v>N/A</v>
      </c>
      <c r="N84" s="71">
        <f>+'Formulario de Inspección'!$R$9</f>
        <v>0</v>
      </c>
      <c r="O84" s="37" t="s">
        <v>157</v>
      </c>
      <c r="P84" s="37" t="str">
        <f>+Referencia!D84</f>
        <v>g</v>
      </c>
      <c r="Q84" s="72" t="str">
        <f>+Referencia!G84</f>
        <v>No reúne condiciones para comprobar la orientación del haz luminoso de la luz alta.</v>
      </c>
      <c r="R84" s="70" t="str">
        <f>+Referencia!F84</f>
        <v>DG</v>
      </c>
      <c r="S84" s="73" t="str">
        <f>+'Formulario de Inspección'!N124</f>
        <v>P</v>
      </c>
      <c r="T84" s="75">
        <f>+'Formulario de Inspección'!O124</f>
        <v>0</v>
      </c>
      <c r="U84" s="70" t="str">
        <f>+'Formulario de Inspección'!$C$463</f>
        <v>FAVORABLE</v>
      </c>
      <c r="V84" s="70" t="str">
        <f>+'Formulario de Inspección'!$P$464</f>
        <v>N/A</v>
      </c>
      <c r="W84" s="70" t="str">
        <f>+'Formulario de Inspección'!$S$464</f>
        <v>N/A</v>
      </c>
      <c r="X84" s="70" t="str">
        <f>+'Formulario de Inspección'!$H$479</f>
        <v>William Ramírez Chavarría</v>
      </c>
    </row>
    <row r="85" spans="1:24" ht="31.95" hidden="1" customHeight="1">
      <c r="A85" s="70">
        <f>+'Formulario de Inspección'!$R$5</f>
        <v>0</v>
      </c>
      <c r="B85" s="70">
        <f>'Formulario de Inspección'!$A$5</f>
        <v>0</v>
      </c>
      <c r="C85" s="70" t="str">
        <f>+'Formulario de Inspección'!$D$5</f>
        <v>Banda transportadora</v>
      </c>
      <c r="D85" s="70">
        <f>+'Formulario de Inspección'!$H$5</f>
        <v>0</v>
      </c>
      <c r="E85" s="70">
        <f>+'Formulario de Inspección'!$A$7</f>
        <v>0</v>
      </c>
      <c r="F85" s="70">
        <f>+'Formulario de Inspección'!$D$7</f>
        <v>0</v>
      </c>
      <c r="G85" s="70">
        <f>+'Formulario de Inspección'!$H$7</f>
        <v>0</v>
      </c>
      <c r="H85" s="70">
        <f>+'Formulario de Inspección'!$P$7</f>
        <v>0</v>
      </c>
      <c r="I85" s="70">
        <f>+'Formulario de Inspección'!$R$7</f>
        <v>0</v>
      </c>
      <c r="J85" s="71">
        <f>+'Formulario de Inspección'!$A$9</f>
        <v>0</v>
      </c>
      <c r="K85" s="70" t="str">
        <f>+'Formulario de Inspección'!$D$9</f>
        <v>DIAGNOSTICO INICIAL</v>
      </c>
      <c r="L85" s="71" t="str">
        <f>+'Formulario de Inspección'!$H$9</f>
        <v>N/A</v>
      </c>
      <c r="M85" s="70" t="str">
        <f>+'Formulario de Inspección'!$P$9</f>
        <v>N/A</v>
      </c>
      <c r="N85" s="71">
        <f>+'Formulario de Inspección'!$R$9</f>
        <v>0</v>
      </c>
      <c r="O85" s="37" t="s">
        <v>157</v>
      </c>
      <c r="P85" s="37" t="str">
        <f>+Referencia!D85</f>
        <v>h</v>
      </c>
      <c r="Q85" s="72" t="str">
        <f>+Referencia!G85</f>
        <v>Orientación defectuosa del haz luminoso de las luces altas.</v>
      </c>
      <c r="R85" s="70" t="str">
        <f>+Referencia!F85</f>
        <v>DG</v>
      </c>
      <c r="S85" s="73" t="str">
        <f>+'Formulario de Inspección'!N125</f>
        <v>P</v>
      </c>
      <c r="T85" s="75">
        <f>+'Formulario de Inspección'!O125</f>
        <v>0</v>
      </c>
      <c r="U85" s="70" t="str">
        <f>+'Formulario de Inspección'!$C$463</f>
        <v>FAVORABLE</v>
      </c>
      <c r="V85" s="70" t="str">
        <f>+'Formulario de Inspección'!$P$464</f>
        <v>N/A</v>
      </c>
      <c r="W85" s="70" t="str">
        <f>+'Formulario de Inspección'!$S$464</f>
        <v>N/A</v>
      </c>
      <c r="X85" s="70" t="str">
        <f>+'Formulario de Inspección'!$H$479</f>
        <v>William Ramírez Chavarría</v>
      </c>
    </row>
    <row r="86" spans="1:24" ht="28.8" hidden="1">
      <c r="A86" s="70">
        <f>+'Formulario de Inspección'!$R$5</f>
        <v>0</v>
      </c>
      <c r="B86" s="70">
        <f>'Formulario de Inspección'!$A$5</f>
        <v>0</v>
      </c>
      <c r="C86" s="70" t="str">
        <f>+'Formulario de Inspección'!$D$5</f>
        <v>Banda transportadora</v>
      </c>
      <c r="D86" s="70">
        <f>+'Formulario de Inspección'!$H$5</f>
        <v>0</v>
      </c>
      <c r="E86" s="70">
        <f>+'Formulario de Inspección'!$A$7</f>
        <v>0</v>
      </c>
      <c r="F86" s="70">
        <f>+'Formulario de Inspección'!$D$7</f>
        <v>0</v>
      </c>
      <c r="G86" s="70">
        <f>+'Formulario de Inspección'!$H$7</f>
        <v>0</v>
      </c>
      <c r="H86" s="70">
        <f>+'Formulario de Inspección'!$P$7</f>
        <v>0</v>
      </c>
      <c r="I86" s="70">
        <f>+'Formulario de Inspección'!$R$7</f>
        <v>0</v>
      </c>
      <c r="J86" s="71">
        <f>+'Formulario de Inspección'!$A$9</f>
        <v>0</v>
      </c>
      <c r="K86" s="70" t="str">
        <f>+'Formulario de Inspección'!$D$9</f>
        <v>DIAGNOSTICO INICIAL</v>
      </c>
      <c r="L86" s="71" t="str">
        <f>+'Formulario de Inspección'!$H$9</f>
        <v>N/A</v>
      </c>
      <c r="M86" s="70" t="str">
        <f>+'Formulario de Inspección'!$P$9</f>
        <v>N/A</v>
      </c>
      <c r="N86" s="71">
        <f>+'Formulario de Inspección'!$R$9</f>
        <v>0</v>
      </c>
      <c r="O86" s="37" t="s">
        <v>157</v>
      </c>
      <c r="P86" s="37" t="str">
        <f>+Referencia!D86</f>
        <v>i</v>
      </c>
      <c r="Q86" s="72" t="str">
        <f>+Referencia!G86</f>
        <v>Ubicación no reglamentaria de los dispositivos de alguna luz.</v>
      </c>
      <c r="R86" s="70" t="str">
        <f>+Referencia!F86</f>
        <v>DL</v>
      </c>
      <c r="S86" s="73" t="str">
        <f>+'Formulario de Inspección'!N126</f>
        <v>P</v>
      </c>
      <c r="T86" s="75">
        <f>+'Formulario de Inspección'!O126</f>
        <v>0</v>
      </c>
      <c r="U86" s="70" t="str">
        <f>+'Formulario de Inspección'!$C$463</f>
        <v>FAVORABLE</v>
      </c>
      <c r="V86" s="70" t="str">
        <f>+'Formulario de Inspección'!$P$464</f>
        <v>N/A</v>
      </c>
      <c r="W86" s="70" t="str">
        <f>+'Formulario de Inspección'!$S$464</f>
        <v>N/A</v>
      </c>
      <c r="X86" s="70" t="str">
        <f>+'Formulario de Inspección'!$H$479</f>
        <v>William Ramírez Chavarría</v>
      </c>
    </row>
    <row r="87" spans="1:24" ht="31.95" hidden="1" customHeight="1">
      <c r="A87" s="70">
        <f>+'Formulario de Inspección'!$R$5</f>
        <v>0</v>
      </c>
      <c r="B87" s="70">
        <f>'Formulario de Inspección'!$A$5</f>
        <v>0</v>
      </c>
      <c r="C87" s="70" t="str">
        <f>+'Formulario de Inspección'!$D$5</f>
        <v>Banda transportadora</v>
      </c>
      <c r="D87" s="70">
        <f>+'Formulario de Inspección'!$H$5</f>
        <v>0</v>
      </c>
      <c r="E87" s="70">
        <f>+'Formulario de Inspección'!$A$7</f>
        <v>0</v>
      </c>
      <c r="F87" s="70">
        <f>+'Formulario de Inspección'!$D$7</f>
        <v>0</v>
      </c>
      <c r="G87" s="70">
        <f>+'Formulario de Inspección'!$H$7</f>
        <v>0</v>
      </c>
      <c r="H87" s="70">
        <f>+'Formulario de Inspección'!$P$7</f>
        <v>0</v>
      </c>
      <c r="I87" s="70">
        <f>+'Formulario de Inspección'!$R$7</f>
        <v>0</v>
      </c>
      <c r="J87" s="71">
        <f>+'Formulario de Inspección'!$A$9</f>
        <v>0</v>
      </c>
      <c r="K87" s="70" t="str">
        <f>+'Formulario de Inspección'!$D$9</f>
        <v>DIAGNOSTICO INICIAL</v>
      </c>
      <c r="L87" s="71" t="str">
        <f>+'Formulario de Inspección'!$H$9</f>
        <v>N/A</v>
      </c>
      <c r="M87" s="70" t="str">
        <f>+'Formulario de Inspección'!$P$9</f>
        <v>N/A</v>
      </c>
      <c r="N87" s="71">
        <f>+'Formulario de Inspección'!$R$9</f>
        <v>0</v>
      </c>
      <c r="O87" s="37" t="s">
        <v>157</v>
      </c>
      <c r="P87" s="37" t="str">
        <f>+Referencia!D87</f>
        <v>j</v>
      </c>
      <c r="Q87" s="72" t="str">
        <f>+Referencia!G87</f>
        <v>Estado deteriorado de algún lente del dispositivo.</v>
      </c>
      <c r="R87" s="70" t="str">
        <f>+Referencia!F87</f>
        <v>DL</v>
      </c>
      <c r="S87" s="73" t="str">
        <f>+'Formulario de Inspección'!N127</f>
        <v>P</v>
      </c>
      <c r="T87" s="75">
        <f>+'Formulario de Inspección'!O127</f>
        <v>0</v>
      </c>
      <c r="U87" s="70" t="str">
        <f>+'Formulario de Inspección'!$C$463</f>
        <v>FAVORABLE</v>
      </c>
      <c r="V87" s="70" t="str">
        <f>+'Formulario de Inspección'!$P$464</f>
        <v>N/A</v>
      </c>
      <c r="W87" s="70" t="str">
        <f>+'Formulario de Inspección'!$S$464</f>
        <v>N/A</v>
      </c>
      <c r="X87" s="70" t="str">
        <f>+'Formulario de Inspección'!$H$479</f>
        <v>William Ramírez Chavarría</v>
      </c>
    </row>
    <row r="88" spans="1:24" ht="31.95" hidden="1" customHeight="1">
      <c r="A88" s="70">
        <f>+'Formulario de Inspección'!$R$5</f>
        <v>0</v>
      </c>
      <c r="B88" s="70">
        <f>'Formulario de Inspección'!$A$5</f>
        <v>0</v>
      </c>
      <c r="C88" s="70" t="str">
        <f>+'Formulario de Inspección'!$D$5</f>
        <v>Banda transportadora</v>
      </c>
      <c r="D88" s="70">
        <f>+'Formulario de Inspección'!$H$5</f>
        <v>0</v>
      </c>
      <c r="E88" s="70">
        <f>+'Formulario de Inspección'!$A$7</f>
        <v>0</v>
      </c>
      <c r="F88" s="70">
        <f>+'Formulario de Inspección'!$D$7</f>
        <v>0</v>
      </c>
      <c r="G88" s="70">
        <f>+'Formulario de Inspección'!$H$7</f>
        <v>0</v>
      </c>
      <c r="H88" s="70">
        <f>+'Formulario de Inspección'!$P$7</f>
        <v>0</v>
      </c>
      <c r="I88" s="70">
        <f>+'Formulario de Inspección'!$R$7</f>
        <v>0</v>
      </c>
      <c r="J88" s="71">
        <f>+'Formulario de Inspección'!$A$9</f>
        <v>0</v>
      </c>
      <c r="K88" s="70" t="str">
        <f>+'Formulario de Inspección'!$D$9</f>
        <v>DIAGNOSTICO INICIAL</v>
      </c>
      <c r="L88" s="71" t="str">
        <f>+'Formulario de Inspección'!$H$9</f>
        <v>N/A</v>
      </c>
      <c r="M88" s="70" t="str">
        <f>+'Formulario de Inspección'!$P$9</f>
        <v>N/A</v>
      </c>
      <c r="N88" s="71">
        <f>+'Formulario de Inspección'!$R$9</f>
        <v>0</v>
      </c>
      <c r="O88" s="37" t="s">
        <v>157</v>
      </c>
      <c r="P88" s="37" t="str">
        <f>+Referencia!D88</f>
        <v>k</v>
      </c>
      <c r="Q88" s="72" t="str">
        <f>+Referencia!G88</f>
        <v>Existe riesgo de desprendimiento de algún dispositivo.</v>
      </c>
      <c r="R88" s="70" t="str">
        <f>+Referencia!F88</f>
        <v>DG</v>
      </c>
      <c r="S88" s="73" t="str">
        <f>+'Formulario de Inspección'!N128</f>
        <v>P</v>
      </c>
      <c r="T88" s="75">
        <f>+'Formulario de Inspección'!O128</f>
        <v>0</v>
      </c>
      <c r="U88" s="70" t="str">
        <f>+'Formulario de Inspección'!$C$463</f>
        <v>FAVORABLE</v>
      </c>
      <c r="V88" s="70" t="str">
        <f>+'Formulario de Inspección'!$P$464</f>
        <v>N/A</v>
      </c>
      <c r="W88" s="70" t="str">
        <f>+'Formulario de Inspección'!$S$464</f>
        <v>N/A</v>
      </c>
      <c r="X88" s="70" t="str">
        <f>+'Formulario de Inspección'!$H$479</f>
        <v>William Ramírez Chavarría</v>
      </c>
    </row>
    <row r="89" spans="1:24" ht="28.8" hidden="1">
      <c r="A89" s="70">
        <f>+'Formulario de Inspección'!$R$5</f>
        <v>0</v>
      </c>
      <c r="B89" s="70">
        <f>'Formulario de Inspección'!$A$5</f>
        <v>0</v>
      </c>
      <c r="C89" s="70" t="str">
        <f>+'Formulario de Inspección'!$D$5</f>
        <v>Banda transportadora</v>
      </c>
      <c r="D89" s="70">
        <f>+'Formulario de Inspección'!$H$5</f>
        <v>0</v>
      </c>
      <c r="E89" s="70">
        <f>+'Formulario de Inspección'!$A$7</f>
        <v>0</v>
      </c>
      <c r="F89" s="70">
        <f>+'Formulario de Inspección'!$D$7</f>
        <v>0</v>
      </c>
      <c r="G89" s="70">
        <f>+'Formulario de Inspección'!$H$7</f>
        <v>0</v>
      </c>
      <c r="H89" s="70">
        <f>+'Formulario de Inspección'!$P$7</f>
        <v>0</v>
      </c>
      <c r="I89" s="70">
        <f>+'Formulario de Inspección'!$R$7</f>
        <v>0</v>
      </c>
      <c r="J89" s="71">
        <f>+'Formulario de Inspección'!$A$9</f>
        <v>0</v>
      </c>
      <c r="K89" s="70" t="str">
        <f>+'Formulario de Inspección'!$D$9</f>
        <v>DIAGNOSTICO INICIAL</v>
      </c>
      <c r="L89" s="71" t="str">
        <f>+'Formulario de Inspección'!$H$9</f>
        <v>N/A</v>
      </c>
      <c r="M89" s="70" t="str">
        <f>+'Formulario de Inspección'!$P$9</f>
        <v>N/A</v>
      </c>
      <c r="N89" s="71">
        <f>+'Formulario de Inspección'!$R$9</f>
        <v>0</v>
      </c>
      <c r="O89" s="37" t="s">
        <v>157</v>
      </c>
      <c r="P89" s="37" t="str">
        <f>+Referencia!D89</f>
        <v>l</v>
      </c>
      <c r="Q89" s="72" t="str">
        <f>+Referencia!G89</f>
        <v>Inexistencia de luces principales</v>
      </c>
      <c r="R89" s="70" t="str">
        <f>+Referencia!F89</f>
        <v>DG</v>
      </c>
      <c r="S89" s="73" t="str">
        <f>+'Formulario de Inspección'!N129</f>
        <v>P</v>
      </c>
      <c r="T89" s="75">
        <f>+'Formulario de Inspección'!O129</f>
        <v>0</v>
      </c>
      <c r="U89" s="70" t="str">
        <f>+'Formulario de Inspección'!$C$463</f>
        <v>FAVORABLE</v>
      </c>
      <c r="V89" s="70" t="str">
        <f>+'Formulario de Inspección'!$P$464</f>
        <v>N/A</v>
      </c>
      <c r="W89" s="70" t="str">
        <f>+'Formulario de Inspección'!$S$464</f>
        <v>N/A</v>
      </c>
      <c r="X89" s="70" t="str">
        <f>+'Formulario de Inspección'!$H$479</f>
        <v>William Ramírez Chavarría</v>
      </c>
    </row>
    <row r="90" spans="1:24" ht="28.8" hidden="1">
      <c r="A90" s="70">
        <f>+'Formulario de Inspección'!$R$5</f>
        <v>0</v>
      </c>
      <c r="B90" s="70">
        <f>'Formulario de Inspección'!$A$5</f>
        <v>0</v>
      </c>
      <c r="C90" s="70" t="str">
        <f>+'Formulario de Inspección'!$D$5</f>
        <v>Banda transportadora</v>
      </c>
      <c r="D90" s="70">
        <f>+'Formulario de Inspección'!$H$5</f>
        <v>0</v>
      </c>
      <c r="E90" s="70">
        <f>+'Formulario de Inspección'!$A$7</f>
        <v>0</v>
      </c>
      <c r="F90" s="70">
        <f>+'Formulario de Inspección'!$D$7</f>
        <v>0</v>
      </c>
      <c r="G90" s="70">
        <f>+'Formulario de Inspección'!$H$7</f>
        <v>0</v>
      </c>
      <c r="H90" s="70">
        <f>+'Formulario de Inspección'!$P$7</f>
        <v>0</v>
      </c>
      <c r="I90" s="70">
        <f>+'Formulario de Inspección'!$R$7</f>
        <v>0</v>
      </c>
      <c r="J90" s="71">
        <f>+'Formulario de Inspección'!$A$9</f>
        <v>0</v>
      </c>
      <c r="K90" s="70" t="str">
        <f>+'Formulario de Inspección'!$D$9</f>
        <v>DIAGNOSTICO INICIAL</v>
      </c>
      <c r="L90" s="71" t="str">
        <f>+'Formulario de Inspección'!$H$9</f>
        <v>N/A</v>
      </c>
      <c r="M90" s="70" t="str">
        <f>+'Formulario de Inspección'!$P$9</f>
        <v>N/A</v>
      </c>
      <c r="N90" s="71">
        <f>+'Formulario de Inspección'!$R$9</f>
        <v>0</v>
      </c>
      <c r="O90" s="37" t="s">
        <v>157</v>
      </c>
      <c r="P90" s="37" t="str">
        <f>+Referencia!D90</f>
        <v>m</v>
      </c>
      <c r="Q90" s="72" t="str">
        <f>+Referencia!G90</f>
        <v>Diferencias de color entre las luces bajas.</v>
      </c>
      <c r="R90" s="70" t="str">
        <f>+Referencia!F90</f>
        <v>DL</v>
      </c>
      <c r="S90" s="73" t="str">
        <f>+'Formulario de Inspección'!N130</f>
        <v>P</v>
      </c>
      <c r="T90" s="75">
        <f>+'Formulario de Inspección'!O130</f>
        <v>0</v>
      </c>
      <c r="U90" s="70" t="str">
        <f>+'Formulario de Inspección'!$C$463</f>
        <v>FAVORABLE</v>
      </c>
      <c r="V90" s="70" t="str">
        <f>+'Formulario de Inspección'!$P$464</f>
        <v>N/A</v>
      </c>
      <c r="W90" s="70" t="str">
        <f>+'Formulario de Inspección'!$S$464</f>
        <v>N/A</v>
      </c>
      <c r="X90" s="70" t="str">
        <f>+'Formulario de Inspección'!$H$479</f>
        <v>William Ramírez Chavarría</v>
      </c>
    </row>
    <row r="91" spans="1:24" ht="31.95" hidden="1" customHeight="1">
      <c r="A91" s="70">
        <f>+'Formulario de Inspección'!$R$5</f>
        <v>0</v>
      </c>
      <c r="B91" s="70">
        <f>'Formulario de Inspección'!$A$5</f>
        <v>0</v>
      </c>
      <c r="C91" s="70" t="str">
        <f>+'Formulario de Inspección'!$D$5</f>
        <v>Banda transportadora</v>
      </c>
      <c r="D91" s="70">
        <f>+'Formulario de Inspección'!$H$5</f>
        <v>0</v>
      </c>
      <c r="E91" s="70">
        <f>+'Formulario de Inspección'!$A$7</f>
        <v>0</v>
      </c>
      <c r="F91" s="70">
        <f>+'Formulario de Inspección'!$D$7</f>
        <v>0</v>
      </c>
      <c r="G91" s="70">
        <f>+'Formulario de Inspección'!$H$7</f>
        <v>0</v>
      </c>
      <c r="H91" s="70">
        <f>+'Formulario de Inspección'!$P$7</f>
        <v>0</v>
      </c>
      <c r="I91" s="70">
        <f>+'Formulario de Inspección'!$R$7</f>
        <v>0</v>
      </c>
      <c r="J91" s="71">
        <f>+'Formulario de Inspección'!$A$9</f>
        <v>0</v>
      </c>
      <c r="K91" s="70" t="str">
        <f>+'Formulario de Inspección'!$D$9</f>
        <v>DIAGNOSTICO INICIAL</v>
      </c>
      <c r="L91" s="71" t="str">
        <f>+'Formulario de Inspección'!$H$9</f>
        <v>N/A</v>
      </c>
      <c r="M91" s="70" t="str">
        <f>+'Formulario de Inspección'!$P$9</f>
        <v>N/A</v>
      </c>
      <c r="N91" s="71">
        <f>+'Formulario de Inspección'!$R$9</f>
        <v>0</v>
      </c>
      <c r="O91" s="37" t="s">
        <v>157</v>
      </c>
      <c r="P91" s="37" t="str">
        <f>+Referencia!D91</f>
        <v>n</v>
      </c>
      <c r="Q91" s="72" t="str">
        <f>+Referencia!G91</f>
        <v>Cableado eléctrico presentan sus forros con cortes expuestos, roces con peligro de corte, mal sujetos, mal empatados u otra condición que represente un peligro de corto circuito</v>
      </c>
      <c r="R91" s="70" t="str">
        <f>+Referencia!F91</f>
        <v>DG</v>
      </c>
      <c r="S91" s="73" t="str">
        <f>+'Formulario de Inspección'!N131</f>
        <v>P</v>
      </c>
      <c r="T91" s="75">
        <f>+'Formulario de Inspección'!O131</f>
        <v>0</v>
      </c>
      <c r="U91" s="70" t="str">
        <f>+'Formulario de Inspección'!$C$463</f>
        <v>FAVORABLE</v>
      </c>
      <c r="V91" s="70" t="str">
        <f>+'Formulario de Inspección'!$P$464</f>
        <v>N/A</v>
      </c>
      <c r="W91" s="70" t="str">
        <f>+'Formulario de Inspección'!$S$464</f>
        <v>N/A</v>
      </c>
      <c r="X91" s="70" t="str">
        <f>+'Formulario de Inspección'!$H$479</f>
        <v>William Ramírez Chavarría</v>
      </c>
    </row>
    <row r="92" spans="1:24" ht="28.8" hidden="1">
      <c r="A92" s="70">
        <f>+'Formulario de Inspección'!$R$5</f>
        <v>0</v>
      </c>
      <c r="B92" s="70">
        <f>'Formulario de Inspección'!$A$5</f>
        <v>0</v>
      </c>
      <c r="C92" s="70" t="str">
        <f>+'Formulario de Inspección'!$D$5</f>
        <v>Banda transportadora</v>
      </c>
      <c r="D92" s="70">
        <f>+'Formulario de Inspección'!$H$5</f>
        <v>0</v>
      </c>
      <c r="E92" s="70">
        <f>+'Formulario de Inspección'!$A$7</f>
        <v>0</v>
      </c>
      <c r="F92" s="70">
        <f>+'Formulario de Inspección'!$D$7</f>
        <v>0</v>
      </c>
      <c r="G92" s="70">
        <f>+'Formulario de Inspección'!$H$7</f>
        <v>0</v>
      </c>
      <c r="H92" s="70">
        <f>+'Formulario de Inspección'!$P$7</f>
        <v>0</v>
      </c>
      <c r="I92" s="70">
        <f>+'Formulario de Inspección'!$R$7</f>
        <v>0</v>
      </c>
      <c r="J92" s="71">
        <f>+'Formulario de Inspección'!$A$9</f>
        <v>0</v>
      </c>
      <c r="K92" s="70" t="str">
        <f>+'Formulario de Inspección'!$D$9</f>
        <v>DIAGNOSTICO INICIAL</v>
      </c>
      <c r="L92" s="71" t="str">
        <f>+'Formulario de Inspección'!$H$9</f>
        <v>N/A</v>
      </c>
      <c r="M92" s="70" t="str">
        <f>+'Formulario de Inspección'!$P$9</f>
        <v>N/A</v>
      </c>
      <c r="N92" s="71">
        <f>+'Formulario de Inspección'!$R$9</f>
        <v>0</v>
      </c>
      <c r="O92" s="37" t="s">
        <v>157</v>
      </c>
      <c r="P92" s="37" t="str">
        <f>+Referencia!D92</f>
        <v>o</v>
      </c>
      <c r="Q92" s="72" t="str">
        <f>+Referencia!G92</f>
        <v>Defecto de estado del interruptor de encendido de las luces</v>
      </c>
      <c r="R92" s="70" t="str">
        <f>+Referencia!F92</f>
        <v>DL</v>
      </c>
      <c r="S92" s="73" t="str">
        <f>+'Formulario de Inspección'!N132</f>
        <v>P</v>
      </c>
      <c r="T92" s="75">
        <f>+'Formulario de Inspección'!O132</f>
        <v>0</v>
      </c>
      <c r="U92" s="70" t="str">
        <f>+'Formulario de Inspección'!$C$463</f>
        <v>FAVORABLE</v>
      </c>
      <c r="V92" s="70" t="str">
        <f>+'Formulario de Inspección'!$P$464</f>
        <v>N/A</v>
      </c>
      <c r="W92" s="70" t="str">
        <f>+'Formulario de Inspección'!$S$464</f>
        <v>N/A</v>
      </c>
      <c r="X92" s="70" t="str">
        <f>+'Formulario de Inspección'!$H$479</f>
        <v>William Ramírez Chavarría</v>
      </c>
    </row>
    <row r="93" spans="1:24" ht="31.95" hidden="1" customHeight="1">
      <c r="A93" s="70">
        <f>+'Formulario de Inspección'!$R$5</f>
        <v>0</v>
      </c>
      <c r="B93" s="70">
        <f>'Formulario de Inspección'!$A$5</f>
        <v>0</v>
      </c>
      <c r="C93" s="70" t="str">
        <f>+'Formulario de Inspección'!$D$5</f>
        <v>Banda transportadora</v>
      </c>
      <c r="D93" s="70">
        <f>+'Formulario de Inspección'!$H$5</f>
        <v>0</v>
      </c>
      <c r="E93" s="70">
        <f>+'Formulario de Inspección'!$A$7</f>
        <v>0</v>
      </c>
      <c r="F93" s="70">
        <f>+'Formulario de Inspección'!$D$7</f>
        <v>0</v>
      </c>
      <c r="G93" s="70">
        <f>+'Formulario de Inspección'!$H$7</f>
        <v>0</v>
      </c>
      <c r="H93" s="70">
        <f>+'Formulario de Inspección'!$P$7</f>
        <v>0</v>
      </c>
      <c r="I93" s="70">
        <f>+'Formulario de Inspección'!$R$7</f>
        <v>0</v>
      </c>
      <c r="J93" s="71">
        <f>+'Formulario de Inspección'!$A$9</f>
        <v>0</v>
      </c>
      <c r="K93" s="70" t="str">
        <f>+'Formulario de Inspección'!$D$9</f>
        <v>DIAGNOSTICO INICIAL</v>
      </c>
      <c r="L93" s="71" t="str">
        <f>+'Formulario de Inspección'!$H$9</f>
        <v>N/A</v>
      </c>
      <c r="M93" s="70" t="str">
        <f>+'Formulario de Inspección'!$P$9</f>
        <v>N/A</v>
      </c>
      <c r="N93" s="71">
        <f>+'Formulario de Inspección'!$R$9</f>
        <v>0</v>
      </c>
      <c r="O93" s="37" t="s">
        <v>175</v>
      </c>
      <c r="P93" s="37" t="str">
        <f>+Referencia!D93</f>
        <v>a</v>
      </c>
      <c r="Q93" s="72" t="str">
        <f>+Referencia!G93</f>
        <v>No funciona una de dos.</v>
      </c>
      <c r="R93" s="70" t="str">
        <f>+Referencia!F93</f>
        <v>DL</v>
      </c>
      <c r="S93" s="73" t="str">
        <f>+'Formulario de Inspección'!N135</f>
        <v>P</v>
      </c>
      <c r="T93" s="75">
        <f>+'Formulario de Inspección'!O135</f>
        <v>0</v>
      </c>
      <c r="U93" s="70" t="str">
        <f>+'Formulario de Inspección'!$C$463</f>
        <v>FAVORABLE</v>
      </c>
      <c r="V93" s="70" t="str">
        <f>+'Formulario de Inspección'!$P$464</f>
        <v>N/A</v>
      </c>
      <c r="W93" s="70" t="str">
        <f>+'Formulario de Inspección'!$S$464</f>
        <v>N/A</v>
      </c>
      <c r="X93" s="70" t="str">
        <f>+'Formulario de Inspección'!$H$479</f>
        <v>William Ramírez Chavarría</v>
      </c>
    </row>
    <row r="94" spans="1:24" ht="28.8" hidden="1">
      <c r="A94" s="70">
        <f>+'Formulario de Inspección'!$R$5</f>
        <v>0</v>
      </c>
      <c r="B94" s="70">
        <f>'Formulario de Inspección'!$A$5</f>
        <v>0</v>
      </c>
      <c r="C94" s="70" t="str">
        <f>+'Formulario de Inspección'!$D$5</f>
        <v>Banda transportadora</v>
      </c>
      <c r="D94" s="70">
        <f>+'Formulario de Inspección'!$H$5</f>
        <v>0</v>
      </c>
      <c r="E94" s="70">
        <f>+'Formulario de Inspección'!$A$7</f>
        <v>0</v>
      </c>
      <c r="F94" s="70">
        <f>+'Formulario de Inspección'!$D$7</f>
        <v>0</v>
      </c>
      <c r="G94" s="70">
        <f>+'Formulario de Inspección'!$H$7</f>
        <v>0</v>
      </c>
      <c r="H94" s="70">
        <f>+'Formulario de Inspección'!$P$7</f>
        <v>0</v>
      </c>
      <c r="I94" s="70">
        <f>+'Formulario de Inspección'!$R$7</f>
        <v>0</v>
      </c>
      <c r="J94" s="71">
        <f>+'Formulario de Inspección'!$A$9</f>
        <v>0</v>
      </c>
      <c r="K94" s="70" t="str">
        <f>+'Formulario de Inspección'!$D$9</f>
        <v>DIAGNOSTICO INICIAL</v>
      </c>
      <c r="L94" s="71" t="str">
        <f>+'Formulario de Inspección'!$H$9</f>
        <v>N/A</v>
      </c>
      <c r="M94" s="70" t="str">
        <f>+'Formulario de Inspección'!$P$9</f>
        <v>N/A</v>
      </c>
      <c r="N94" s="71">
        <f>+'Formulario de Inspección'!$R$9</f>
        <v>0</v>
      </c>
      <c r="O94" s="37" t="s">
        <v>175</v>
      </c>
      <c r="P94" s="37" t="str">
        <f>+Referencia!D94</f>
        <v>b</v>
      </c>
      <c r="Q94" s="72" t="str">
        <f>+Referencia!G94</f>
        <v>No funciona ninguna o inexistentes.</v>
      </c>
      <c r="R94" s="70" t="str">
        <f>+Referencia!F94</f>
        <v>DG</v>
      </c>
      <c r="S94" s="73" t="str">
        <f>+'Formulario de Inspección'!N136</f>
        <v>P</v>
      </c>
      <c r="T94" s="75">
        <f>+'Formulario de Inspección'!O136</f>
        <v>0</v>
      </c>
      <c r="U94" s="70" t="str">
        <f>+'Formulario de Inspección'!$C$463</f>
        <v>FAVORABLE</v>
      </c>
      <c r="V94" s="70" t="str">
        <f>+'Formulario de Inspección'!$P$464</f>
        <v>N/A</v>
      </c>
      <c r="W94" s="70" t="str">
        <f>+'Formulario de Inspección'!$S$464</f>
        <v>N/A</v>
      </c>
      <c r="X94" s="70" t="str">
        <f>+'Formulario de Inspección'!$H$479</f>
        <v>William Ramírez Chavarría</v>
      </c>
    </row>
    <row r="95" spans="1:24" ht="31.95" hidden="1" customHeight="1">
      <c r="A95" s="70">
        <f>+'Formulario de Inspección'!$R$5</f>
        <v>0</v>
      </c>
      <c r="B95" s="70">
        <f>'Formulario de Inspección'!$A$5</f>
        <v>0</v>
      </c>
      <c r="C95" s="70" t="str">
        <f>+'Formulario de Inspección'!$D$5</f>
        <v>Banda transportadora</v>
      </c>
      <c r="D95" s="70">
        <f>+'Formulario de Inspección'!$H$5</f>
        <v>0</v>
      </c>
      <c r="E95" s="70">
        <f>+'Formulario de Inspección'!$A$7</f>
        <v>0</v>
      </c>
      <c r="F95" s="70">
        <f>+'Formulario de Inspección'!$D$7</f>
        <v>0</v>
      </c>
      <c r="G95" s="70">
        <f>+'Formulario de Inspección'!$H$7</f>
        <v>0</v>
      </c>
      <c r="H95" s="70">
        <f>+'Formulario de Inspección'!$P$7</f>
        <v>0</v>
      </c>
      <c r="I95" s="70">
        <f>+'Formulario de Inspección'!$R$7</f>
        <v>0</v>
      </c>
      <c r="J95" s="71">
        <f>+'Formulario de Inspección'!$A$9</f>
        <v>0</v>
      </c>
      <c r="K95" s="70" t="str">
        <f>+'Formulario de Inspección'!$D$9</f>
        <v>DIAGNOSTICO INICIAL</v>
      </c>
      <c r="L95" s="71" t="str">
        <f>+'Formulario de Inspección'!$H$9</f>
        <v>N/A</v>
      </c>
      <c r="M95" s="70" t="str">
        <f>+'Formulario de Inspección'!$P$9</f>
        <v>N/A</v>
      </c>
      <c r="N95" s="71">
        <f>+'Formulario de Inspección'!$R$9</f>
        <v>0</v>
      </c>
      <c r="O95" s="37" t="s">
        <v>175</v>
      </c>
      <c r="P95" s="37" t="str">
        <f>+Referencia!D95</f>
        <v>c</v>
      </c>
      <c r="Q95" s="72" t="str">
        <f>+Referencia!G95</f>
        <v>Estado de los lentes del dispositivo defectuoso.</v>
      </c>
      <c r="R95" s="70" t="str">
        <f>+Referencia!F95</f>
        <v>DL</v>
      </c>
      <c r="S95" s="73" t="str">
        <f>+'Formulario de Inspección'!N137</f>
        <v>P</v>
      </c>
      <c r="T95" s="75">
        <f>+'Formulario de Inspección'!O137</f>
        <v>0</v>
      </c>
      <c r="U95" s="70" t="str">
        <f>+'Formulario de Inspección'!$C$463</f>
        <v>FAVORABLE</v>
      </c>
      <c r="V95" s="70" t="str">
        <f>+'Formulario de Inspección'!$P$464</f>
        <v>N/A</v>
      </c>
      <c r="W95" s="70" t="str">
        <f>+'Formulario de Inspección'!$S$464</f>
        <v>N/A</v>
      </c>
      <c r="X95" s="70" t="str">
        <f>+'Formulario de Inspección'!$H$479</f>
        <v>William Ramírez Chavarría</v>
      </c>
    </row>
    <row r="96" spans="1:24" ht="31.95" hidden="1" customHeight="1">
      <c r="A96" s="70">
        <f>+'Formulario de Inspección'!$R$5</f>
        <v>0</v>
      </c>
      <c r="B96" s="70">
        <f>'Formulario de Inspección'!$A$5</f>
        <v>0</v>
      </c>
      <c r="C96" s="70" t="str">
        <f>+'Formulario de Inspección'!$D$5</f>
        <v>Banda transportadora</v>
      </c>
      <c r="D96" s="70">
        <f>+'Formulario de Inspección'!$H$5</f>
        <v>0</v>
      </c>
      <c r="E96" s="70">
        <f>+'Formulario de Inspección'!$A$7</f>
        <v>0</v>
      </c>
      <c r="F96" s="70">
        <f>+'Formulario de Inspección'!$D$7</f>
        <v>0</v>
      </c>
      <c r="G96" s="70">
        <f>+'Formulario de Inspección'!$H$7</f>
        <v>0</v>
      </c>
      <c r="H96" s="70">
        <f>+'Formulario de Inspección'!$P$7</f>
        <v>0</v>
      </c>
      <c r="I96" s="70">
        <f>+'Formulario de Inspección'!$R$7</f>
        <v>0</v>
      </c>
      <c r="J96" s="71">
        <f>+'Formulario de Inspección'!$A$9</f>
        <v>0</v>
      </c>
      <c r="K96" s="70" t="str">
        <f>+'Formulario de Inspección'!$D$9</f>
        <v>DIAGNOSTICO INICIAL</v>
      </c>
      <c r="L96" s="71" t="str">
        <f>+'Formulario de Inspección'!$H$9</f>
        <v>N/A</v>
      </c>
      <c r="M96" s="70" t="str">
        <f>+'Formulario de Inspección'!$P$9</f>
        <v>N/A</v>
      </c>
      <c r="N96" s="71">
        <f>+'Formulario de Inspección'!$R$9</f>
        <v>0</v>
      </c>
      <c r="O96" s="37" t="s">
        <v>175</v>
      </c>
      <c r="P96" s="37" t="str">
        <f>+Referencia!D96</f>
        <v>d</v>
      </c>
      <c r="Q96" s="72" t="str">
        <f>+Referencia!G96</f>
        <v>Color de la luz emitida no reglamentario.</v>
      </c>
      <c r="R96" s="70" t="str">
        <f>+Referencia!F96</f>
        <v>DL</v>
      </c>
      <c r="S96" s="73" t="str">
        <f>+'Formulario de Inspección'!N138</f>
        <v>P</v>
      </c>
      <c r="T96" s="75">
        <f>+'Formulario de Inspección'!O138</f>
        <v>0</v>
      </c>
      <c r="U96" s="70" t="str">
        <f>+'Formulario de Inspección'!$C$463</f>
        <v>FAVORABLE</v>
      </c>
      <c r="V96" s="70" t="str">
        <f>+'Formulario de Inspección'!$P$464</f>
        <v>N/A</v>
      </c>
      <c r="W96" s="70" t="str">
        <f>+'Formulario de Inspección'!$S$464</f>
        <v>N/A</v>
      </c>
      <c r="X96" s="70" t="str">
        <f>+'Formulario de Inspección'!$H$479</f>
        <v>William Ramírez Chavarría</v>
      </c>
    </row>
    <row r="97" spans="1:24" ht="28.8" hidden="1">
      <c r="A97" s="70">
        <f>+'Formulario de Inspección'!$R$5</f>
        <v>0</v>
      </c>
      <c r="B97" s="70">
        <f>'Formulario de Inspección'!$A$5</f>
        <v>0</v>
      </c>
      <c r="C97" s="70" t="str">
        <f>+'Formulario de Inspección'!$D$5</f>
        <v>Banda transportadora</v>
      </c>
      <c r="D97" s="70">
        <f>+'Formulario de Inspección'!$H$5</f>
        <v>0</v>
      </c>
      <c r="E97" s="70">
        <f>+'Formulario de Inspección'!$A$7</f>
        <v>0</v>
      </c>
      <c r="F97" s="70">
        <f>+'Formulario de Inspección'!$D$7</f>
        <v>0</v>
      </c>
      <c r="G97" s="70">
        <f>+'Formulario de Inspección'!$H$7</f>
        <v>0</v>
      </c>
      <c r="H97" s="70">
        <f>+'Formulario de Inspección'!$P$7</f>
        <v>0</v>
      </c>
      <c r="I97" s="70">
        <f>+'Formulario de Inspección'!$R$7</f>
        <v>0</v>
      </c>
      <c r="J97" s="71">
        <f>+'Formulario de Inspección'!$A$9</f>
        <v>0</v>
      </c>
      <c r="K97" s="70" t="str">
        <f>+'Formulario de Inspección'!$D$9</f>
        <v>DIAGNOSTICO INICIAL</v>
      </c>
      <c r="L97" s="71" t="str">
        <f>+'Formulario de Inspección'!$H$9</f>
        <v>N/A</v>
      </c>
      <c r="M97" s="70" t="str">
        <f>+'Formulario de Inspección'!$P$9</f>
        <v>N/A</v>
      </c>
      <c r="N97" s="71">
        <f>+'Formulario de Inspección'!$R$9</f>
        <v>0</v>
      </c>
      <c r="O97" s="37" t="s">
        <v>175</v>
      </c>
      <c r="P97" s="37" t="str">
        <f>+Referencia!D97</f>
        <v>e</v>
      </c>
      <c r="Q97" s="72" t="str">
        <f>+Referencia!G97</f>
        <v>Cableado eléctrico presentan sus forros con cortes expuestos, roces con peligro de corte, mal sujetos, mal empatados u otra condición que represente un peligro de corto circuito</v>
      </c>
      <c r="R97" s="70" t="str">
        <f>+Referencia!F97</f>
        <v>DG</v>
      </c>
      <c r="S97" s="73" t="str">
        <f>+'Formulario de Inspección'!N139</f>
        <v>P</v>
      </c>
      <c r="T97" s="75">
        <f>+'Formulario de Inspección'!O139</f>
        <v>0</v>
      </c>
      <c r="U97" s="70" t="str">
        <f>+'Formulario de Inspección'!$C$463</f>
        <v>FAVORABLE</v>
      </c>
      <c r="V97" s="70" t="str">
        <f>+'Formulario de Inspección'!$P$464</f>
        <v>N/A</v>
      </c>
      <c r="W97" s="70" t="str">
        <f>+'Formulario de Inspección'!$S$464</f>
        <v>N/A</v>
      </c>
      <c r="X97" s="70" t="str">
        <f>+'Formulario de Inspección'!$H$479</f>
        <v>William Ramírez Chavarría</v>
      </c>
    </row>
    <row r="98" spans="1:24" ht="28.8" hidden="1">
      <c r="A98" s="70">
        <f>+'Formulario de Inspección'!$R$5</f>
        <v>0</v>
      </c>
      <c r="B98" s="70">
        <f>'Formulario de Inspección'!$A$5</f>
        <v>0</v>
      </c>
      <c r="C98" s="70" t="str">
        <f>+'Formulario de Inspección'!$D$5</f>
        <v>Banda transportadora</v>
      </c>
      <c r="D98" s="70">
        <f>+'Formulario de Inspección'!$H$5</f>
        <v>0</v>
      </c>
      <c r="E98" s="70">
        <f>+'Formulario de Inspección'!$A$7</f>
        <v>0</v>
      </c>
      <c r="F98" s="70">
        <f>+'Formulario de Inspección'!$D$7</f>
        <v>0</v>
      </c>
      <c r="G98" s="70">
        <f>+'Formulario de Inspección'!$H$7</f>
        <v>0</v>
      </c>
      <c r="H98" s="70">
        <f>+'Formulario de Inspección'!$P$7</f>
        <v>0</v>
      </c>
      <c r="I98" s="70">
        <f>+'Formulario de Inspección'!$R$7</f>
        <v>0</v>
      </c>
      <c r="J98" s="71">
        <f>+'Formulario de Inspección'!$A$9</f>
        <v>0</v>
      </c>
      <c r="K98" s="70" t="str">
        <f>+'Formulario de Inspección'!$D$9</f>
        <v>DIAGNOSTICO INICIAL</v>
      </c>
      <c r="L98" s="71" t="str">
        <f>+'Formulario de Inspección'!$H$9</f>
        <v>N/A</v>
      </c>
      <c r="M98" s="70" t="str">
        <f>+'Formulario de Inspección'!$P$9</f>
        <v>N/A</v>
      </c>
      <c r="N98" s="71">
        <f>+'Formulario de Inspección'!$R$9</f>
        <v>0</v>
      </c>
      <c r="O98" s="37" t="s">
        <v>175</v>
      </c>
      <c r="P98" s="37" t="str">
        <f>+Referencia!D98</f>
        <v>f</v>
      </c>
      <c r="Q98" s="72" t="str">
        <f>+Referencia!G98</f>
        <v>Dispositivo de alarma sonora o avisador acústico no funciona o inexistente</v>
      </c>
      <c r="R98" s="70" t="str">
        <f>+Referencia!F98</f>
        <v>DG</v>
      </c>
      <c r="S98" s="73" t="str">
        <f>+'Formulario de Inspección'!N140</f>
        <v>¡</v>
      </c>
      <c r="T98" s="75">
        <f>+'Formulario de Inspección'!O140</f>
        <v>0</v>
      </c>
      <c r="U98" s="70" t="str">
        <f>+'Formulario de Inspección'!$C$463</f>
        <v>FAVORABLE</v>
      </c>
      <c r="V98" s="70" t="str">
        <f>+'Formulario de Inspección'!$P$464</f>
        <v>N/A</v>
      </c>
      <c r="W98" s="70" t="str">
        <f>+'Formulario de Inspección'!$S$464</f>
        <v>N/A</v>
      </c>
      <c r="X98" s="70" t="str">
        <f>+'Formulario de Inspección'!$H$479</f>
        <v>William Ramírez Chavarría</v>
      </c>
    </row>
    <row r="99" spans="1:24" ht="28.8" hidden="1">
      <c r="A99" s="70">
        <f>+'Formulario de Inspección'!$R$5</f>
        <v>0</v>
      </c>
      <c r="B99" s="70">
        <f>'Formulario de Inspección'!$A$5</f>
        <v>0</v>
      </c>
      <c r="C99" s="70" t="str">
        <f>+'Formulario de Inspección'!$D$5</f>
        <v>Banda transportadora</v>
      </c>
      <c r="D99" s="70">
        <f>+'Formulario de Inspección'!$H$5</f>
        <v>0</v>
      </c>
      <c r="E99" s="70">
        <f>+'Formulario de Inspección'!$A$7</f>
        <v>0</v>
      </c>
      <c r="F99" s="70">
        <f>+'Formulario de Inspección'!$D$7</f>
        <v>0</v>
      </c>
      <c r="G99" s="70">
        <f>+'Formulario de Inspección'!$H$7</f>
        <v>0</v>
      </c>
      <c r="H99" s="70">
        <f>+'Formulario de Inspección'!$P$7</f>
        <v>0</v>
      </c>
      <c r="I99" s="70">
        <f>+'Formulario de Inspección'!$R$7</f>
        <v>0</v>
      </c>
      <c r="J99" s="71">
        <f>+'Formulario de Inspección'!$A$9</f>
        <v>0</v>
      </c>
      <c r="K99" s="70" t="str">
        <f>+'Formulario de Inspección'!$D$9</f>
        <v>DIAGNOSTICO INICIAL</v>
      </c>
      <c r="L99" s="71" t="str">
        <f>+'Formulario de Inspección'!$H$9</f>
        <v>N/A</v>
      </c>
      <c r="M99" s="70" t="str">
        <f>+'Formulario de Inspección'!$P$9</f>
        <v>N/A</v>
      </c>
      <c r="N99" s="71">
        <f>+'Formulario de Inspección'!$R$9</f>
        <v>0</v>
      </c>
      <c r="O99" s="37" t="s">
        <v>175</v>
      </c>
      <c r="P99" s="37" t="str">
        <f>+Referencia!D99</f>
        <v>g</v>
      </c>
      <c r="Q99" s="72" t="str">
        <f>+Referencia!G99</f>
        <v>El sonido emitido no es continuo y/o uniforme</v>
      </c>
      <c r="R99" s="70" t="str">
        <f>+Referencia!F99</f>
        <v>DL</v>
      </c>
      <c r="S99" s="73" t="str">
        <f>+'Formulario de Inspección'!N141</f>
        <v>¡</v>
      </c>
      <c r="T99" s="75">
        <f>+'Formulario de Inspección'!O141</f>
        <v>0</v>
      </c>
      <c r="U99" s="70" t="str">
        <f>+'Formulario de Inspección'!$C$463</f>
        <v>FAVORABLE</v>
      </c>
      <c r="V99" s="70" t="str">
        <f>+'Formulario de Inspección'!$P$464</f>
        <v>N/A</v>
      </c>
      <c r="W99" s="70" t="str">
        <f>+'Formulario de Inspección'!$S$464</f>
        <v>N/A</v>
      </c>
      <c r="X99" s="70" t="str">
        <f>+'Formulario de Inspección'!$H$479</f>
        <v>William Ramírez Chavarría</v>
      </c>
    </row>
    <row r="100" spans="1:24" ht="28.8" hidden="1">
      <c r="A100" s="70">
        <f>+'Formulario de Inspección'!$R$5</f>
        <v>0</v>
      </c>
      <c r="B100" s="70">
        <f>'Formulario de Inspección'!$A$5</f>
        <v>0</v>
      </c>
      <c r="C100" s="70" t="str">
        <f>+'Formulario de Inspección'!$D$5</f>
        <v>Banda transportadora</v>
      </c>
      <c r="D100" s="70">
        <f>+'Formulario de Inspección'!$H$5</f>
        <v>0</v>
      </c>
      <c r="E100" s="70">
        <f>+'Formulario de Inspección'!$A$7</f>
        <v>0</v>
      </c>
      <c r="F100" s="70">
        <f>+'Formulario de Inspección'!$D$7</f>
        <v>0</v>
      </c>
      <c r="G100" s="70">
        <f>+'Formulario de Inspección'!$H$7</f>
        <v>0</v>
      </c>
      <c r="H100" s="70">
        <f>+'Formulario de Inspección'!$P$7</f>
        <v>0</v>
      </c>
      <c r="I100" s="70">
        <f>+'Formulario de Inspección'!$R$7</f>
        <v>0</v>
      </c>
      <c r="J100" s="71">
        <f>+'Formulario de Inspección'!$A$9</f>
        <v>0</v>
      </c>
      <c r="K100" s="70" t="str">
        <f>+'Formulario de Inspección'!$D$9</f>
        <v>DIAGNOSTICO INICIAL</v>
      </c>
      <c r="L100" s="71" t="str">
        <f>+'Formulario de Inspección'!$H$9</f>
        <v>N/A</v>
      </c>
      <c r="M100" s="70" t="str">
        <f>+'Formulario de Inspección'!$P$9</f>
        <v>N/A</v>
      </c>
      <c r="N100" s="71">
        <f>+'Formulario de Inspección'!$R$9</f>
        <v>0</v>
      </c>
      <c r="O100" s="37" t="s">
        <v>184</v>
      </c>
      <c r="P100" s="37" t="str">
        <f>+Referencia!D100</f>
        <v>a</v>
      </c>
      <c r="Q100" s="72" t="str">
        <f>+Referencia!G100</f>
        <v>Número de luces inferior al reglamentario.</v>
      </c>
      <c r="R100" s="70" t="str">
        <f>+Referencia!F100</f>
        <v>DG</v>
      </c>
      <c r="S100" s="73" t="str">
        <f>+'Formulario de Inspección'!N144</f>
        <v>P</v>
      </c>
      <c r="T100" s="75">
        <f>+'Formulario de Inspección'!O144</f>
        <v>0</v>
      </c>
      <c r="U100" s="70" t="str">
        <f>+'Formulario de Inspección'!$C$463</f>
        <v>FAVORABLE</v>
      </c>
      <c r="V100" s="70" t="str">
        <f>+'Formulario de Inspección'!$P$464</f>
        <v>N/A</v>
      </c>
      <c r="W100" s="70" t="str">
        <f>+'Formulario de Inspección'!$S$464</f>
        <v>N/A</v>
      </c>
      <c r="X100" s="70" t="str">
        <f>+'Formulario de Inspección'!$H$479</f>
        <v>William Ramírez Chavarría</v>
      </c>
    </row>
    <row r="101" spans="1:24" ht="31.95" hidden="1" customHeight="1">
      <c r="A101" s="70">
        <f>+'Formulario de Inspección'!$R$5</f>
        <v>0</v>
      </c>
      <c r="B101" s="70">
        <f>'Formulario de Inspección'!$A$5</f>
        <v>0</v>
      </c>
      <c r="C101" s="70" t="str">
        <f>+'Formulario de Inspección'!$D$5</f>
        <v>Banda transportadora</v>
      </c>
      <c r="D101" s="70">
        <f>+'Formulario de Inspección'!$H$5</f>
        <v>0</v>
      </c>
      <c r="E101" s="70">
        <f>+'Formulario de Inspección'!$A$7</f>
        <v>0</v>
      </c>
      <c r="F101" s="70">
        <f>+'Formulario de Inspección'!$D$7</f>
        <v>0</v>
      </c>
      <c r="G101" s="70">
        <f>+'Formulario de Inspección'!$H$7</f>
        <v>0</v>
      </c>
      <c r="H101" s="70">
        <f>+'Formulario de Inspección'!$P$7</f>
        <v>0</v>
      </c>
      <c r="I101" s="70">
        <f>+'Formulario de Inspección'!$R$7</f>
        <v>0</v>
      </c>
      <c r="J101" s="71">
        <f>+'Formulario de Inspección'!$A$9</f>
        <v>0</v>
      </c>
      <c r="K101" s="70" t="str">
        <f>+'Formulario de Inspección'!$D$9</f>
        <v>DIAGNOSTICO INICIAL</v>
      </c>
      <c r="L101" s="71" t="str">
        <f>+'Formulario de Inspección'!$H$9</f>
        <v>N/A</v>
      </c>
      <c r="M101" s="70" t="str">
        <f>+'Formulario de Inspección'!$P$9</f>
        <v>N/A</v>
      </c>
      <c r="N101" s="71">
        <f>+'Formulario de Inspección'!$R$9</f>
        <v>0</v>
      </c>
      <c r="O101" s="37" t="s">
        <v>184</v>
      </c>
      <c r="P101" s="37" t="str">
        <f>+Referencia!D101</f>
        <v>b</v>
      </c>
      <c r="Q101" s="72" t="str">
        <f>+Referencia!G101</f>
        <v>No funciona alguna luz.</v>
      </c>
      <c r="R101" s="70" t="str">
        <f>+Referencia!F101</f>
        <v>DL</v>
      </c>
      <c r="S101" s="73" t="str">
        <f>+'Formulario de Inspección'!N145</f>
        <v>P</v>
      </c>
      <c r="T101" s="75">
        <f>+'Formulario de Inspección'!O145</f>
        <v>0</v>
      </c>
      <c r="U101" s="70" t="str">
        <f>+'Formulario de Inspección'!$C$463</f>
        <v>FAVORABLE</v>
      </c>
      <c r="V101" s="70" t="str">
        <f>+'Formulario de Inspección'!$P$464</f>
        <v>N/A</v>
      </c>
      <c r="W101" s="70" t="str">
        <f>+'Formulario de Inspección'!$S$464</f>
        <v>N/A</v>
      </c>
      <c r="X101" s="70" t="str">
        <f>+'Formulario de Inspección'!$H$479</f>
        <v>William Ramírez Chavarría</v>
      </c>
    </row>
    <row r="102" spans="1:24" ht="31.95" hidden="1" customHeight="1">
      <c r="A102" s="70">
        <f>+'Formulario de Inspección'!$R$5</f>
        <v>0</v>
      </c>
      <c r="B102" s="70">
        <f>'Formulario de Inspección'!$A$5</f>
        <v>0</v>
      </c>
      <c r="C102" s="70" t="str">
        <f>+'Formulario de Inspección'!$D$5</f>
        <v>Banda transportadora</v>
      </c>
      <c r="D102" s="70">
        <f>+'Formulario de Inspección'!$H$5</f>
        <v>0</v>
      </c>
      <c r="E102" s="70">
        <f>+'Formulario de Inspección'!$A$7</f>
        <v>0</v>
      </c>
      <c r="F102" s="70">
        <f>+'Formulario de Inspección'!$D$7</f>
        <v>0</v>
      </c>
      <c r="G102" s="70">
        <f>+'Formulario de Inspección'!$H$7</f>
        <v>0</v>
      </c>
      <c r="H102" s="70">
        <f>+'Formulario de Inspección'!$P$7</f>
        <v>0</v>
      </c>
      <c r="I102" s="70">
        <f>+'Formulario de Inspección'!$R$7</f>
        <v>0</v>
      </c>
      <c r="J102" s="71">
        <f>+'Formulario de Inspección'!$A$9</f>
        <v>0</v>
      </c>
      <c r="K102" s="70" t="str">
        <f>+'Formulario de Inspección'!$D$9</f>
        <v>DIAGNOSTICO INICIAL</v>
      </c>
      <c r="L102" s="71" t="str">
        <f>+'Formulario de Inspección'!$H$9</f>
        <v>N/A</v>
      </c>
      <c r="M102" s="70" t="str">
        <f>+'Formulario de Inspección'!$P$9</f>
        <v>N/A</v>
      </c>
      <c r="N102" s="71">
        <f>+'Formulario de Inspección'!$R$9</f>
        <v>0</v>
      </c>
      <c r="O102" s="37" t="s">
        <v>184</v>
      </c>
      <c r="P102" s="37" t="str">
        <f>+Referencia!D102</f>
        <v>c</v>
      </c>
      <c r="Q102" s="72" t="str">
        <f>+Referencia!G102</f>
        <v>No funciona ninguna luz en la parte delantera o trasera.</v>
      </c>
      <c r="R102" s="70" t="str">
        <f>+Referencia!F102</f>
        <v>DG</v>
      </c>
      <c r="S102" s="73" t="str">
        <f>+'Formulario de Inspección'!N146</f>
        <v>P</v>
      </c>
      <c r="T102" s="75">
        <f>+'Formulario de Inspección'!O146</f>
        <v>0</v>
      </c>
      <c r="U102" s="70" t="str">
        <f>+'Formulario de Inspección'!$C$463</f>
        <v>FAVORABLE</v>
      </c>
      <c r="V102" s="70" t="str">
        <f>+'Formulario de Inspección'!$P$464</f>
        <v>N/A</v>
      </c>
      <c r="W102" s="70" t="str">
        <f>+'Formulario de Inspección'!$S$464</f>
        <v>N/A</v>
      </c>
      <c r="X102" s="70" t="str">
        <f>+'Formulario de Inspección'!$H$479</f>
        <v>William Ramírez Chavarría</v>
      </c>
    </row>
    <row r="103" spans="1:24" ht="28.8" hidden="1">
      <c r="A103" s="70">
        <f>+'Formulario de Inspección'!$R$5</f>
        <v>0</v>
      </c>
      <c r="B103" s="70">
        <f>'Formulario de Inspección'!$A$5</f>
        <v>0</v>
      </c>
      <c r="C103" s="70" t="str">
        <f>+'Formulario de Inspección'!$D$5</f>
        <v>Banda transportadora</v>
      </c>
      <c r="D103" s="70">
        <f>+'Formulario de Inspección'!$H$5</f>
        <v>0</v>
      </c>
      <c r="E103" s="70">
        <f>+'Formulario de Inspección'!$A$7</f>
        <v>0</v>
      </c>
      <c r="F103" s="70">
        <f>+'Formulario de Inspección'!$D$7</f>
        <v>0</v>
      </c>
      <c r="G103" s="70">
        <f>+'Formulario de Inspección'!$H$7</f>
        <v>0</v>
      </c>
      <c r="H103" s="70">
        <f>+'Formulario de Inspección'!$P$7</f>
        <v>0</v>
      </c>
      <c r="I103" s="70">
        <f>+'Formulario de Inspección'!$R$7</f>
        <v>0</v>
      </c>
      <c r="J103" s="71">
        <f>+'Formulario de Inspección'!$A$9</f>
        <v>0</v>
      </c>
      <c r="K103" s="70" t="str">
        <f>+'Formulario de Inspección'!$D$9</f>
        <v>DIAGNOSTICO INICIAL</v>
      </c>
      <c r="L103" s="71" t="str">
        <f>+'Formulario de Inspección'!$H$9</f>
        <v>N/A</v>
      </c>
      <c r="M103" s="70" t="str">
        <f>+'Formulario de Inspección'!$P$9</f>
        <v>N/A</v>
      </c>
      <c r="N103" s="71">
        <f>+'Formulario de Inspección'!$R$9</f>
        <v>0</v>
      </c>
      <c r="O103" s="37" t="s">
        <v>184</v>
      </c>
      <c r="P103" s="37" t="str">
        <f>+Referencia!D103</f>
        <v>d</v>
      </c>
      <c r="Q103" s="72" t="str">
        <f>+Referencia!G103</f>
        <v>No funciona ninguna luz en el lado derecho o izquierdo.</v>
      </c>
      <c r="R103" s="70" t="str">
        <f>+Referencia!F103</f>
        <v>DG</v>
      </c>
      <c r="S103" s="73" t="str">
        <f>+'Formulario de Inspección'!N147</f>
        <v>P</v>
      </c>
      <c r="T103" s="75">
        <f>+'Formulario de Inspección'!O147</f>
        <v>0</v>
      </c>
      <c r="U103" s="70" t="str">
        <f>+'Formulario de Inspección'!$C$463</f>
        <v>FAVORABLE</v>
      </c>
      <c r="V103" s="70" t="str">
        <f>+'Formulario de Inspección'!$P$464</f>
        <v>N/A</v>
      </c>
      <c r="W103" s="70" t="str">
        <f>+'Formulario de Inspección'!$S$464</f>
        <v>N/A</v>
      </c>
      <c r="X103" s="70" t="str">
        <f>+'Formulario de Inspección'!$H$479</f>
        <v>William Ramírez Chavarría</v>
      </c>
    </row>
    <row r="104" spans="1:24" ht="31.95" hidden="1" customHeight="1">
      <c r="A104" s="70">
        <f>+'Formulario de Inspección'!$R$5</f>
        <v>0</v>
      </c>
      <c r="B104" s="70">
        <f>'Formulario de Inspección'!$A$5</f>
        <v>0</v>
      </c>
      <c r="C104" s="70" t="str">
        <f>+'Formulario de Inspección'!$D$5</f>
        <v>Banda transportadora</v>
      </c>
      <c r="D104" s="70">
        <f>+'Formulario de Inspección'!$H$5</f>
        <v>0</v>
      </c>
      <c r="E104" s="70">
        <f>+'Formulario de Inspección'!$A$7</f>
        <v>0</v>
      </c>
      <c r="F104" s="70">
        <f>+'Formulario de Inspección'!$D$7</f>
        <v>0</v>
      </c>
      <c r="G104" s="70">
        <f>+'Formulario de Inspección'!$H$7</f>
        <v>0</v>
      </c>
      <c r="H104" s="70">
        <f>+'Formulario de Inspección'!$P$7</f>
        <v>0</v>
      </c>
      <c r="I104" s="70">
        <f>+'Formulario de Inspección'!$R$7</f>
        <v>0</v>
      </c>
      <c r="J104" s="71">
        <f>+'Formulario de Inspección'!$A$9</f>
        <v>0</v>
      </c>
      <c r="K104" s="70" t="str">
        <f>+'Formulario de Inspección'!$D$9</f>
        <v>DIAGNOSTICO INICIAL</v>
      </c>
      <c r="L104" s="71" t="str">
        <f>+'Formulario de Inspección'!$H$9</f>
        <v>N/A</v>
      </c>
      <c r="M104" s="70" t="str">
        <f>+'Formulario de Inspección'!$P$9</f>
        <v>N/A</v>
      </c>
      <c r="N104" s="71">
        <f>+'Formulario de Inspección'!$R$9</f>
        <v>0</v>
      </c>
      <c r="O104" s="37" t="s">
        <v>184</v>
      </c>
      <c r="P104" s="37" t="str">
        <f>+Referencia!D104</f>
        <v>e</v>
      </c>
      <c r="Q104" s="72" t="str">
        <f>+Referencia!G104</f>
        <v>Frecuencia de pulsación se asemeja la luz fija o a luz apagada.</v>
      </c>
      <c r="R104" s="70" t="str">
        <f>+Referencia!F104</f>
        <v>DL</v>
      </c>
      <c r="S104" s="73" t="str">
        <f>+'Formulario de Inspección'!N148</f>
        <v>P</v>
      </c>
      <c r="T104" s="75">
        <f>+'Formulario de Inspección'!O148</f>
        <v>0</v>
      </c>
      <c r="U104" s="70" t="str">
        <f>+'Formulario de Inspección'!$C$463</f>
        <v>FAVORABLE</v>
      </c>
      <c r="V104" s="70" t="str">
        <f>+'Formulario de Inspección'!$P$464</f>
        <v>N/A</v>
      </c>
      <c r="W104" s="70" t="str">
        <f>+'Formulario de Inspección'!$S$464</f>
        <v>N/A</v>
      </c>
      <c r="X104" s="70" t="str">
        <f>+'Formulario de Inspección'!$H$479</f>
        <v>William Ramírez Chavarría</v>
      </c>
    </row>
    <row r="105" spans="1:24" ht="28.8" hidden="1">
      <c r="A105" s="70">
        <f>+'Formulario de Inspección'!$R$5</f>
        <v>0</v>
      </c>
      <c r="B105" s="70">
        <f>'Formulario de Inspección'!$A$5</f>
        <v>0</v>
      </c>
      <c r="C105" s="70" t="str">
        <f>+'Formulario de Inspección'!$D$5</f>
        <v>Banda transportadora</v>
      </c>
      <c r="D105" s="70">
        <f>+'Formulario de Inspección'!$H$5</f>
        <v>0</v>
      </c>
      <c r="E105" s="70">
        <f>+'Formulario de Inspección'!$A$7</f>
        <v>0</v>
      </c>
      <c r="F105" s="70">
        <f>+'Formulario de Inspección'!$D$7</f>
        <v>0</v>
      </c>
      <c r="G105" s="70">
        <f>+'Formulario de Inspección'!$H$7</f>
        <v>0</v>
      </c>
      <c r="H105" s="70">
        <f>+'Formulario de Inspección'!$P$7</f>
        <v>0</v>
      </c>
      <c r="I105" s="70">
        <f>+'Formulario de Inspección'!$R$7</f>
        <v>0</v>
      </c>
      <c r="J105" s="71">
        <f>+'Formulario de Inspección'!$A$9</f>
        <v>0</v>
      </c>
      <c r="K105" s="70" t="str">
        <f>+'Formulario de Inspección'!$D$9</f>
        <v>DIAGNOSTICO INICIAL</v>
      </c>
      <c r="L105" s="71" t="str">
        <f>+'Formulario de Inspección'!$H$9</f>
        <v>N/A</v>
      </c>
      <c r="M105" s="70" t="str">
        <f>+'Formulario de Inspección'!$P$9</f>
        <v>N/A</v>
      </c>
      <c r="N105" s="71">
        <f>+'Formulario de Inspección'!$R$9</f>
        <v>0</v>
      </c>
      <c r="O105" s="37" t="s">
        <v>184</v>
      </c>
      <c r="P105" s="37" t="str">
        <f>+Referencia!D105</f>
        <v>f</v>
      </c>
      <c r="Q105" s="72" t="str">
        <f>+Referencia!G105</f>
        <v>Estado de los lentes de dispositivo defectuoso.</v>
      </c>
      <c r="R105" s="70" t="str">
        <f>+Referencia!F105</f>
        <v>DL</v>
      </c>
      <c r="S105" s="73" t="str">
        <f>+'Formulario de Inspección'!N149</f>
        <v>P</v>
      </c>
      <c r="T105" s="75">
        <f>+'Formulario de Inspección'!O149</f>
        <v>0</v>
      </c>
      <c r="U105" s="70" t="str">
        <f>+'Formulario de Inspección'!$C$463</f>
        <v>FAVORABLE</v>
      </c>
      <c r="V105" s="70" t="str">
        <f>+'Formulario de Inspección'!$P$464</f>
        <v>N/A</v>
      </c>
      <c r="W105" s="70" t="str">
        <f>+'Formulario de Inspección'!$S$464</f>
        <v>N/A</v>
      </c>
      <c r="X105" s="70" t="str">
        <f>+'Formulario de Inspección'!$H$479</f>
        <v>William Ramírez Chavarría</v>
      </c>
    </row>
    <row r="106" spans="1:24" ht="28.8" hidden="1">
      <c r="A106" s="70">
        <f>+'Formulario de Inspección'!$R$5</f>
        <v>0</v>
      </c>
      <c r="B106" s="70">
        <f>'Formulario de Inspección'!$A$5</f>
        <v>0</v>
      </c>
      <c r="C106" s="70" t="str">
        <f>+'Formulario de Inspección'!$D$5</f>
        <v>Banda transportadora</v>
      </c>
      <c r="D106" s="70">
        <f>+'Formulario de Inspección'!$H$5</f>
        <v>0</v>
      </c>
      <c r="E106" s="70">
        <f>+'Formulario de Inspección'!$A$7</f>
        <v>0</v>
      </c>
      <c r="F106" s="70">
        <f>+'Formulario de Inspección'!$D$7</f>
        <v>0</v>
      </c>
      <c r="G106" s="70">
        <f>+'Formulario de Inspección'!$H$7</f>
        <v>0</v>
      </c>
      <c r="H106" s="70">
        <f>+'Formulario de Inspección'!$P$7</f>
        <v>0</v>
      </c>
      <c r="I106" s="70">
        <f>+'Formulario de Inspección'!$R$7</f>
        <v>0</v>
      </c>
      <c r="J106" s="71">
        <f>+'Formulario de Inspección'!$A$9</f>
        <v>0</v>
      </c>
      <c r="K106" s="70" t="str">
        <f>+'Formulario de Inspección'!$D$9</f>
        <v>DIAGNOSTICO INICIAL</v>
      </c>
      <c r="L106" s="71" t="str">
        <f>+'Formulario de Inspección'!$H$9</f>
        <v>N/A</v>
      </c>
      <c r="M106" s="70" t="str">
        <f>+'Formulario de Inspección'!$P$9</f>
        <v>N/A</v>
      </c>
      <c r="N106" s="71">
        <f>+'Formulario de Inspección'!$R$9</f>
        <v>0</v>
      </c>
      <c r="O106" s="37" t="s">
        <v>184</v>
      </c>
      <c r="P106" s="37" t="str">
        <f>+Referencia!D106</f>
        <v>g</v>
      </c>
      <c r="Q106" s="72" t="str">
        <f>+Referencia!G106</f>
        <v>Color no reglamentario de la luz.</v>
      </c>
      <c r="R106" s="70" t="str">
        <f>+Referencia!F106</f>
        <v>DL</v>
      </c>
      <c r="S106" s="73" t="str">
        <f>+'Formulario de Inspección'!N150</f>
        <v>P</v>
      </c>
      <c r="T106" s="75">
        <f>+'Formulario de Inspección'!O150</f>
        <v>0</v>
      </c>
      <c r="U106" s="70" t="str">
        <f>+'Formulario de Inspección'!$C$463</f>
        <v>FAVORABLE</v>
      </c>
      <c r="V106" s="70" t="str">
        <f>+'Formulario de Inspección'!$P$464</f>
        <v>N/A</v>
      </c>
      <c r="W106" s="70" t="str">
        <f>+'Formulario de Inspección'!$S$464</f>
        <v>N/A</v>
      </c>
      <c r="X106" s="70" t="str">
        <f>+'Formulario de Inspección'!$H$479</f>
        <v>William Ramírez Chavarría</v>
      </c>
    </row>
    <row r="107" spans="1:24" ht="31.95" hidden="1" customHeight="1">
      <c r="A107" s="70">
        <f>+'Formulario de Inspección'!$R$5</f>
        <v>0</v>
      </c>
      <c r="B107" s="70">
        <f>'Formulario de Inspección'!$A$5</f>
        <v>0</v>
      </c>
      <c r="C107" s="70" t="str">
        <f>+'Formulario de Inspección'!$D$5</f>
        <v>Banda transportadora</v>
      </c>
      <c r="D107" s="70">
        <f>+'Formulario de Inspección'!$H$5</f>
        <v>0</v>
      </c>
      <c r="E107" s="70">
        <f>+'Formulario de Inspección'!$A$7</f>
        <v>0</v>
      </c>
      <c r="F107" s="70">
        <f>+'Formulario de Inspección'!$D$7</f>
        <v>0</v>
      </c>
      <c r="G107" s="70">
        <f>+'Formulario de Inspección'!$H$7</f>
        <v>0</v>
      </c>
      <c r="H107" s="70">
        <f>+'Formulario de Inspección'!$P$7</f>
        <v>0</v>
      </c>
      <c r="I107" s="70">
        <f>+'Formulario de Inspección'!$R$7</f>
        <v>0</v>
      </c>
      <c r="J107" s="71">
        <f>+'Formulario de Inspección'!$A$9</f>
        <v>0</v>
      </c>
      <c r="K107" s="70" t="str">
        <f>+'Formulario de Inspección'!$D$9</f>
        <v>DIAGNOSTICO INICIAL</v>
      </c>
      <c r="L107" s="71" t="str">
        <f>+'Formulario de Inspección'!$H$9</f>
        <v>N/A</v>
      </c>
      <c r="M107" s="70" t="str">
        <f>+'Formulario de Inspección'!$P$9</f>
        <v>N/A</v>
      </c>
      <c r="N107" s="71">
        <f>+'Formulario de Inspección'!$R$9</f>
        <v>0</v>
      </c>
      <c r="O107" s="37" t="s">
        <v>184</v>
      </c>
      <c r="P107" s="37" t="str">
        <f>+Referencia!D107</f>
        <v>h</v>
      </c>
      <c r="Q107" s="72" t="str">
        <f>+Referencia!G107</f>
        <v>Estado defectuoso de la palanca conmutadora que no afecta su funcionamiento</v>
      </c>
      <c r="R107" s="70" t="str">
        <f>+Referencia!F107</f>
        <v>DL</v>
      </c>
      <c r="S107" s="73" t="str">
        <f>+'Formulario de Inspección'!N151</f>
        <v>P</v>
      </c>
      <c r="T107" s="75">
        <f>+'Formulario de Inspección'!O151</f>
        <v>0</v>
      </c>
      <c r="U107" s="70" t="str">
        <f>+'Formulario de Inspección'!$C$463</f>
        <v>FAVORABLE</v>
      </c>
      <c r="V107" s="70" t="str">
        <f>+'Formulario de Inspección'!$P$464</f>
        <v>N/A</v>
      </c>
      <c r="W107" s="70" t="str">
        <f>+'Formulario de Inspección'!$S$464</f>
        <v>N/A</v>
      </c>
      <c r="X107" s="70" t="str">
        <f>+'Formulario de Inspección'!$H$479</f>
        <v>William Ramírez Chavarría</v>
      </c>
    </row>
    <row r="108" spans="1:24" ht="31.95" hidden="1" customHeight="1">
      <c r="A108" s="70">
        <f>+'Formulario de Inspección'!$R$5</f>
        <v>0</v>
      </c>
      <c r="B108" s="70">
        <f>'Formulario de Inspección'!$A$5</f>
        <v>0</v>
      </c>
      <c r="C108" s="70" t="str">
        <f>+'Formulario de Inspección'!$D$5</f>
        <v>Banda transportadora</v>
      </c>
      <c r="D108" s="70">
        <f>+'Formulario de Inspección'!$H$5</f>
        <v>0</v>
      </c>
      <c r="E108" s="70">
        <f>+'Formulario de Inspección'!$A$7</f>
        <v>0</v>
      </c>
      <c r="F108" s="70">
        <f>+'Formulario de Inspección'!$D$7</f>
        <v>0</v>
      </c>
      <c r="G108" s="70">
        <f>+'Formulario de Inspección'!$H$7</f>
        <v>0</v>
      </c>
      <c r="H108" s="70">
        <f>+'Formulario de Inspección'!$P$7</f>
        <v>0</v>
      </c>
      <c r="I108" s="70">
        <f>+'Formulario de Inspección'!$R$7</f>
        <v>0</v>
      </c>
      <c r="J108" s="71">
        <f>+'Formulario de Inspección'!$A$9</f>
        <v>0</v>
      </c>
      <c r="K108" s="70" t="str">
        <f>+'Formulario de Inspección'!$D$9</f>
        <v>DIAGNOSTICO INICIAL</v>
      </c>
      <c r="L108" s="71" t="str">
        <f>+'Formulario de Inspección'!$H$9</f>
        <v>N/A</v>
      </c>
      <c r="M108" s="70" t="str">
        <f>+'Formulario de Inspección'!$P$9</f>
        <v>N/A</v>
      </c>
      <c r="N108" s="71">
        <f>+'Formulario de Inspección'!$R$9</f>
        <v>0</v>
      </c>
      <c r="O108" s="37" t="s">
        <v>184</v>
      </c>
      <c r="P108" s="37" t="str">
        <f>+Referencia!D108</f>
        <v>i</v>
      </c>
      <c r="Q108" s="72" t="str">
        <f>+Referencia!G108</f>
        <v>Cableado eléctrico presentan sus forros con cortes expuestos, roces con peligro de corte, mal sujetos, mal empatados u otra condición que represente un peligro de corto circuito</v>
      </c>
      <c r="R108" s="70" t="str">
        <f>+Referencia!F108</f>
        <v>DG</v>
      </c>
      <c r="S108" s="73" t="str">
        <f>+'Formulario de Inspección'!N152</f>
        <v>P</v>
      </c>
      <c r="T108" s="75">
        <f>+'Formulario de Inspección'!O152</f>
        <v>0</v>
      </c>
      <c r="U108" s="70" t="str">
        <f>+'Formulario de Inspección'!$C$463</f>
        <v>FAVORABLE</v>
      </c>
      <c r="V108" s="70" t="str">
        <f>+'Formulario de Inspección'!$P$464</f>
        <v>N/A</v>
      </c>
      <c r="W108" s="70" t="str">
        <f>+'Formulario de Inspección'!$S$464</f>
        <v>N/A</v>
      </c>
      <c r="X108" s="70" t="str">
        <f>+'Formulario de Inspección'!$H$479</f>
        <v>William Ramírez Chavarría</v>
      </c>
    </row>
    <row r="109" spans="1:24" ht="31.95" hidden="1" customHeight="1">
      <c r="A109" s="70">
        <f>+'Formulario de Inspección'!$R$5</f>
        <v>0</v>
      </c>
      <c r="B109" s="70">
        <f>'Formulario de Inspección'!$A$5</f>
        <v>0</v>
      </c>
      <c r="C109" s="70" t="str">
        <f>+'Formulario de Inspección'!$D$5</f>
        <v>Banda transportadora</v>
      </c>
      <c r="D109" s="70">
        <f>+'Formulario de Inspección'!$H$5</f>
        <v>0</v>
      </c>
      <c r="E109" s="70">
        <f>+'Formulario de Inspección'!$A$7</f>
        <v>0</v>
      </c>
      <c r="F109" s="70">
        <f>+'Formulario de Inspección'!$D$7</f>
        <v>0</v>
      </c>
      <c r="G109" s="70">
        <f>+'Formulario de Inspección'!$H$7</f>
        <v>0</v>
      </c>
      <c r="H109" s="70">
        <f>+'Formulario de Inspección'!$P$7</f>
        <v>0</v>
      </c>
      <c r="I109" s="70">
        <f>+'Formulario de Inspección'!$R$7</f>
        <v>0</v>
      </c>
      <c r="J109" s="71">
        <f>+'Formulario de Inspección'!$A$9</f>
        <v>0</v>
      </c>
      <c r="K109" s="70" t="str">
        <f>+'Formulario de Inspección'!$D$9</f>
        <v>DIAGNOSTICO INICIAL</v>
      </c>
      <c r="L109" s="71" t="str">
        <f>+'Formulario de Inspección'!$H$9</f>
        <v>N/A</v>
      </c>
      <c r="M109" s="70" t="str">
        <f>+'Formulario de Inspección'!$P$9</f>
        <v>N/A</v>
      </c>
      <c r="N109" s="71">
        <f>+'Formulario de Inspección'!$R$9</f>
        <v>0</v>
      </c>
      <c r="O109" s="37" t="s">
        <v>184</v>
      </c>
      <c r="P109" s="37" t="str">
        <f>+Referencia!D109</f>
        <v>j</v>
      </c>
      <c r="Q109" s="72" t="str">
        <f>+Referencia!G109</f>
        <v>Estado defectuoso de la palanca conmutadora que afecta su funcionamiento</v>
      </c>
      <c r="R109" s="70" t="str">
        <f>+Referencia!F109</f>
        <v>DG</v>
      </c>
      <c r="S109" s="73" t="str">
        <f>+'Formulario de Inspección'!N153</f>
        <v>P</v>
      </c>
      <c r="T109" s="75">
        <f>+'Formulario de Inspección'!O153</f>
        <v>0</v>
      </c>
      <c r="U109" s="70" t="str">
        <f>+'Formulario de Inspección'!$C$463</f>
        <v>FAVORABLE</v>
      </c>
      <c r="V109" s="70" t="str">
        <f>+'Formulario de Inspección'!$P$464</f>
        <v>N/A</v>
      </c>
      <c r="W109" s="70" t="str">
        <f>+'Formulario de Inspección'!$S$464</f>
        <v>N/A</v>
      </c>
      <c r="X109" s="70" t="str">
        <f>+'Formulario de Inspección'!$H$479</f>
        <v>William Ramírez Chavarría</v>
      </c>
    </row>
    <row r="110" spans="1:24" ht="28.8" hidden="1">
      <c r="A110" s="70">
        <f>+'Formulario de Inspección'!$R$5</f>
        <v>0</v>
      </c>
      <c r="B110" s="70">
        <f>'Formulario de Inspección'!$A$5</f>
        <v>0</v>
      </c>
      <c r="C110" s="70" t="str">
        <f>+'Formulario de Inspección'!$D$5</f>
        <v>Banda transportadora</v>
      </c>
      <c r="D110" s="70">
        <f>+'Formulario de Inspección'!$H$5</f>
        <v>0</v>
      </c>
      <c r="E110" s="70">
        <f>+'Formulario de Inspección'!$A$7</f>
        <v>0</v>
      </c>
      <c r="F110" s="70">
        <f>+'Formulario de Inspección'!$D$7</f>
        <v>0</v>
      </c>
      <c r="G110" s="70">
        <f>+'Formulario de Inspección'!$H$7</f>
        <v>0</v>
      </c>
      <c r="H110" s="70">
        <f>+'Formulario de Inspección'!$P$7</f>
        <v>0</v>
      </c>
      <c r="I110" s="70">
        <f>+'Formulario de Inspección'!$R$7</f>
        <v>0</v>
      </c>
      <c r="J110" s="71">
        <f>+'Formulario de Inspección'!$A$9</f>
        <v>0</v>
      </c>
      <c r="K110" s="70" t="str">
        <f>+'Formulario de Inspección'!$D$9</f>
        <v>DIAGNOSTICO INICIAL</v>
      </c>
      <c r="L110" s="71" t="str">
        <f>+'Formulario de Inspección'!$H$9</f>
        <v>N/A</v>
      </c>
      <c r="M110" s="70" t="str">
        <f>+'Formulario de Inspección'!$P$9</f>
        <v>N/A</v>
      </c>
      <c r="N110" s="71">
        <f>+'Formulario de Inspección'!$R$9</f>
        <v>0</v>
      </c>
      <c r="O110" s="37" t="s">
        <v>196</v>
      </c>
      <c r="P110" s="37" t="str">
        <f>+Referencia!D110</f>
        <v>a</v>
      </c>
      <c r="Q110" s="72" t="str">
        <f>+Referencia!G110</f>
        <v>No funciona alguna luz.</v>
      </c>
      <c r="R110" s="70" t="str">
        <f>+Referencia!F110</f>
        <v>DL</v>
      </c>
      <c r="S110" s="73" t="str">
        <f>+'Formulario de Inspección'!N159</f>
        <v>P</v>
      </c>
      <c r="T110" s="75">
        <f>+'Formulario de Inspección'!O159</f>
        <v>0</v>
      </c>
      <c r="U110" s="70" t="str">
        <f>+'Formulario de Inspección'!$C$463</f>
        <v>FAVORABLE</v>
      </c>
      <c r="V110" s="70" t="str">
        <f>+'Formulario de Inspección'!$P$464</f>
        <v>N/A</v>
      </c>
      <c r="W110" s="70" t="str">
        <f>+'Formulario de Inspección'!$S$464</f>
        <v>N/A</v>
      </c>
      <c r="X110" s="70" t="str">
        <f>+'Formulario de Inspección'!$H$479</f>
        <v>William Ramírez Chavarría</v>
      </c>
    </row>
    <row r="111" spans="1:24" ht="28.8" hidden="1">
      <c r="A111" s="70">
        <f>+'Formulario de Inspección'!$R$5</f>
        <v>0</v>
      </c>
      <c r="B111" s="70">
        <f>'Formulario de Inspección'!$A$5</f>
        <v>0</v>
      </c>
      <c r="C111" s="70" t="str">
        <f>+'Formulario de Inspección'!$D$5</f>
        <v>Banda transportadora</v>
      </c>
      <c r="D111" s="70">
        <f>+'Formulario de Inspección'!$H$5</f>
        <v>0</v>
      </c>
      <c r="E111" s="70">
        <f>+'Formulario de Inspección'!$A$7</f>
        <v>0</v>
      </c>
      <c r="F111" s="70">
        <f>+'Formulario de Inspección'!$D$7</f>
        <v>0</v>
      </c>
      <c r="G111" s="70">
        <f>+'Formulario de Inspección'!$H$7</f>
        <v>0</v>
      </c>
      <c r="H111" s="70">
        <f>+'Formulario de Inspección'!$P$7</f>
        <v>0</v>
      </c>
      <c r="I111" s="70">
        <f>+'Formulario de Inspección'!$R$7</f>
        <v>0</v>
      </c>
      <c r="J111" s="71">
        <f>+'Formulario de Inspección'!$A$9</f>
        <v>0</v>
      </c>
      <c r="K111" s="70" t="str">
        <f>+'Formulario de Inspección'!$D$9</f>
        <v>DIAGNOSTICO INICIAL</v>
      </c>
      <c r="L111" s="71" t="str">
        <f>+'Formulario de Inspección'!$H$9</f>
        <v>N/A</v>
      </c>
      <c r="M111" s="70" t="str">
        <f>+'Formulario de Inspección'!$P$9</f>
        <v>N/A</v>
      </c>
      <c r="N111" s="71">
        <f>+'Formulario de Inspección'!$R$9</f>
        <v>0</v>
      </c>
      <c r="O111" s="37" t="s">
        <v>196</v>
      </c>
      <c r="P111" s="37" t="str">
        <f>+Referencia!D111</f>
        <v>b</v>
      </c>
      <c r="Q111" s="72" t="str">
        <f>+Referencia!G111</f>
        <v>No funciona ninguna luz.</v>
      </c>
      <c r="R111" s="70" t="str">
        <f>+Referencia!F111</f>
        <v>DG</v>
      </c>
      <c r="S111" s="73" t="str">
        <f>+'Formulario de Inspección'!N160</f>
        <v>P</v>
      </c>
      <c r="T111" s="75">
        <f>+'Formulario de Inspección'!O160</f>
        <v>0</v>
      </c>
      <c r="U111" s="70" t="str">
        <f>+'Formulario de Inspección'!$C$463</f>
        <v>FAVORABLE</v>
      </c>
      <c r="V111" s="70" t="str">
        <f>+'Formulario de Inspección'!$P$464</f>
        <v>N/A</v>
      </c>
      <c r="W111" s="70" t="str">
        <f>+'Formulario de Inspección'!$S$464</f>
        <v>N/A</v>
      </c>
      <c r="X111" s="70" t="str">
        <f>+'Formulario de Inspección'!$H$479</f>
        <v>William Ramírez Chavarría</v>
      </c>
    </row>
    <row r="112" spans="1:24" ht="31.95" hidden="1" customHeight="1">
      <c r="A112" s="70">
        <f>+'Formulario de Inspección'!$R$5</f>
        <v>0</v>
      </c>
      <c r="B112" s="70">
        <f>'Formulario de Inspección'!$A$5</f>
        <v>0</v>
      </c>
      <c r="C112" s="70" t="str">
        <f>+'Formulario de Inspección'!$D$5</f>
        <v>Banda transportadora</v>
      </c>
      <c r="D112" s="70">
        <f>+'Formulario de Inspección'!$H$5</f>
        <v>0</v>
      </c>
      <c r="E112" s="70">
        <f>+'Formulario de Inspección'!$A$7</f>
        <v>0</v>
      </c>
      <c r="F112" s="70">
        <f>+'Formulario de Inspección'!$D$7</f>
        <v>0</v>
      </c>
      <c r="G112" s="70">
        <f>+'Formulario de Inspección'!$H$7</f>
        <v>0</v>
      </c>
      <c r="H112" s="70">
        <f>+'Formulario de Inspección'!$P$7</f>
        <v>0</v>
      </c>
      <c r="I112" s="70">
        <f>+'Formulario de Inspección'!$R$7</f>
        <v>0</v>
      </c>
      <c r="J112" s="71">
        <f>+'Formulario de Inspección'!$A$9</f>
        <v>0</v>
      </c>
      <c r="K112" s="70" t="str">
        <f>+'Formulario de Inspección'!$D$9</f>
        <v>DIAGNOSTICO INICIAL</v>
      </c>
      <c r="L112" s="71" t="str">
        <f>+'Formulario de Inspección'!$H$9</f>
        <v>N/A</v>
      </c>
      <c r="M112" s="70" t="str">
        <f>+'Formulario de Inspección'!$P$9</f>
        <v>N/A</v>
      </c>
      <c r="N112" s="71">
        <f>+'Formulario de Inspección'!$R$9</f>
        <v>0</v>
      </c>
      <c r="O112" s="37" t="s">
        <v>196</v>
      </c>
      <c r="P112" s="37" t="str">
        <f>+Referencia!D112</f>
        <v>c</v>
      </c>
      <c r="Q112" s="72" t="str">
        <f>+Referencia!G112</f>
        <v>Ubicación no reglamentaria de alguna luz.</v>
      </c>
      <c r="R112" s="70" t="str">
        <f>+Referencia!F112</f>
        <v>DL</v>
      </c>
      <c r="S112" s="73" t="str">
        <f>+'Formulario de Inspección'!N161</f>
        <v>P</v>
      </c>
      <c r="T112" s="75">
        <f>+'Formulario de Inspección'!O161</f>
        <v>0</v>
      </c>
      <c r="U112" s="70" t="str">
        <f>+'Formulario de Inspección'!$C$463</f>
        <v>FAVORABLE</v>
      </c>
      <c r="V112" s="70" t="str">
        <f>+'Formulario de Inspección'!$P$464</f>
        <v>N/A</v>
      </c>
      <c r="W112" s="70" t="str">
        <f>+'Formulario de Inspección'!$S$464</f>
        <v>N/A</v>
      </c>
      <c r="X112" s="70" t="str">
        <f>+'Formulario de Inspección'!$H$479</f>
        <v>William Ramírez Chavarría</v>
      </c>
    </row>
    <row r="113" spans="1:24" ht="28.8" hidden="1">
      <c r="A113" s="70">
        <f>+'Formulario de Inspección'!$R$5</f>
        <v>0</v>
      </c>
      <c r="B113" s="70">
        <f>'Formulario de Inspección'!$A$5</f>
        <v>0</v>
      </c>
      <c r="C113" s="70" t="str">
        <f>+'Formulario de Inspección'!$D$5</f>
        <v>Banda transportadora</v>
      </c>
      <c r="D113" s="70">
        <f>+'Formulario de Inspección'!$H$5</f>
        <v>0</v>
      </c>
      <c r="E113" s="70">
        <f>+'Formulario de Inspección'!$A$7</f>
        <v>0</v>
      </c>
      <c r="F113" s="70">
        <f>+'Formulario de Inspección'!$D$7</f>
        <v>0</v>
      </c>
      <c r="G113" s="70">
        <f>+'Formulario de Inspección'!$H$7</f>
        <v>0</v>
      </c>
      <c r="H113" s="70">
        <f>+'Formulario de Inspección'!$P$7</f>
        <v>0</v>
      </c>
      <c r="I113" s="70">
        <f>+'Formulario de Inspección'!$R$7</f>
        <v>0</v>
      </c>
      <c r="J113" s="71">
        <f>+'Formulario de Inspección'!$A$9</f>
        <v>0</v>
      </c>
      <c r="K113" s="70" t="str">
        <f>+'Formulario de Inspección'!$D$9</f>
        <v>DIAGNOSTICO INICIAL</v>
      </c>
      <c r="L113" s="71" t="str">
        <f>+'Formulario de Inspección'!$H$9</f>
        <v>N/A</v>
      </c>
      <c r="M113" s="70" t="str">
        <f>+'Formulario de Inspección'!$P$9</f>
        <v>N/A</v>
      </c>
      <c r="N113" s="71">
        <f>+'Formulario de Inspección'!$R$9</f>
        <v>0</v>
      </c>
      <c r="O113" s="37" t="s">
        <v>196</v>
      </c>
      <c r="P113" s="37" t="str">
        <f>+Referencia!D113</f>
        <v>d</v>
      </c>
      <c r="Q113" s="72" t="str">
        <f>+Referencia!G113</f>
        <v>Estado de dispositivo defectuoso.</v>
      </c>
      <c r="R113" s="70" t="str">
        <f>+Referencia!F113</f>
        <v>DL</v>
      </c>
      <c r="S113" s="73" t="str">
        <f>+'Formulario de Inspección'!N162</f>
        <v>P</v>
      </c>
      <c r="T113" s="75">
        <f>+'Formulario de Inspección'!O162</f>
        <v>0</v>
      </c>
      <c r="U113" s="70" t="str">
        <f>+'Formulario de Inspección'!$C$463</f>
        <v>FAVORABLE</v>
      </c>
      <c r="V113" s="70" t="str">
        <f>+'Formulario de Inspección'!$P$464</f>
        <v>N/A</v>
      </c>
      <c r="W113" s="70" t="str">
        <f>+'Formulario de Inspección'!$S$464</f>
        <v>N/A</v>
      </c>
      <c r="X113" s="70" t="str">
        <f>+'Formulario de Inspección'!$H$479</f>
        <v>William Ramírez Chavarría</v>
      </c>
    </row>
    <row r="114" spans="1:24" ht="28.8" hidden="1">
      <c r="A114" s="70">
        <f>+'Formulario de Inspección'!$R$5</f>
        <v>0</v>
      </c>
      <c r="B114" s="70">
        <f>'Formulario de Inspección'!$A$5</f>
        <v>0</v>
      </c>
      <c r="C114" s="70" t="str">
        <f>+'Formulario de Inspección'!$D$5</f>
        <v>Banda transportadora</v>
      </c>
      <c r="D114" s="70">
        <f>+'Formulario de Inspección'!$H$5</f>
        <v>0</v>
      </c>
      <c r="E114" s="70">
        <f>+'Formulario de Inspección'!$A$7</f>
        <v>0</v>
      </c>
      <c r="F114" s="70">
        <f>+'Formulario de Inspección'!$D$7</f>
        <v>0</v>
      </c>
      <c r="G114" s="70">
        <f>+'Formulario de Inspección'!$H$7</f>
        <v>0</v>
      </c>
      <c r="H114" s="70">
        <f>+'Formulario de Inspección'!$P$7</f>
        <v>0</v>
      </c>
      <c r="I114" s="70">
        <f>+'Formulario de Inspección'!$R$7</f>
        <v>0</v>
      </c>
      <c r="J114" s="71">
        <f>+'Formulario de Inspección'!$A$9</f>
        <v>0</v>
      </c>
      <c r="K114" s="70" t="str">
        <f>+'Formulario de Inspección'!$D$9</f>
        <v>DIAGNOSTICO INICIAL</v>
      </c>
      <c r="L114" s="71" t="str">
        <f>+'Formulario de Inspección'!$H$9</f>
        <v>N/A</v>
      </c>
      <c r="M114" s="70" t="str">
        <f>+'Formulario de Inspección'!$P$9</f>
        <v>N/A</v>
      </c>
      <c r="N114" s="71">
        <f>+'Formulario de Inspección'!$R$9</f>
        <v>0</v>
      </c>
      <c r="O114" s="37" t="s">
        <v>196</v>
      </c>
      <c r="P114" s="37" t="str">
        <f>+Referencia!D114</f>
        <v>e</v>
      </c>
      <c r="Q114" s="72" t="str">
        <f>+Referencia!G114</f>
        <v>Intensidad no es superior a la de las luces de posición.</v>
      </c>
      <c r="R114" s="70" t="str">
        <f>+Referencia!F114</f>
        <v>DG</v>
      </c>
      <c r="S114" s="73" t="str">
        <f>+'Formulario de Inspección'!N163</f>
        <v>P</v>
      </c>
      <c r="T114" s="75">
        <f>+'Formulario de Inspección'!O163</f>
        <v>0</v>
      </c>
      <c r="U114" s="70" t="str">
        <f>+'Formulario de Inspección'!$C$463</f>
        <v>FAVORABLE</v>
      </c>
      <c r="V114" s="70" t="str">
        <f>+'Formulario de Inspección'!$P$464</f>
        <v>N/A</v>
      </c>
      <c r="W114" s="70" t="str">
        <f>+'Formulario de Inspección'!$S$464</f>
        <v>N/A</v>
      </c>
      <c r="X114" s="70" t="str">
        <f>+'Formulario de Inspección'!$H$479</f>
        <v>William Ramírez Chavarría</v>
      </c>
    </row>
    <row r="115" spans="1:24" ht="31.95" hidden="1" customHeight="1">
      <c r="A115" s="70">
        <f>+'Formulario de Inspección'!$R$5</f>
        <v>0</v>
      </c>
      <c r="B115" s="70">
        <f>'Formulario de Inspección'!$A$5</f>
        <v>0</v>
      </c>
      <c r="C115" s="70" t="str">
        <f>+'Formulario de Inspección'!$D$5</f>
        <v>Banda transportadora</v>
      </c>
      <c r="D115" s="70">
        <f>+'Formulario de Inspección'!$H$5</f>
        <v>0</v>
      </c>
      <c r="E115" s="70">
        <f>+'Formulario de Inspección'!$A$7</f>
        <v>0</v>
      </c>
      <c r="F115" s="70">
        <f>+'Formulario de Inspección'!$D$7</f>
        <v>0</v>
      </c>
      <c r="G115" s="70">
        <f>+'Formulario de Inspección'!$H$7</f>
        <v>0</v>
      </c>
      <c r="H115" s="70">
        <f>+'Formulario de Inspección'!$P$7</f>
        <v>0</v>
      </c>
      <c r="I115" s="70">
        <f>+'Formulario de Inspección'!$R$7</f>
        <v>0</v>
      </c>
      <c r="J115" s="71">
        <f>+'Formulario de Inspección'!$A$9</f>
        <v>0</v>
      </c>
      <c r="K115" s="70" t="str">
        <f>+'Formulario de Inspección'!$D$9</f>
        <v>DIAGNOSTICO INICIAL</v>
      </c>
      <c r="L115" s="71" t="str">
        <f>+'Formulario de Inspección'!$H$9</f>
        <v>N/A</v>
      </c>
      <c r="M115" s="70" t="str">
        <f>+'Formulario de Inspección'!$P$9</f>
        <v>N/A</v>
      </c>
      <c r="N115" s="71">
        <f>+'Formulario de Inspección'!$R$9</f>
        <v>0</v>
      </c>
      <c r="O115" s="37" t="s">
        <v>196</v>
      </c>
      <c r="P115" s="37" t="str">
        <f>+Referencia!D115</f>
        <v>f</v>
      </c>
      <c r="Q115" s="72" t="str">
        <f>+Referencia!G115</f>
        <v>Color no reglamentario de la luz o su lente falta una parte o completo.</v>
      </c>
      <c r="R115" s="70" t="str">
        <f>+Referencia!F115</f>
        <v>DG</v>
      </c>
      <c r="S115" s="73" t="str">
        <f>+'Formulario de Inspección'!N164</f>
        <v>P</v>
      </c>
      <c r="T115" s="75">
        <f>+'Formulario de Inspección'!O164</f>
        <v>0</v>
      </c>
      <c r="U115" s="70" t="str">
        <f>+'Formulario de Inspección'!$C$463</f>
        <v>FAVORABLE</v>
      </c>
      <c r="V115" s="70" t="str">
        <f>+'Formulario de Inspección'!$P$464</f>
        <v>N/A</v>
      </c>
      <c r="W115" s="70" t="str">
        <f>+'Formulario de Inspección'!$S$464</f>
        <v>N/A</v>
      </c>
      <c r="X115" s="70" t="str">
        <f>+'Formulario de Inspección'!$H$479</f>
        <v>William Ramírez Chavarría</v>
      </c>
    </row>
    <row r="116" spans="1:24" ht="28.8" hidden="1">
      <c r="A116" s="70">
        <f>+'Formulario de Inspección'!$R$5</f>
        <v>0</v>
      </c>
      <c r="B116" s="70">
        <f>'Formulario de Inspección'!$A$5</f>
        <v>0</v>
      </c>
      <c r="C116" s="70" t="str">
        <f>+'Formulario de Inspección'!$D$5</f>
        <v>Banda transportadora</v>
      </c>
      <c r="D116" s="70">
        <f>+'Formulario de Inspección'!$H$5</f>
        <v>0</v>
      </c>
      <c r="E116" s="70">
        <f>+'Formulario de Inspección'!$A$7</f>
        <v>0</v>
      </c>
      <c r="F116" s="70">
        <f>+'Formulario de Inspección'!$D$7</f>
        <v>0</v>
      </c>
      <c r="G116" s="70">
        <f>+'Formulario de Inspección'!$H$7</f>
        <v>0</v>
      </c>
      <c r="H116" s="70">
        <f>+'Formulario de Inspección'!$P$7</f>
        <v>0</v>
      </c>
      <c r="I116" s="70">
        <f>+'Formulario de Inspección'!$R$7</f>
        <v>0</v>
      </c>
      <c r="J116" s="71">
        <f>+'Formulario de Inspección'!$A$9</f>
        <v>0</v>
      </c>
      <c r="K116" s="70" t="str">
        <f>+'Formulario de Inspección'!$D$9</f>
        <v>DIAGNOSTICO INICIAL</v>
      </c>
      <c r="L116" s="71" t="str">
        <f>+'Formulario de Inspección'!$H$9</f>
        <v>N/A</v>
      </c>
      <c r="M116" s="70" t="str">
        <f>+'Formulario de Inspección'!$P$9</f>
        <v>N/A</v>
      </c>
      <c r="N116" s="71">
        <f>+'Formulario de Inspección'!$R$9</f>
        <v>0</v>
      </c>
      <c r="O116" s="37" t="s">
        <v>196</v>
      </c>
      <c r="P116" s="37" t="str">
        <f>+Referencia!D116</f>
        <v>g</v>
      </c>
      <c r="Q116" s="72" t="str">
        <f>+Referencia!G116</f>
        <v>Cableado eléctrico presentan sus forros con cortes expuestos, roces con peligro de corte, mal sujetos, mal empatados u otra condición que represente un peligro de corto circuito</v>
      </c>
      <c r="R116" s="70" t="str">
        <f>+Referencia!F116</f>
        <v>DG</v>
      </c>
      <c r="S116" s="73" t="str">
        <f>+'Formulario de Inspección'!N165</f>
        <v>P</v>
      </c>
      <c r="T116" s="75">
        <f>+'Formulario de Inspección'!O165</f>
        <v>0</v>
      </c>
      <c r="U116" s="70" t="str">
        <f>+'Formulario de Inspección'!$C$463</f>
        <v>FAVORABLE</v>
      </c>
      <c r="V116" s="70" t="str">
        <f>+'Formulario de Inspección'!$P$464</f>
        <v>N/A</v>
      </c>
      <c r="W116" s="70" t="str">
        <f>+'Formulario de Inspección'!$S$464</f>
        <v>N/A</v>
      </c>
      <c r="X116" s="70" t="str">
        <f>+'Formulario de Inspección'!$H$479</f>
        <v>William Ramírez Chavarría</v>
      </c>
    </row>
    <row r="117" spans="1:24" ht="31.95" hidden="1" customHeight="1">
      <c r="A117" s="70">
        <f>+'Formulario de Inspección'!$R$5</f>
        <v>0</v>
      </c>
      <c r="B117" s="70">
        <f>'Formulario de Inspección'!$A$5</f>
        <v>0</v>
      </c>
      <c r="C117" s="70" t="str">
        <f>+'Formulario de Inspección'!$D$5</f>
        <v>Banda transportadora</v>
      </c>
      <c r="D117" s="70">
        <f>+'Formulario de Inspección'!$H$5</f>
        <v>0</v>
      </c>
      <c r="E117" s="70">
        <f>+'Formulario de Inspección'!$A$7</f>
        <v>0</v>
      </c>
      <c r="F117" s="70">
        <f>+'Formulario de Inspección'!$D$7</f>
        <v>0</v>
      </c>
      <c r="G117" s="70">
        <f>+'Formulario de Inspección'!$H$7</f>
        <v>0</v>
      </c>
      <c r="H117" s="70">
        <f>+'Formulario de Inspección'!$P$7</f>
        <v>0</v>
      </c>
      <c r="I117" s="70">
        <f>+'Formulario de Inspección'!$R$7</f>
        <v>0</v>
      </c>
      <c r="J117" s="71">
        <f>+'Formulario de Inspección'!$A$9</f>
        <v>0</v>
      </c>
      <c r="K117" s="70" t="str">
        <f>+'Formulario de Inspección'!$D$9</f>
        <v>DIAGNOSTICO INICIAL</v>
      </c>
      <c r="L117" s="71" t="str">
        <f>+'Formulario de Inspección'!$H$9</f>
        <v>N/A</v>
      </c>
      <c r="M117" s="70" t="str">
        <f>+'Formulario de Inspección'!$P$9</f>
        <v>N/A</v>
      </c>
      <c r="N117" s="71">
        <f>+'Formulario de Inspección'!$R$9</f>
        <v>0</v>
      </c>
      <c r="O117" s="37" t="s">
        <v>196</v>
      </c>
      <c r="P117" s="37" t="str">
        <f>+Referencia!D117</f>
        <v>h</v>
      </c>
      <c r="Q117" s="72" t="str">
        <f>+Referencia!G117</f>
        <v>Número de dispositivos de luces superior o inferior a lo legislado.</v>
      </c>
      <c r="R117" s="70" t="str">
        <f>+Referencia!F117</f>
        <v>DL</v>
      </c>
      <c r="S117" s="73" t="str">
        <f>+'Formulario de Inspección'!N166</f>
        <v>P</v>
      </c>
      <c r="T117" s="75">
        <f>+'Formulario de Inspección'!O166</f>
        <v>0</v>
      </c>
      <c r="U117" s="70" t="str">
        <f>+'Formulario de Inspección'!$C$463</f>
        <v>FAVORABLE</v>
      </c>
      <c r="V117" s="70" t="str">
        <f>+'Formulario de Inspección'!$P$464</f>
        <v>N/A</v>
      </c>
      <c r="W117" s="70" t="str">
        <f>+'Formulario de Inspección'!$S$464</f>
        <v>N/A</v>
      </c>
      <c r="X117" s="70" t="str">
        <f>+'Formulario de Inspección'!$H$479</f>
        <v>William Ramírez Chavarría</v>
      </c>
    </row>
    <row r="118" spans="1:24" ht="31.95" hidden="1" customHeight="1">
      <c r="A118" s="70">
        <f>+'Formulario de Inspección'!$R$5</f>
        <v>0</v>
      </c>
      <c r="B118" s="70">
        <f>'Formulario de Inspección'!$A$5</f>
        <v>0</v>
      </c>
      <c r="C118" s="70" t="str">
        <f>+'Formulario de Inspección'!$D$5</f>
        <v>Banda transportadora</v>
      </c>
      <c r="D118" s="70">
        <f>+'Formulario de Inspección'!$H$5</f>
        <v>0</v>
      </c>
      <c r="E118" s="70">
        <f>+'Formulario de Inspección'!$A$7</f>
        <v>0</v>
      </c>
      <c r="F118" s="70">
        <f>+'Formulario de Inspección'!$D$7</f>
        <v>0</v>
      </c>
      <c r="G118" s="70">
        <f>+'Formulario de Inspección'!$H$7</f>
        <v>0</v>
      </c>
      <c r="H118" s="70">
        <f>+'Formulario de Inspección'!$P$7</f>
        <v>0</v>
      </c>
      <c r="I118" s="70">
        <f>+'Formulario de Inspección'!$R$7</f>
        <v>0</v>
      </c>
      <c r="J118" s="71">
        <f>+'Formulario de Inspección'!$A$9</f>
        <v>0</v>
      </c>
      <c r="K118" s="70" t="str">
        <f>+'Formulario de Inspección'!$D$9</f>
        <v>DIAGNOSTICO INICIAL</v>
      </c>
      <c r="L118" s="71" t="str">
        <f>+'Formulario de Inspección'!$H$9</f>
        <v>N/A</v>
      </c>
      <c r="M118" s="70" t="str">
        <f>+'Formulario de Inspección'!$P$9</f>
        <v>N/A</v>
      </c>
      <c r="N118" s="71">
        <f>+'Formulario de Inspección'!$R$9</f>
        <v>0</v>
      </c>
      <c r="O118" s="37" t="s">
        <v>205</v>
      </c>
      <c r="P118" s="37" t="str">
        <f>+Referencia!D118</f>
        <v>a</v>
      </c>
      <c r="Q118" s="72" t="str">
        <f>+Referencia!G118</f>
        <v>Número de luces inferior al reglamentario.</v>
      </c>
      <c r="R118" s="70" t="str">
        <f>+Referencia!F118</f>
        <v>DL</v>
      </c>
      <c r="S118" s="73" t="str">
        <f>+'Formulario de Inspección'!N169</f>
        <v>P</v>
      </c>
      <c r="T118" s="75">
        <f>+'Formulario de Inspección'!O169</f>
        <v>0</v>
      </c>
      <c r="U118" s="70" t="str">
        <f>+'Formulario de Inspección'!$C$463</f>
        <v>FAVORABLE</v>
      </c>
      <c r="V118" s="70" t="str">
        <f>+'Formulario de Inspección'!$P$464</f>
        <v>N/A</v>
      </c>
      <c r="W118" s="70" t="str">
        <f>+'Formulario de Inspección'!$S$464</f>
        <v>N/A</v>
      </c>
      <c r="X118" s="70" t="str">
        <f>+'Formulario de Inspección'!$H$479</f>
        <v>William Ramírez Chavarría</v>
      </c>
    </row>
    <row r="119" spans="1:24" ht="31.95" hidden="1" customHeight="1">
      <c r="A119" s="70">
        <f>+'Formulario de Inspección'!$R$5</f>
        <v>0</v>
      </c>
      <c r="B119" s="70">
        <f>'Formulario de Inspección'!$A$5</f>
        <v>0</v>
      </c>
      <c r="C119" s="70" t="str">
        <f>+'Formulario de Inspección'!$D$5</f>
        <v>Banda transportadora</v>
      </c>
      <c r="D119" s="70">
        <f>+'Formulario de Inspección'!$H$5</f>
        <v>0</v>
      </c>
      <c r="E119" s="70">
        <f>+'Formulario de Inspección'!$A$7</f>
        <v>0</v>
      </c>
      <c r="F119" s="70">
        <f>+'Formulario de Inspección'!$D$7</f>
        <v>0</v>
      </c>
      <c r="G119" s="70">
        <f>+'Formulario de Inspección'!$H$7</f>
        <v>0</v>
      </c>
      <c r="H119" s="70">
        <f>+'Formulario de Inspección'!$P$7</f>
        <v>0</v>
      </c>
      <c r="I119" s="70">
        <f>+'Formulario de Inspección'!$R$7</f>
        <v>0</v>
      </c>
      <c r="J119" s="71">
        <f>+'Formulario de Inspección'!$A$9</f>
        <v>0</v>
      </c>
      <c r="K119" s="70" t="str">
        <f>+'Formulario de Inspección'!$D$9</f>
        <v>DIAGNOSTICO INICIAL</v>
      </c>
      <c r="L119" s="71" t="str">
        <f>+'Formulario de Inspección'!$H$9</f>
        <v>N/A</v>
      </c>
      <c r="M119" s="70" t="str">
        <f>+'Formulario de Inspección'!$P$9</f>
        <v>N/A</v>
      </c>
      <c r="N119" s="71">
        <f>+'Formulario de Inspección'!$R$9</f>
        <v>0</v>
      </c>
      <c r="O119" s="37" t="s">
        <v>205</v>
      </c>
      <c r="P119" s="37" t="str">
        <f>+Referencia!D119</f>
        <v>b</v>
      </c>
      <c r="Q119" s="72" t="str">
        <f>+Referencia!G119</f>
        <v>No funciona alguna luz.</v>
      </c>
      <c r="R119" s="70" t="str">
        <f>+Referencia!F119</f>
        <v>DG</v>
      </c>
      <c r="S119" s="73" t="str">
        <f>+'Formulario de Inspección'!N170</f>
        <v>P</v>
      </c>
      <c r="T119" s="75">
        <f>+'Formulario de Inspección'!O170</f>
        <v>0</v>
      </c>
      <c r="U119" s="70" t="str">
        <f>+'Formulario de Inspección'!$C$463</f>
        <v>FAVORABLE</v>
      </c>
      <c r="V119" s="70" t="str">
        <f>+'Formulario de Inspección'!$P$464</f>
        <v>N/A</v>
      </c>
      <c r="W119" s="70" t="str">
        <f>+'Formulario de Inspección'!$S$464</f>
        <v>N/A</v>
      </c>
      <c r="X119" s="70" t="str">
        <f>+'Formulario de Inspección'!$H$479</f>
        <v>William Ramírez Chavarría</v>
      </c>
    </row>
    <row r="120" spans="1:24" ht="31.95" hidden="1" customHeight="1">
      <c r="A120" s="70">
        <f>+'Formulario de Inspección'!$R$5</f>
        <v>0</v>
      </c>
      <c r="B120" s="70">
        <f>'Formulario de Inspección'!$A$5</f>
        <v>0</v>
      </c>
      <c r="C120" s="70" t="str">
        <f>+'Formulario de Inspección'!$D$5</f>
        <v>Banda transportadora</v>
      </c>
      <c r="D120" s="70">
        <f>+'Formulario de Inspección'!$H$5</f>
        <v>0</v>
      </c>
      <c r="E120" s="70">
        <f>+'Formulario de Inspección'!$A$7</f>
        <v>0</v>
      </c>
      <c r="F120" s="70">
        <f>+'Formulario de Inspección'!$D$7</f>
        <v>0</v>
      </c>
      <c r="G120" s="70">
        <f>+'Formulario de Inspección'!$H$7</f>
        <v>0</v>
      </c>
      <c r="H120" s="70">
        <f>+'Formulario de Inspección'!$P$7</f>
        <v>0</v>
      </c>
      <c r="I120" s="70">
        <f>+'Formulario de Inspección'!$R$7</f>
        <v>0</v>
      </c>
      <c r="J120" s="71">
        <f>+'Formulario de Inspección'!$A$9</f>
        <v>0</v>
      </c>
      <c r="K120" s="70" t="str">
        <f>+'Formulario de Inspección'!$D$9</f>
        <v>DIAGNOSTICO INICIAL</v>
      </c>
      <c r="L120" s="71" t="str">
        <f>+'Formulario de Inspección'!$H$9</f>
        <v>N/A</v>
      </c>
      <c r="M120" s="70" t="str">
        <f>+'Formulario de Inspección'!$P$9</f>
        <v>N/A</v>
      </c>
      <c r="N120" s="71">
        <f>+'Formulario de Inspección'!$R$9</f>
        <v>0</v>
      </c>
      <c r="O120" s="37" t="s">
        <v>205</v>
      </c>
      <c r="P120" s="37" t="str">
        <f>+Referencia!D120</f>
        <v>c</v>
      </c>
      <c r="Q120" s="72" t="str">
        <f>+Referencia!G120</f>
        <v>Ubicación no reglamentaria de alguna luz.</v>
      </c>
      <c r="R120" s="70" t="str">
        <f>+Referencia!F120</f>
        <v>DL</v>
      </c>
      <c r="S120" s="73" t="str">
        <f>+'Formulario de Inspección'!N171</f>
        <v>P</v>
      </c>
      <c r="T120" s="75">
        <f>+'Formulario de Inspección'!O171</f>
        <v>0</v>
      </c>
      <c r="U120" s="70" t="str">
        <f>+'Formulario de Inspección'!$C$463</f>
        <v>FAVORABLE</v>
      </c>
      <c r="V120" s="70" t="str">
        <f>+'Formulario de Inspección'!$P$464</f>
        <v>N/A</v>
      </c>
      <c r="W120" s="70" t="str">
        <f>+'Formulario de Inspección'!$S$464</f>
        <v>N/A</v>
      </c>
      <c r="X120" s="70" t="str">
        <f>+'Formulario de Inspección'!$H$479</f>
        <v>William Ramírez Chavarría</v>
      </c>
    </row>
    <row r="121" spans="1:24" ht="31.95" hidden="1" customHeight="1">
      <c r="A121" s="70">
        <f>+'Formulario de Inspección'!$R$5</f>
        <v>0</v>
      </c>
      <c r="B121" s="70">
        <f>'Formulario de Inspección'!$A$5</f>
        <v>0</v>
      </c>
      <c r="C121" s="70" t="str">
        <f>+'Formulario de Inspección'!$D$5</f>
        <v>Banda transportadora</v>
      </c>
      <c r="D121" s="70">
        <f>+'Formulario de Inspección'!$H$5</f>
        <v>0</v>
      </c>
      <c r="E121" s="70">
        <f>+'Formulario de Inspección'!$A$7</f>
        <v>0</v>
      </c>
      <c r="F121" s="70">
        <f>+'Formulario de Inspección'!$D$7</f>
        <v>0</v>
      </c>
      <c r="G121" s="70">
        <f>+'Formulario de Inspección'!$H$7</f>
        <v>0</v>
      </c>
      <c r="H121" s="70">
        <f>+'Formulario de Inspección'!$P$7</f>
        <v>0</v>
      </c>
      <c r="I121" s="70">
        <f>+'Formulario de Inspección'!$R$7</f>
        <v>0</v>
      </c>
      <c r="J121" s="71">
        <f>+'Formulario de Inspección'!$A$9</f>
        <v>0</v>
      </c>
      <c r="K121" s="70" t="str">
        <f>+'Formulario de Inspección'!$D$9</f>
        <v>DIAGNOSTICO INICIAL</v>
      </c>
      <c r="L121" s="71" t="str">
        <f>+'Formulario de Inspección'!$H$9</f>
        <v>N/A</v>
      </c>
      <c r="M121" s="70" t="str">
        <f>+'Formulario de Inspección'!$P$9</f>
        <v>N/A</v>
      </c>
      <c r="N121" s="71">
        <f>+'Formulario de Inspección'!$R$9</f>
        <v>0</v>
      </c>
      <c r="O121" s="37" t="s">
        <v>205</v>
      </c>
      <c r="P121" s="37" t="str">
        <f>+Referencia!D121</f>
        <v>d</v>
      </c>
      <c r="Q121" s="72" t="str">
        <f>+Referencia!G121</f>
        <v>Estado de dispositivo defectuoso.</v>
      </c>
      <c r="R121" s="70" t="str">
        <f>+Referencia!F121</f>
        <v>DL</v>
      </c>
      <c r="S121" s="73" t="str">
        <f>+'Formulario de Inspección'!N172</f>
        <v>P</v>
      </c>
      <c r="T121" s="75">
        <f>+'Formulario de Inspección'!O172</f>
        <v>0</v>
      </c>
      <c r="U121" s="70" t="str">
        <f>+'Formulario de Inspección'!$C$463</f>
        <v>FAVORABLE</v>
      </c>
      <c r="V121" s="70" t="str">
        <f>+'Formulario de Inspección'!$P$464</f>
        <v>N/A</v>
      </c>
      <c r="W121" s="70" t="str">
        <f>+'Formulario de Inspección'!$S$464</f>
        <v>N/A</v>
      </c>
      <c r="X121" s="70" t="str">
        <f>+'Formulario de Inspección'!$H$479</f>
        <v>William Ramírez Chavarría</v>
      </c>
    </row>
    <row r="122" spans="1:24" ht="31.95" hidden="1" customHeight="1">
      <c r="A122" s="70">
        <f>+'Formulario de Inspección'!$R$5</f>
        <v>0</v>
      </c>
      <c r="B122" s="70">
        <f>'Formulario de Inspección'!$A$5</f>
        <v>0</v>
      </c>
      <c r="C122" s="70" t="str">
        <f>+'Formulario de Inspección'!$D$5</f>
        <v>Banda transportadora</v>
      </c>
      <c r="D122" s="70">
        <f>+'Formulario de Inspección'!$H$5</f>
        <v>0</v>
      </c>
      <c r="E122" s="70">
        <f>+'Formulario de Inspección'!$A$7</f>
        <v>0</v>
      </c>
      <c r="F122" s="70">
        <f>+'Formulario de Inspección'!$D$7</f>
        <v>0</v>
      </c>
      <c r="G122" s="70">
        <f>+'Formulario de Inspección'!$H$7</f>
        <v>0</v>
      </c>
      <c r="H122" s="70">
        <f>+'Formulario de Inspección'!$P$7</f>
        <v>0</v>
      </c>
      <c r="I122" s="70">
        <f>+'Formulario de Inspección'!$R$7</f>
        <v>0</v>
      </c>
      <c r="J122" s="71">
        <f>+'Formulario de Inspección'!$A$9</f>
        <v>0</v>
      </c>
      <c r="K122" s="70" t="str">
        <f>+'Formulario de Inspección'!$D$9</f>
        <v>DIAGNOSTICO INICIAL</v>
      </c>
      <c r="L122" s="71" t="str">
        <f>+'Formulario de Inspección'!$H$9</f>
        <v>N/A</v>
      </c>
      <c r="M122" s="70" t="str">
        <f>+'Formulario de Inspección'!$P$9</f>
        <v>N/A</v>
      </c>
      <c r="N122" s="71">
        <f>+'Formulario de Inspección'!$R$9</f>
        <v>0</v>
      </c>
      <c r="O122" s="37" t="s">
        <v>205</v>
      </c>
      <c r="P122" s="37" t="str">
        <f>+Referencia!D122</f>
        <v>e</v>
      </c>
      <c r="Q122" s="72" t="str">
        <f>+Referencia!G122</f>
        <v>Cableado eléctrico presentan sus forros con cortes expuestos, roces con peligro de corte, mal sujetos, mal empatados u otra condición que represente un peligro de corto circuito</v>
      </c>
      <c r="R122" s="70" t="str">
        <f>+Referencia!F122</f>
        <v>DG</v>
      </c>
      <c r="S122" s="73" t="str">
        <f>+'Formulario de Inspección'!N173</f>
        <v>P</v>
      </c>
      <c r="T122" s="75">
        <f>+'Formulario de Inspección'!O173</f>
        <v>0</v>
      </c>
      <c r="U122" s="70" t="str">
        <f>+'Formulario de Inspección'!$C$463</f>
        <v>FAVORABLE</v>
      </c>
      <c r="V122" s="70" t="str">
        <f>+'Formulario de Inspección'!$P$464</f>
        <v>N/A</v>
      </c>
      <c r="W122" s="70" t="str">
        <f>+'Formulario de Inspección'!$S$464</f>
        <v>N/A</v>
      </c>
      <c r="X122" s="70" t="str">
        <f>+'Formulario de Inspección'!$H$479</f>
        <v>William Ramírez Chavarría</v>
      </c>
    </row>
    <row r="123" spans="1:24" ht="31.95" hidden="1" customHeight="1">
      <c r="A123" s="70">
        <f>+'Formulario de Inspección'!$R$5</f>
        <v>0</v>
      </c>
      <c r="B123" s="70">
        <f>'Formulario de Inspección'!$A$5</f>
        <v>0</v>
      </c>
      <c r="C123" s="70" t="str">
        <f>+'Formulario de Inspección'!$D$5</f>
        <v>Banda transportadora</v>
      </c>
      <c r="D123" s="70">
        <f>+'Formulario de Inspección'!$H$5</f>
        <v>0</v>
      </c>
      <c r="E123" s="70">
        <f>+'Formulario de Inspección'!$A$7</f>
        <v>0</v>
      </c>
      <c r="F123" s="70">
        <f>+'Formulario de Inspección'!$D$7</f>
        <v>0</v>
      </c>
      <c r="G123" s="70">
        <f>+'Formulario de Inspección'!$H$7</f>
        <v>0</v>
      </c>
      <c r="H123" s="70">
        <f>+'Formulario de Inspección'!$P$7</f>
        <v>0</v>
      </c>
      <c r="I123" s="70">
        <f>+'Formulario de Inspección'!$R$7</f>
        <v>0</v>
      </c>
      <c r="J123" s="71">
        <f>+'Formulario de Inspección'!$A$9</f>
        <v>0</v>
      </c>
      <c r="K123" s="70" t="str">
        <f>+'Formulario de Inspección'!$D$9</f>
        <v>DIAGNOSTICO INICIAL</v>
      </c>
      <c r="L123" s="71" t="str">
        <f>+'Formulario de Inspección'!$H$9</f>
        <v>N/A</v>
      </c>
      <c r="M123" s="70" t="str">
        <f>+'Formulario de Inspección'!$P$9</f>
        <v>N/A</v>
      </c>
      <c r="N123" s="71">
        <f>+'Formulario de Inspección'!$R$9</f>
        <v>0</v>
      </c>
      <c r="O123" s="37" t="s">
        <v>205</v>
      </c>
      <c r="P123" s="37" t="str">
        <f>+Referencia!D123</f>
        <v>f</v>
      </c>
      <c r="Q123" s="72" t="str">
        <f>+Referencia!G123</f>
        <v>Color no reglamentario de la luz.</v>
      </c>
      <c r="R123" s="70" t="str">
        <f>+Referencia!F123</f>
        <v>DL</v>
      </c>
      <c r="S123" s="73" t="str">
        <f>+'Formulario de Inspección'!N174</f>
        <v>P</v>
      </c>
      <c r="T123" s="75">
        <f>+'Formulario de Inspección'!O174</f>
        <v>0</v>
      </c>
      <c r="U123" s="70" t="str">
        <f>+'Formulario de Inspección'!$C$463</f>
        <v>FAVORABLE</v>
      </c>
      <c r="V123" s="70" t="str">
        <f>+'Formulario de Inspección'!$P$464</f>
        <v>N/A</v>
      </c>
      <c r="W123" s="70" t="str">
        <f>+'Formulario de Inspección'!$S$464</f>
        <v>N/A</v>
      </c>
      <c r="X123" s="70" t="str">
        <f>+'Formulario de Inspección'!$H$479</f>
        <v>William Ramírez Chavarría</v>
      </c>
    </row>
    <row r="124" spans="1:24" ht="28.8" hidden="1">
      <c r="A124" s="70">
        <f>+'Formulario de Inspección'!$R$5</f>
        <v>0</v>
      </c>
      <c r="B124" s="70">
        <f>'Formulario de Inspección'!$A$5</f>
        <v>0</v>
      </c>
      <c r="C124" s="70" t="str">
        <f>+'Formulario de Inspección'!$D$5</f>
        <v>Banda transportadora</v>
      </c>
      <c r="D124" s="70">
        <f>+'Formulario de Inspección'!$H$5</f>
        <v>0</v>
      </c>
      <c r="E124" s="70">
        <f>+'Formulario de Inspección'!$A$7</f>
        <v>0</v>
      </c>
      <c r="F124" s="70">
        <f>+'Formulario de Inspección'!$D$7</f>
        <v>0</v>
      </c>
      <c r="G124" s="70">
        <f>+'Formulario de Inspección'!$H$7</f>
        <v>0</v>
      </c>
      <c r="H124" s="70">
        <f>+'Formulario de Inspección'!$P$7</f>
        <v>0</v>
      </c>
      <c r="I124" s="70">
        <f>+'Formulario de Inspección'!$R$7</f>
        <v>0</v>
      </c>
      <c r="J124" s="71">
        <f>+'Formulario de Inspección'!$A$9</f>
        <v>0</v>
      </c>
      <c r="K124" s="70" t="str">
        <f>+'Formulario de Inspección'!$D$9</f>
        <v>DIAGNOSTICO INICIAL</v>
      </c>
      <c r="L124" s="71" t="str">
        <f>+'Formulario de Inspección'!$H$9</f>
        <v>N/A</v>
      </c>
      <c r="M124" s="70" t="str">
        <f>+'Formulario de Inspección'!$P$9</f>
        <v>N/A</v>
      </c>
      <c r="N124" s="71">
        <f>+'Formulario de Inspección'!$R$9</f>
        <v>0</v>
      </c>
      <c r="O124" s="37" t="s">
        <v>208</v>
      </c>
      <c r="P124" s="37" t="str">
        <f>+Referencia!D124</f>
        <v>a</v>
      </c>
      <c r="Q124" s="72" t="str">
        <f>+Referencia!G124</f>
        <v>Mal funcionamiento, inexistencia o color inadecuado de las luces de búsqueda o halógenos</v>
      </c>
      <c r="R124" s="70" t="str">
        <f>+Referencia!F124</f>
        <v>DG</v>
      </c>
      <c r="S124" s="73" t="str">
        <f>+'Formulario de Inspección'!N177</f>
        <v>P</v>
      </c>
      <c r="T124" s="75">
        <f>+'Formulario de Inspección'!O177</f>
        <v>0</v>
      </c>
      <c r="U124" s="70" t="str">
        <f>+'Formulario de Inspección'!$C$463</f>
        <v>FAVORABLE</v>
      </c>
      <c r="V124" s="70" t="str">
        <f>+'Formulario de Inspección'!$P$464</f>
        <v>N/A</v>
      </c>
      <c r="W124" s="70" t="str">
        <f>+'Formulario de Inspección'!$S$464</f>
        <v>N/A</v>
      </c>
      <c r="X124" s="70" t="str">
        <f>+'Formulario de Inspección'!$H$479</f>
        <v>William Ramírez Chavarría</v>
      </c>
    </row>
    <row r="125" spans="1:24" ht="31.95" hidden="1" customHeight="1">
      <c r="A125" s="70">
        <f>+'Formulario de Inspección'!$R$5</f>
        <v>0</v>
      </c>
      <c r="B125" s="70">
        <f>'Formulario de Inspección'!$A$5</f>
        <v>0</v>
      </c>
      <c r="C125" s="70" t="str">
        <f>+'Formulario de Inspección'!$D$5</f>
        <v>Banda transportadora</v>
      </c>
      <c r="D125" s="70">
        <f>+'Formulario de Inspección'!$H$5</f>
        <v>0</v>
      </c>
      <c r="E125" s="70">
        <f>+'Formulario de Inspección'!$A$7</f>
        <v>0</v>
      </c>
      <c r="F125" s="70">
        <f>+'Formulario de Inspección'!$D$7</f>
        <v>0</v>
      </c>
      <c r="G125" s="70">
        <f>+'Formulario de Inspección'!$H$7</f>
        <v>0</v>
      </c>
      <c r="H125" s="70">
        <f>+'Formulario de Inspección'!$P$7</f>
        <v>0</v>
      </c>
      <c r="I125" s="70">
        <f>+'Formulario de Inspección'!$R$7</f>
        <v>0</v>
      </c>
      <c r="J125" s="71">
        <f>+'Formulario de Inspección'!$A$9</f>
        <v>0</v>
      </c>
      <c r="K125" s="70" t="str">
        <f>+'Formulario de Inspección'!$D$9</f>
        <v>DIAGNOSTICO INICIAL</v>
      </c>
      <c r="L125" s="71" t="str">
        <f>+'Formulario de Inspección'!$H$9</f>
        <v>N/A</v>
      </c>
      <c r="M125" s="70" t="str">
        <f>+'Formulario de Inspección'!$P$9</f>
        <v>N/A</v>
      </c>
      <c r="N125" s="71">
        <f>+'Formulario de Inspección'!$R$9</f>
        <v>0</v>
      </c>
      <c r="O125" s="37" t="s">
        <v>208</v>
      </c>
      <c r="P125" s="37" t="str">
        <f>+Referencia!D125</f>
        <v>b</v>
      </c>
      <c r="Q125" s="72" t="str">
        <f>+Referencia!G125</f>
        <v>Mal funcionamiento o inexistencia de las luces de gradas de abordaje</v>
      </c>
      <c r="R125" s="70" t="str">
        <f>+Referencia!F125</f>
        <v>DG</v>
      </c>
      <c r="S125" s="73" t="str">
        <f>+'Formulario de Inspección'!N178</f>
        <v>¡</v>
      </c>
      <c r="T125" s="75">
        <f>+'Formulario de Inspección'!O178</f>
        <v>0</v>
      </c>
      <c r="U125" s="70" t="str">
        <f>+'Formulario de Inspección'!$C$463</f>
        <v>FAVORABLE</v>
      </c>
      <c r="V125" s="70" t="str">
        <f>+'Formulario de Inspección'!$P$464</f>
        <v>N/A</v>
      </c>
      <c r="W125" s="70" t="str">
        <f>+'Formulario de Inspección'!$S$464</f>
        <v>N/A</v>
      </c>
      <c r="X125" s="70" t="str">
        <f>+'Formulario de Inspección'!$H$479</f>
        <v>William Ramírez Chavarría</v>
      </c>
    </row>
    <row r="126" spans="1:24" ht="31.95" hidden="1" customHeight="1">
      <c r="A126" s="70">
        <f>+'Formulario de Inspección'!$R$5</f>
        <v>0</v>
      </c>
      <c r="B126" s="70">
        <f>'Formulario de Inspección'!$A$5</f>
        <v>0</v>
      </c>
      <c r="C126" s="70" t="str">
        <f>+'Formulario de Inspección'!$D$5</f>
        <v>Banda transportadora</v>
      </c>
      <c r="D126" s="70">
        <f>+'Formulario de Inspección'!$H$5</f>
        <v>0</v>
      </c>
      <c r="E126" s="70">
        <f>+'Formulario de Inspección'!$A$7</f>
        <v>0</v>
      </c>
      <c r="F126" s="70">
        <f>+'Formulario de Inspección'!$D$7</f>
        <v>0</v>
      </c>
      <c r="G126" s="70">
        <f>+'Formulario de Inspección'!$H$7</f>
        <v>0</v>
      </c>
      <c r="H126" s="70">
        <f>+'Formulario de Inspección'!$P$7</f>
        <v>0</v>
      </c>
      <c r="I126" s="70">
        <f>+'Formulario de Inspección'!$R$7</f>
        <v>0</v>
      </c>
      <c r="J126" s="71">
        <f>+'Formulario de Inspección'!$A$9</f>
        <v>0</v>
      </c>
      <c r="K126" s="70" t="str">
        <f>+'Formulario de Inspección'!$D$9</f>
        <v>DIAGNOSTICO INICIAL</v>
      </c>
      <c r="L126" s="71" t="str">
        <f>+'Formulario de Inspección'!$H$9</f>
        <v>N/A</v>
      </c>
      <c r="M126" s="70" t="str">
        <f>+'Formulario de Inspección'!$P$9</f>
        <v>N/A</v>
      </c>
      <c r="N126" s="71">
        <f>+'Formulario de Inspección'!$R$9</f>
        <v>0</v>
      </c>
      <c r="O126" s="37" t="s">
        <v>208</v>
      </c>
      <c r="P126" s="37" t="str">
        <f>+Referencia!D126</f>
        <v>c</v>
      </c>
      <c r="Q126" s="72" t="str">
        <f>+Referencia!G126</f>
        <v>Mal funcionamiento o inexistencia de las luces de cabina y/o habitáculo de transporte de pasajeros o carga</v>
      </c>
      <c r="R126" s="70" t="str">
        <f>+Referencia!F126</f>
        <v>DG</v>
      </c>
      <c r="S126" s="73" t="str">
        <f>+'Formulario de Inspección'!N179</f>
        <v>¡</v>
      </c>
      <c r="T126" s="75">
        <f>+'Formulario de Inspección'!O179</f>
        <v>0</v>
      </c>
      <c r="U126" s="70" t="str">
        <f>+'Formulario de Inspección'!$C$463</f>
        <v>FAVORABLE</v>
      </c>
      <c r="V126" s="70" t="str">
        <f>+'Formulario de Inspección'!$P$464</f>
        <v>N/A</v>
      </c>
      <c r="W126" s="70" t="str">
        <f>+'Formulario de Inspección'!$S$464</f>
        <v>N/A</v>
      </c>
      <c r="X126" s="70" t="str">
        <f>+'Formulario de Inspección'!$H$479</f>
        <v>William Ramírez Chavarría</v>
      </c>
    </row>
    <row r="127" spans="1:24" ht="31.95" hidden="1" customHeight="1">
      <c r="A127" s="70">
        <f>+'Formulario de Inspección'!$R$5</f>
        <v>0</v>
      </c>
      <c r="B127" s="70">
        <f>'Formulario de Inspección'!$A$5</f>
        <v>0</v>
      </c>
      <c r="C127" s="70" t="str">
        <f>+'Formulario de Inspección'!$D$5</f>
        <v>Banda transportadora</v>
      </c>
      <c r="D127" s="70">
        <f>+'Formulario de Inspección'!$H$5</f>
        <v>0</v>
      </c>
      <c r="E127" s="70">
        <f>+'Formulario de Inspección'!$A$7</f>
        <v>0</v>
      </c>
      <c r="F127" s="70">
        <f>+'Formulario de Inspección'!$D$7</f>
        <v>0</v>
      </c>
      <c r="G127" s="70">
        <f>+'Formulario de Inspección'!$H$7</f>
        <v>0</v>
      </c>
      <c r="H127" s="70">
        <f>+'Formulario de Inspección'!$P$7</f>
        <v>0</v>
      </c>
      <c r="I127" s="70">
        <f>+'Formulario de Inspección'!$R$7</f>
        <v>0</v>
      </c>
      <c r="J127" s="71">
        <f>+'Formulario de Inspección'!$A$9</f>
        <v>0</v>
      </c>
      <c r="K127" s="70" t="str">
        <f>+'Formulario de Inspección'!$D$9</f>
        <v>DIAGNOSTICO INICIAL</v>
      </c>
      <c r="L127" s="71" t="str">
        <f>+'Formulario de Inspección'!$H$9</f>
        <v>N/A</v>
      </c>
      <c r="M127" s="70" t="str">
        <f>+'Formulario de Inspección'!$P$9</f>
        <v>N/A</v>
      </c>
      <c r="N127" s="71">
        <f>+'Formulario de Inspección'!$R$9</f>
        <v>0</v>
      </c>
      <c r="O127" s="37" t="s">
        <v>213</v>
      </c>
      <c r="P127" s="37" t="str">
        <f>+Referencia!D127</f>
        <v>a</v>
      </c>
      <c r="Q127" s="72" t="str">
        <f>+Referencia!G127</f>
        <v>Inexistencia.</v>
      </c>
      <c r="R127" s="70" t="str">
        <f>+Referencia!F127</f>
        <v>DG</v>
      </c>
      <c r="S127" s="73" t="str">
        <f>+'Formulario de Inspección'!N182</f>
        <v>P</v>
      </c>
      <c r="T127" s="75">
        <f>+'Formulario de Inspección'!O182</f>
        <v>0</v>
      </c>
      <c r="U127" s="70" t="str">
        <f>+'Formulario de Inspección'!$C$463</f>
        <v>FAVORABLE</v>
      </c>
      <c r="V127" s="70" t="str">
        <f>+'Formulario de Inspección'!$P$464</f>
        <v>N/A</v>
      </c>
      <c r="W127" s="70" t="str">
        <f>+'Formulario de Inspección'!$S$464</f>
        <v>N/A</v>
      </c>
      <c r="X127" s="70" t="str">
        <f>+'Formulario de Inspección'!$H$479</f>
        <v>William Ramírez Chavarría</v>
      </c>
    </row>
    <row r="128" spans="1:24" ht="28.8" hidden="1">
      <c r="A128" s="70">
        <f>+'Formulario de Inspección'!$R$5</f>
        <v>0</v>
      </c>
      <c r="B128" s="70">
        <f>'Formulario de Inspección'!$A$5</f>
        <v>0</v>
      </c>
      <c r="C128" s="70" t="str">
        <f>+'Formulario de Inspección'!$D$5</f>
        <v>Banda transportadora</v>
      </c>
      <c r="D128" s="70">
        <f>+'Formulario de Inspección'!$H$5</f>
        <v>0</v>
      </c>
      <c r="E128" s="70">
        <f>+'Formulario de Inspección'!$A$7</f>
        <v>0</v>
      </c>
      <c r="F128" s="70">
        <f>+'Formulario de Inspección'!$D$7</f>
        <v>0</v>
      </c>
      <c r="G128" s="70">
        <f>+'Formulario de Inspección'!$H$7</f>
        <v>0</v>
      </c>
      <c r="H128" s="70">
        <f>+'Formulario de Inspección'!$P$7</f>
        <v>0</v>
      </c>
      <c r="I128" s="70">
        <f>+'Formulario de Inspección'!$R$7</f>
        <v>0</v>
      </c>
      <c r="J128" s="71">
        <f>+'Formulario de Inspección'!$A$9</f>
        <v>0</v>
      </c>
      <c r="K128" s="70" t="str">
        <f>+'Formulario de Inspección'!$D$9</f>
        <v>DIAGNOSTICO INICIAL</v>
      </c>
      <c r="L128" s="71" t="str">
        <f>+'Formulario de Inspección'!$H$9</f>
        <v>N/A</v>
      </c>
      <c r="M128" s="70" t="str">
        <f>+'Formulario de Inspección'!$P$9</f>
        <v>N/A</v>
      </c>
      <c r="N128" s="71">
        <f>+'Formulario de Inspección'!$R$9</f>
        <v>0</v>
      </c>
      <c r="O128" s="37" t="s">
        <v>213</v>
      </c>
      <c r="P128" s="37" t="str">
        <f>+Referencia!D128</f>
        <v>b</v>
      </c>
      <c r="Q128" s="72" t="str">
        <f>+Referencia!G128</f>
        <v>Ubicación no reglamentaria del faro (en la parte más alta del equipo o vehículo, o esta obstruida parcial o totalmente</v>
      </c>
      <c r="R128" s="70" t="str">
        <f>+Referencia!F128</f>
        <v>DG</v>
      </c>
      <c r="S128" s="73" t="str">
        <f>+'Formulario de Inspección'!N183</f>
        <v>P</v>
      </c>
      <c r="T128" s="75">
        <f>+'Formulario de Inspección'!O183</f>
        <v>0</v>
      </c>
      <c r="U128" s="70" t="str">
        <f>+'Formulario de Inspección'!$C$463</f>
        <v>FAVORABLE</v>
      </c>
      <c r="V128" s="70" t="str">
        <f>+'Formulario de Inspección'!$P$464</f>
        <v>N/A</v>
      </c>
      <c r="W128" s="70" t="str">
        <f>+'Formulario de Inspección'!$S$464</f>
        <v>N/A</v>
      </c>
      <c r="X128" s="70" t="str">
        <f>+'Formulario de Inspección'!$H$479</f>
        <v>William Ramírez Chavarría</v>
      </c>
    </row>
    <row r="129" spans="1:24" ht="31.95" hidden="1" customHeight="1">
      <c r="A129" s="70">
        <f>+'Formulario de Inspección'!$R$5</f>
        <v>0</v>
      </c>
      <c r="B129" s="70">
        <f>'Formulario de Inspección'!$A$5</f>
        <v>0</v>
      </c>
      <c r="C129" s="70" t="str">
        <f>+'Formulario de Inspección'!$D$5</f>
        <v>Banda transportadora</v>
      </c>
      <c r="D129" s="70">
        <f>+'Formulario de Inspección'!$H$5</f>
        <v>0</v>
      </c>
      <c r="E129" s="70">
        <f>+'Formulario de Inspección'!$A$7</f>
        <v>0</v>
      </c>
      <c r="F129" s="70">
        <f>+'Formulario de Inspección'!$D$7</f>
        <v>0</v>
      </c>
      <c r="G129" s="70">
        <f>+'Formulario de Inspección'!$H$7</f>
        <v>0</v>
      </c>
      <c r="H129" s="70">
        <f>+'Formulario de Inspección'!$P$7</f>
        <v>0</v>
      </c>
      <c r="I129" s="70">
        <f>+'Formulario de Inspección'!$R$7</f>
        <v>0</v>
      </c>
      <c r="J129" s="71">
        <f>+'Formulario de Inspección'!$A$9</f>
        <v>0</v>
      </c>
      <c r="K129" s="70" t="str">
        <f>+'Formulario de Inspección'!$D$9</f>
        <v>DIAGNOSTICO INICIAL</v>
      </c>
      <c r="L129" s="71" t="str">
        <f>+'Formulario de Inspección'!$H$9</f>
        <v>N/A</v>
      </c>
      <c r="M129" s="70" t="str">
        <f>+'Formulario de Inspección'!$P$9</f>
        <v>N/A</v>
      </c>
      <c r="N129" s="71">
        <f>+'Formulario de Inspección'!$R$9</f>
        <v>0</v>
      </c>
      <c r="O129" s="37" t="s">
        <v>213</v>
      </c>
      <c r="P129" s="37" t="str">
        <f>+Referencia!D129</f>
        <v>c</v>
      </c>
      <c r="Q129" s="72" t="str">
        <f>+Referencia!G129</f>
        <v>Faro giratorio de color no reglamentario.</v>
      </c>
      <c r="R129" s="70" t="str">
        <f>+Referencia!F129</f>
        <v>DG</v>
      </c>
      <c r="S129" s="73" t="str">
        <f>+'Formulario de Inspección'!N184</f>
        <v>P</v>
      </c>
      <c r="T129" s="75">
        <f>+'Formulario de Inspección'!O184</f>
        <v>0</v>
      </c>
      <c r="U129" s="70" t="str">
        <f>+'Formulario de Inspección'!$C$463</f>
        <v>FAVORABLE</v>
      </c>
      <c r="V129" s="70" t="str">
        <f>+'Formulario de Inspección'!$P$464</f>
        <v>N/A</v>
      </c>
      <c r="W129" s="70" t="str">
        <f>+'Formulario de Inspección'!$S$464</f>
        <v>N/A</v>
      </c>
      <c r="X129" s="70" t="str">
        <f>+'Formulario de Inspección'!$H$479</f>
        <v>William Ramírez Chavarría</v>
      </c>
    </row>
    <row r="130" spans="1:24" ht="28.8" hidden="1">
      <c r="A130" s="70">
        <f>+'Formulario de Inspección'!$R$5</f>
        <v>0</v>
      </c>
      <c r="B130" s="70">
        <f>'Formulario de Inspección'!$A$5</f>
        <v>0</v>
      </c>
      <c r="C130" s="70" t="str">
        <f>+'Formulario de Inspección'!$D$5</f>
        <v>Banda transportadora</v>
      </c>
      <c r="D130" s="70">
        <f>+'Formulario de Inspección'!$H$5</f>
        <v>0</v>
      </c>
      <c r="E130" s="70">
        <f>+'Formulario de Inspección'!$A$7</f>
        <v>0</v>
      </c>
      <c r="F130" s="70">
        <f>+'Formulario de Inspección'!$D$7</f>
        <v>0</v>
      </c>
      <c r="G130" s="70">
        <f>+'Formulario de Inspección'!$H$7</f>
        <v>0</v>
      </c>
      <c r="H130" s="70">
        <f>+'Formulario de Inspección'!$P$7</f>
        <v>0</v>
      </c>
      <c r="I130" s="70">
        <f>+'Formulario de Inspección'!$R$7</f>
        <v>0</v>
      </c>
      <c r="J130" s="71">
        <f>+'Formulario de Inspección'!$A$9</f>
        <v>0</v>
      </c>
      <c r="K130" s="70" t="str">
        <f>+'Formulario de Inspección'!$D$9</f>
        <v>DIAGNOSTICO INICIAL</v>
      </c>
      <c r="L130" s="71" t="str">
        <f>+'Formulario de Inspección'!$H$9</f>
        <v>N/A</v>
      </c>
      <c r="M130" s="70" t="str">
        <f>+'Formulario de Inspección'!$P$9</f>
        <v>N/A</v>
      </c>
      <c r="N130" s="71">
        <f>+'Formulario de Inspección'!$R$9</f>
        <v>0</v>
      </c>
      <c r="O130" s="37" t="s">
        <v>213</v>
      </c>
      <c r="P130" s="37" t="str">
        <f>+Referencia!D130</f>
        <v>d</v>
      </c>
      <c r="Q130" s="72" t="str">
        <f>+Referencia!G130</f>
        <v>Estado de dispositivo defectuoso.</v>
      </c>
      <c r="R130" s="70" t="str">
        <f>+Referencia!F130</f>
        <v>DG</v>
      </c>
      <c r="S130" s="73" t="str">
        <f>+'Formulario de Inspección'!N185</f>
        <v>P</v>
      </c>
      <c r="T130" s="75">
        <f>+'Formulario de Inspección'!O185</f>
        <v>0</v>
      </c>
      <c r="U130" s="70" t="str">
        <f>+'Formulario de Inspección'!$C$463</f>
        <v>FAVORABLE</v>
      </c>
      <c r="V130" s="70" t="str">
        <f>+'Formulario de Inspección'!$P$464</f>
        <v>N/A</v>
      </c>
      <c r="W130" s="70" t="str">
        <f>+'Formulario de Inspección'!$S$464</f>
        <v>N/A</v>
      </c>
      <c r="X130" s="70" t="str">
        <f>+'Formulario de Inspección'!$H$479</f>
        <v>William Ramírez Chavarría</v>
      </c>
    </row>
    <row r="131" spans="1:24" ht="31.95" hidden="1" customHeight="1">
      <c r="A131" s="70">
        <f>+'Formulario de Inspección'!$R$5</f>
        <v>0</v>
      </c>
      <c r="B131" s="70">
        <f>'Formulario de Inspección'!$A$5</f>
        <v>0</v>
      </c>
      <c r="C131" s="70" t="str">
        <f>+'Formulario de Inspección'!$D$5</f>
        <v>Banda transportadora</v>
      </c>
      <c r="D131" s="70">
        <f>+'Formulario de Inspección'!$H$5</f>
        <v>0</v>
      </c>
      <c r="E131" s="70">
        <f>+'Formulario de Inspección'!$A$7</f>
        <v>0</v>
      </c>
      <c r="F131" s="70">
        <f>+'Formulario de Inspección'!$D$7</f>
        <v>0</v>
      </c>
      <c r="G131" s="70">
        <f>+'Formulario de Inspección'!$H$7</f>
        <v>0</v>
      </c>
      <c r="H131" s="70">
        <f>+'Formulario de Inspección'!$P$7</f>
        <v>0</v>
      </c>
      <c r="I131" s="70">
        <f>+'Formulario de Inspección'!$R$7</f>
        <v>0</v>
      </c>
      <c r="J131" s="71">
        <f>+'Formulario de Inspección'!$A$9</f>
        <v>0</v>
      </c>
      <c r="K131" s="70" t="str">
        <f>+'Formulario de Inspección'!$D$9</f>
        <v>DIAGNOSTICO INICIAL</v>
      </c>
      <c r="L131" s="71" t="str">
        <f>+'Formulario de Inspección'!$H$9</f>
        <v>N/A</v>
      </c>
      <c r="M131" s="70" t="str">
        <f>+'Formulario de Inspección'!$P$9</f>
        <v>N/A</v>
      </c>
      <c r="N131" s="71">
        <f>+'Formulario de Inspección'!$R$9</f>
        <v>0</v>
      </c>
      <c r="O131" s="37" t="s">
        <v>221</v>
      </c>
      <c r="P131" s="37" t="str">
        <f>+Referencia!D131</f>
        <v>a</v>
      </c>
      <c r="Q131" s="72" t="str">
        <f>+Referencia!G131</f>
        <v>Condiciones del vehículo inadecuadas para la inspección  por perforaciones en el escape</v>
      </c>
      <c r="R131" s="70" t="str">
        <f>+Referencia!F131</f>
        <v>DG</v>
      </c>
      <c r="S131" s="73" t="str">
        <f>+'Formulario de Inspección'!N189</f>
        <v>P</v>
      </c>
      <c r="T131" s="75">
        <f>+'Formulario de Inspección'!O189</f>
        <v>0</v>
      </c>
      <c r="U131" s="70" t="str">
        <f>+'Formulario de Inspección'!$C$463</f>
        <v>FAVORABLE</v>
      </c>
      <c r="V131" s="70" t="str">
        <f>+'Formulario de Inspección'!$P$464</f>
        <v>N/A</v>
      </c>
      <c r="W131" s="70" t="str">
        <f>+'Formulario de Inspección'!$S$464</f>
        <v>N/A</v>
      </c>
      <c r="X131" s="70" t="str">
        <f>+'Formulario de Inspección'!$H$479</f>
        <v>William Ramírez Chavarría</v>
      </c>
    </row>
    <row r="132" spans="1:24" ht="31.95" hidden="1" customHeight="1">
      <c r="A132" s="70">
        <f>+'Formulario de Inspección'!$R$5</f>
        <v>0</v>
      </c>
      <c r="B132" s="70">
        <f>'Formulario de Inspección'!$A$5</f>
        <v>0</v>
      </c>
      <c r="C132" s="70" t="str">
        <f>+'Formulario de Inspección'!$D$5</f>
        <v>Banda transportadora</v>
      </c>
      <c r="D132" s="70">
        <f>+'Formulario de Inspección'!$H$5</f>
        <v>0</v>
      </c>
      <c r="E132" s="70">
        <f>+'Formulario de Inspección'!$A$7</f>
        <v>0</v>
      </c>
      <c r="F132" s="70">
        <f>+'Formulario de Inspección'!$D$7</f>
        <v>0</v>
      </c>
      <c r="G132" s="70">
        <f>+'Formulario de Inspección'!$H$7</f>
        <v>0</v>
      </c>
      <c r="H132" s="70">
        <f>+'Formulario de Inspección'!$P$7</f>
        <v>0</v>
      </c>
      <c r="I132" s="70">
        <f>+'Formulario de Inspección'!$R$7</f>
        <v>0</v>
      </c>
      <c r="J132" s="71">
        <f>+'Formulario de Inspección'!$A$9</f>
        <v>0</v>
      </c>
      <c r="K132" s="70" t="str">
        <f>+'Formulario de Inspección'!$D$9</f>
        <v>DIAGNOSTICO INICIAL</v>
      </c>
      <c r="L132" s="71" t="str">
        <f>+'Formulario de Inspección'!$H$9</f>
        <v>N/A</v>
      </c>
      <c r="M132" s="70" t="str">
        <f>+'Formulario de Inspección'!$P$9</f>
        <v>N/A</v>
      </c>
      <c r="N132" s="71">
        <f>+'Formulario de Inspección'!$R$9</f>
        <v>0</v>
      </c>
      <c r="O132" s="37" t="s">
        <v>221</v>
      </c>
      <c r="P132" s="37" t="str">
        <f>+Referencia!D132</f>
        <v>b</v>
      </c>
      <c r="Q132" s="72" t="str">
        <f>+Referencia!G132</f>
        <v>Condiciones del vehículo inadecuadas para la inspección por ausencia del catalizador, según aplique</v>
      </c>
      <c r="R132" s="70" t="str">
        <f>+Referencia!F132</f>
        <v>DG</v>
      </c>
      <c r="S132" s="73" t="str">
        <f>+'Formulario de Inspección'!N190</f>
        <v>P</v>
      </c>
      <c r="T132" s="75">
        <f>+'Formulario de Inspección'!O190</f>
        <v>0</v>
      </c>
      <c r="U132" s="70" t="str">
        <f>+'Formulario de Inspección'!$C$463</f>
        <v>FAVORABLE</v>
      </c>
      <c r="V132" s="70" t="str">
        <f>+'Formulario de Inspección'!$P$464</f>
        <v>N/A</v>
      </c>
      <c r="W132" s="70" t="str">
        <f>+'Formulario de Inspección'!$S$464</f>
        <v>N/A</v>
      </c>
      <c r="X132" s="70" t="str">
        <f>+'Formulario de Inspección'!$H$479</f>
        <v>William Ramírez Chavarría</v>
      </c>
    </row>
    <row r="133" spans="1:24" ht="31.95" hidden="1" customHeight="1">
      <c r="A133" s="70">
        <f>+'Formulario de Inspección'!$R$5</f>
        <v>0</v>
      </c>
      <c r="B133" s="70">
        <f>'Formulario de Inspección'!$A$5</f>
        <v>0</v>
      </c>
      <c r="C133" s="70" t="str">
        <f>+'Formulario de Inspección'!$D$5</f>
        <v>Banda transportadora</v>
      </c>
      <c r="D133" s="70">
        <f>+'Formulario de Inspección'!$H$5</f>
        <v>0</v>
      </c>
      <c r="E133" s="70">
        <f>+'Formulario de Inspección'!$A$7</f>
        <v>0</v>
      </c>
      <c r="F133" s="70">
        <f>+'Formulario de Inspección'!$D$7</f>
        <v>0</v>
      </c>
      <c r="G133" s="70">
        <f>+'Formulario de Inspección'!$H$7</f>
        <v>0</v>
      </c>
      <c r="H133" s="70">
        <f>+'Formulario de Inspección'!$P$7</f>
        <v>0</v>
      </c>
      <c r="I133" s="70">
        <f>+'Formulario de Inspección'!$R$7</f>
        <v>0</v>
      </c>
      <c r="J133" s="71">
        <f>+'Formulario de Inspección'!$A$9</f>
        <v>0</v>
      </c>
      <c r="K133" s="70" t="str">
        <f>+'Formulario de Inspección'!$D$9</f>
        <v>DIAGNOSTICO INICIAL</v>
      </c>
      <c r="L133" s="71" t="str">
        <f>+'Formulario de Inspección'!$H$9</f>
        <v>N/A</v>
      </c>
      <c r="M133" s="70" t="str">
        <f>+'Formulario de Inspección'!$P$9</f>
        <v>N/A</v>
      </c>
      <c r="N133" s="71">
        <f>+'Formulario de Inspección'!$R$9</f>
        <v>0</v>
      </c>
      <c r="O133" s="37" t="s">
        <v>221</v>
      </c>
      <c r="P133" s="37" t="str">
        <f>+Referencia!D133</f>
        <v>c</v>
      </c>
      <c r="Q133" s="72" t="str">
        <f>+Referencia!G133</f>
        <v>Condiciones del vehículo inadecuadas para la inspección por ausencia de tapón de combustible</v>
      </c>
      <c r="R133" s="70" t="str">
        <f>+Referencia!F133</f>
        <v>DG</v>
      </c>
      <c r="S133" s="73" t="str">
        <f>+'Formulario de Inspección'!N191</f>
        <v>P</v>
      </c>
      <c r="T133" s="75">
        <f>+'Formulario de Inspección'!O191</f>
        <v>0</v>
      </c>
      <c r="U133" s="70" t="str">
        <f>+'Formulario de Inspección'!$C$463</f>
        <v>FAVORABLE</v>
      </c>
      <c r="V133" s="70" t="str">
        <f>+'Formulario de Inspección'!$P$464</f>
        <v>N/A</v>
      </c>
      <c r="W133" s="70" t="str">
        <f>+'Formulario de Inspección'!$S$464</f>
        <v>N/A</v>
      </c>
      <c r="X133" s="70" t="str">
        <f>+'Formulario de Inspección'!$H$479</f>
        <v>William Ramírez Chavarría</v>
      </c>
    </row>
    <row r="134" spans="1:24" ht="31.95" hidden="1" customHeight="1">
      <c r="A134" s="70">
        <f>+'Formulario de Inspección'!$R$5</f>
        <v>0</v>
      </c>
      <c r="B134" s="70">
        <f>'Formulario de Inspección'!$A$5</f>
        <v>0</v>
      </c>
      <c r="C134" s="70" t="str">
        <f>+'Formulario de Inspección'!$D$5</f>
        <v>Banda transportadora</v>
      </c>
      <c r="D134" s="70">
        <f>+'Formulario de Inspección'!$H$5</f>
        <v>0</v>
      </c>
      <c r="E134" s="70">
        <f>+'Formulario de Inspección'!$A$7</f>
        <v>0</v>
      </c>
      <c r="F134" s="70">
        <f>+'Formulario de Inspección'!$D$7</f>
        <v>0</v>
      </c>
      <c r="G134" s="70">
        <f>+'Formulario de Inspección'!$H$7</f>
        <v>0</v>
      </c>
      <c r="H134" s="70">
        <f>+'Formulario de Inspección'!$P$7</f>
        <v>0</v>
      </c>
      <c r="I134" s="70">
        <f>+'Formulario de Inspección'!$R$7</f>
        <v>0</v>
      </c>
      <c r="J134" s="71">
        <f>+'Formulario de Inspección'!$A$9</f>
        <v>0</v>
      </c>
      <c r="K134" s="70" t="str">
        <f>+'Formulario de Inspección'!$D$9</f>
        <v>DIAGNOSTICO INICIAL</v>
      </c>
      <c r="L134" s="71" t="str">
        <f>+'Formulario de Inspección'!$H$9</f>
        <v>N/A</v>
      </c>
      <c r="M134" s="70" t="str">
        <f>+'Formulario de Inspección'!$P$9</f>
        <v>N/A</v>
      </c>
      <c r="N134" s="71">
        <f>+'Formulario de Inspección'!$R$9</f>
        <v>0</v>
      </c>
      <c r="O134" s="37" t="s">
        <v>221</v>
      </c>
      <c r="P134" s="37" t="str">
        <f>+Referencia!D134</f>
        <v>d</v>
      </c>
      <c r="Q134" s="72" t="str">
        <f>+Referencia!G134</f>
        <v>Condiciones del vehículo inadecuadas para la inspección por manipulación del sistema que pueda afectar el resultado de la prueba</v>
      </c>
      <c r="R134" s="70" t="str">
        <f>+Referencia!F134</f>
        <v>DG</v>
      </c>
      <c r="S134" s="73" t="str">
        <f>+'Formulario de Inspección'!N192</f>
        <v>P</v>
      </c>
      <c r="T134" s="75">
        <f>+'Formulario de Inspección'!O192</f>
        <v>0</v>
      </c>
      <c r="U134" s="70" t="str">
        <f>+'Formulario de Inspección'!$C$463</f>
        <v>FAVORABLE</v>
      </c>
      <c r="V134" s="70" t="str">
        <f>+'Formulario de Inspección'!$P$464</f>
        <v>N/A</v>
      </c>
      <c r="W134" s="70" t="str">
        <f>+'Formulario de Inspección'!$S$464</f>
        <v>N/A</v>
      </c>
      <c r="X134" s="70" t="str">
        <f>+'Formulario de Inspección'!$H$479</f>
        <v>William Ramírez Chavarría</v>
      </c>
    </row>
    <row r="135" spans="1:24" ht="31.95" hidden="1" customHeight="1">
      <c r="A135" s="70">
        <f>+'Formulario de Inspección'!$R$5</f>
        <v>0</v>
      </c>
      <c r="B135" s="70">
        <f>'Formulario de Inspección'!$A$5</f>
        <v>0</v>
      </c>
      <c r="C135" s="70" t="str">
        <f>+'Formulario de Inspección'!$D$5</f>
        <v>Banda transportadora</v>
      </c>
      <c r="D135" s="70">
        <f>+'Formulario de Inspección'!$H$5</f>
        <v>0</v>
      </c>
      <c r="E135" s="70">
        <f>+'Formulario de Inspección'!$A$7</f>
        <v>0</v>
      </c>
      <c r="F135" s="70">
        <f>+'Formulario de Inspección'!$D$7</f>
        <v>0</v>
      </c>
      <c r="G135" s="70">
        <f>+'Formulario de Inspección'!$H$7</f>
        <v>0</v>
      </c>
      <c r="H135" s="70">
        <f>+'Formulario de Inspección'!$P$7</f>
        <v>0</v>
      </c>
      <c r="I135" s="70">
        <f>+'Formulario de Inspección'!$R$7</f>
        <v>0</v>
      </c>
      <c r="J135" s="71">
        <f>+'Formulario de Inspección'!$A$9</f>
        <v>0</v>
      </c>
      <c r="K135" s="70" t="str">
        <f>+'Formulario de Inspección'!$D$9</f>
        <v>DIAGNOSTICO INICIAL</v>
      </c>
      <c r="L135" s="71" t="str">
        <f>+'Formulario de Inspección'!$H$9</f>
        <v>N/A</v>
      </c>
      <c r="M135" s="70" t="str">
        <f>+'Formulario de Inspección'!$P$9</f>
        <v>N/A</v>
      </c>
      <c r="N135" s="71">
        <f>+'Formulario de Inspección'!$R$9</f>
        <v>0</v>
      </c>
      <c r="O135" s="37" t="s">
        <v>221</v>
      </c>
      <c r="P135" s="37" t="str">
        <f>+Referencia!D135</f>
        <v>e</v>
      </c>
      <c r="Q135" s="72" t="str">
        <f>+Referencia!G135</f>
        <v>El vehículo presenta emisiones con concentración de monóxido de carbono (CO) superior a lo permitido</v>
      </c>
      <c r="R135" s="70" t="str">
        <f>+Referencia!F135</f>
        <v>DG</v>
      </c>
      <c r="S135" s="73" t="str">
        <f>+'Formulario de Inspección'!N193</f>
        <v>P</v>
      </c>
      <c r="T135" s="75">
        <f>+'Formulario de Inspección'!O193</f>
        <v>0</v>
      </c>
      <c r="U135" s="70" t="str">
        <f>+'Formulario de Inspección'!$C$463</f>
        <v>FAVORABLE</v>
      </c>
      <c r="V135" s="70" t="str">
        <f>+'Formulario de Inspección'!$P$464</f>
        <v>N/A</v>
      </c>
      <c r="W135" s="70" t="str">
        <f>+'Formulario de Inspección'!$S$464</f>
        <v>N/A</v>
      </c>
      <c r="X135" s="70" t="str">
        <f>+'Formulario de Inspección'!$H$479</f>
        <v>William Ramírez Chavarría</v>
      </c>
    </row>
    <row r="136" spans="1:24" ht="31.95" hidden="1" customHeight="1">
      <c r="A136" s="70">
        <f>+'Formulario de Inspección'!$R$5</f>
        <v>0</v>
      </c>
      <c r="B136" s="70">
        <f>'Formulario de Inspección'!$A$5</f>
        <v>0</v>
      </c>
      <c r="C136" s="70" t="str">
        <f>+'Formulario de Inspección'!$D$5</f>
        <v>Banda transportadora</v>
      </c>
      <c r="D136" s="70">
        <f>+'Formulario de Inspección'!$H$5</f>
        <v>0</v>
      </c>
      <c r="E136" s="70">
        <f>+'Formulario de Inspección'!$A$7</f>
        <v>0</v>
      </c>
      <c r="F136" s="70">
        <f>+'Formulario de Inspección'!$D$7</f>
        <v>0</v>
      </c>
      <c r="G136" s="70">
        <f>+'Formulario de Inspección'!$H$7</f>
        <v>0</v>
      </c>
      <c r="H136" s="70">
        <f>+'Formulario de Inspección'!$P$7</f>
        <v>0</v>
      </c>
      <c r="I136" s="70">
        <f>+'Formulario de Inspección'!$R$7</f>
        <v>0</v>
      </c>
      <c r="J136" s="71">
        <f>+'Formulario de Inspección'!$A$9</f>
        <v>0</v>
      </c>
      <c r="K136" s="70" t="str">
        <f>+'Formulario de Inspección'!$D$9</f>
        <v>DIAGNOSTICO INICIAL</v>
      </c>
      <c r="L136" s="71" t="str">
        <f>+'Formulario de Inspección'!$H$9</f>
        <v>N/A</v>
      </c>
      <c r="M136" s="70" t="str">
        <f>+'Formulario de Inspección'!$P$9</f>
        <v>N/A</v>
      </c>
      <c r="N136" s="71">
        <f>+'Formulario de Inspección'!$R$9</f>
        <v>0</v>
      </c>
      <c r="O136" s="37" t="s">
        <v>221</v>
      </c>
      <c r="P136" s="37" t="str">
        <f>+Referencia!D136</f>
        <v>f</v>
      </c>
      <c r="Q136" s="72" t="str">
        <f>+Referencia!G136</f>
        <v>El vehículo presenta emisiones con concentración de hidrocarburos (HC) superior a lo permitido</v>
      </c>
      <c r="R136" s="70" t="str">
        <f>+Referencia!F136</f>
        <v>DG</v>
      </c>
      <c r="S136" s="73" t="str">
        <f>+'Formulario de Inspección'!N194</f>
        <v>P</v>
      </c>
      <c r="T136" s="75">
        <f>+'Formulario de Inspección'!O194</f>
        <v>0</v>
      </c>
      <c r="U136" s="70" t="str">
        <f>+'Formulario de Inspección'!$C$463</f>
        <v>FAVORABLE</v>
      </c>
      <c r="V136" s="70" t="str">
        <f>+'Formulario de Inspección'!$P$464</f>
        <v>N/A</v>
      </c>
      <c r="W136" s="70" t="str">
        <f>+'Formulario de Inspección'!$S$464</f>
        <v>N/A</v>
      </c>
      <c r="X136" s="70" t="str">
        <f>+'Formulario de Inspección'!$H$479</f>
        <v>William Ramírez Chavarría</v>
      </c>
    </row>
    <row r="137" spans="1:24" ht="31.95" hidden="1" customHeight="1">
      <c r="A137" s="70">
        <f>+'Formulario de Inspección'!$R$5</f>
        <v>0</v>
      </c>
      <c r="B137" s="70">
        <f>'Formulario de Inspección'!$A$5</f>
        <v>0</v>
      </c>
      <c r="C137" s="70" t="str">
        <f>+'Formulario de Inspección'!$D$5</f>
        <v>Banda transportadora</v>
      </c>
      <c r="D137" s="70">
        <f>+'Formulario de Inspección'!$H$5</f>
        <v>0</v>
      </c>
      <c r="E137" s="70">
        <f>+'Formulario de Inspección'!$A$7</f>
        <v>0</v>
      </c>
      <c r="F137" s="70">
        <f>+'Formulario de Inspección'!$D$7</f>
        <v>0</v>
      </c>
      <c r="G137" s="70">
        <f>+'Formulario de Inspección'!$H$7</f>
        <v>0</v>
      </c>
      <c r="H137" s="70">
        <f>+'Formulario de Inspección'!$P$7</f>
        <v>0</v>
      </c>
      <c r="I137" s="70">
        <f>+'Formulario de Inspección'!$R$7</f>
        <v>0</v>
      </c>
      <c r="J137" s="71">
        <f>+'Formulario de Inspección'!$A$9</f>
        <v>0</v>
      </c>
      <c r="K137" s="70" t="str">
        <f>+'Formulario de Inspección'!$D$9</f>
        <v>DIAGNOSTICO INICIAL</v>
      </c>
      <c r="L137" s="71" t="str">
        <f>+'Formulario de Inspección'!$H$9</f>
        <v>N/A</v>
      </c>
      <c r="M137" s="70" t="str">
        <f>+'Formulario de Inspección'!$P$9</f>
        <v>N/A</v>
      </c>
      <c r="N137" s="71">
        <f>+'Formulario de Inspección'!$R$9</f>
        <v>0</v>
      </c>
      <c r="O137" s="37" t="s">
        <v>221</v>
      </c>
      <c r="P137" s="37" t="str">
        <f>+Referencia!D137</f>
        <v>g</v>
      </c>
      <c r="Q137" s="72" t="str">
        <f>+Referencia!G137</f>
        <v>Condiciones del vehículo inadecuadas para la inspección por dispositivos desinstalados o ausentes del sistema de emisiones</v>
      </c>
      <c r="R137" s="70" t="str">
        <f>+Referencia!F137</f>
        <v>DG</v>
      </c>
      <c r="S137" s="73" t="str">
        <f>+'Formulario de Inspección'!N195</f>
        <v>P</v>
      </c>
      <c r="T137" s="75">
        <f>+'Formulario de Inspección'!O195</f>
        <v>0</v>
      </c>
      <c r="U137" s="70" t="str">
        <f>+'Formulario de Inspección'!$C$463</f>
        <v>FAVORABLE</v>
      </c>
      <c r="V137" s="70" t="str">
        <f>+'Formulario de Inspección'!$P$464</f>
        <v>N/A</v>
      </c>
      <c r="W137" s="70" t="str">
        <f>+'Formulario de Inspección'!$S$464</f>
        <v>N/A</v>
      </c>
      <c r="X137" s="70" t="str">
        <f>+'Formulario de Inspección'!$H$479</f>
        <v>William Ramírez Chavarría</v>
      </c>
    </row>
    <row r="138" spans="1:24" ht="31.95" hidden="1" customHeight="1">
      <c r="A138" s="70">
        <f>+'Formulario de Inspección'!$R$5</f>
        <v>0</v>
      </c>
      <c r="B138" s="70">
        <f>'Formulario de Inspección'!$A$5</f>
        <v>0</v>
      </c>
      <c r="C138" s="70" t="str">
        <f>+'Formulario de Inspección'!$D$5</f>
        <v>Banda transportadora</v>
      </c>
      <c r="D138" s="70">
        <f>+'Formulario de Inspección'!$H$5</f>
        <v>0</v>
      </c>
      <c r="E138" s="70">
        <f>+'Formulario de Inspección'!$A$7</f>
        <v>0</v>
      </c>
      <c r="F138" s="70">
        <f>+'Formulario de Inspección'!$D$7</f>
        <v>0</v>
      </c>
      <c r="G138" s="70">
        <f>+'Formulario de Inspección'!$H$7</f>
        <v>0</v>
      </c>
      <c r="H138" s="70">
        <f>+'Formulario de Inspección'!$P$7</f>
        <v>0</v>
      </c>
      <c r="I138" s="70">
        <f>+'Formulario de Inspección'!$R$7</f>
        <v>0</v>
      </c>
      <c r="J138" s="71">
        <f>+'Formulario de Inspección'!$A$9</f>
        <v>0</v>
      </c>
      <c r="K138" s="70" t="str">
        <f>+'Formulario de Inspección'!$D$9</f>
        <v>DIAGNOSTICO INICIAL</v>
      </c>
      <c r="L138" s="71" t="str">
        <f>+'Formulario de Inspección'!$H$9</f>
        <v>N/A</v>
      </c>
      <c r="M138" s="70" t="str">
        <f>+'Formulario de Inspección'!$P$9</f>
        <v>N/A</v>
      </c>
      <c r="N138" s="71">
        <f>+'Formulario de Inspección'!$R$9</f>
        <v>0</v>
      </c>
      <c r="O138" s="37" t="s">
        <v>221</v>
      </c>
      <c r="P138" s="37" t="str">
        <f>+Referencia!D138</f>
        <v>h</v>
      </c>
      <c r="Q138" s="72" t="str">
        <f>+Referencia!G138</f>
        <v>Condiciones del vehículo inadecuadas para la inspección por presencia ruidos anormales en el motor u otro componente del sistema de emisiones</v>
      </c>
      <c r="R138" s="70" t="str">
        <f>+Referencia!F138</f>
        <v>DG</v>
      </c>
      <c r="S138" s="73" t="str">
        <f>+'Formulario de Inspección'!N196</f>
        <v>P</v>
      </c>
      <c r="T138" s="75">
        <f>+'Formulario de Inspección'!O196</f>
        <v>0</v>
      </c>
      <c r="U138" s="70" t="str">
        <f>+'Formulario de Inspección'!$C$463</f>
        <v>FAVORABLE</v>
      </c>
      <c r="V138" s="70" t="str">
        <f>+'Formulario de Inspección'!$P$464</f>
        <v>N/A</v>
      </c>
      <c r="W138" s="70" t="str">
        <f>+'Formulario de Inspección'!$S$464</f>
        <v>N/A</v>
      </c>
      <c r="X138" s="70" t="str">
        <f>+'Formulario de Inspección'!$H$479</f>
        <v>William Ramírez Chavarría</v>
      </c>
    </row>
    <row r="139" spans="1:24" ht="31.95" hidden="1" customHeight="1">
      <c r="A139" s="70">
        <f>+'Formulario de Inspección'!$R$5</f>
        <v>0</v>
      </c>
      <c r="B139" s="70">
        <f>'Formulario de Inspección'!$A$5</f>
        <v>0</v>
      </c>
      <c r="C139" s="70" t="str">
        <f>+'Formulario de Inspección'!$D$5</f>
        <v>Banda transportadora</v>
      </c>
      <c r="D139" s="70">
        <f>+'Formulario de Inspección'!$H$5</f>
        <v>0</v>
      </c>
      <c r="E139" s="70">
        <f>+'Formulario de Inspección'!$A$7</f>
        <v>0</v>
      </c>
      <c r="F139" s="70">
        <f>+'Formulario de Inspección'!$D$7</f>
        <v>0</v>
      </c>
      <c r="G139" s="70">
        <f>+'Formulario de Inspección'!$H$7</f>
        <v>0</v>
      </c>
      <c r="H139" s="70">
        <f>+'Formulario de Inspección'!$P$7</f>
        <v>0</v>
      </c>
      <c r="I139" s="70">
        <f>+'Formulario de Inspección'!$R$7</f>
        <v>0</v>
      </c>
      <c r="J139" s="71">
        <f>+'Formulario de Inspección'!$A$9</f>
        <v>0</v>
      </c>
      <c r="K139" s="70" t="str">
        <f>+'Formulario de Inspección'!$D$9</f>
        <v>DIAGNOSTICO INICIAL</v>
      </c>
      <c r="L139" s="71" t="str">
        <f>+'Formulario de Inspección'!$H$9</f>
        <v>N/A</v>
      </c>
      <c r="M139" s="70" t="str">
        <f>+'Formulario de Inspección'!$P$9</f>
        <v>N/A</v>
      </c>
      <c r="N139" s="71">
        <f>+'Formulario de Inspección'!$R$9</f>
        <v>0</v>
      </c>
      <c r="O139" s="37" t="s">
        <v>221</v>
      </c>
      <c r="P139" s="37" t="str">
        <f>+Referencia!D139</f>
        <v>i</v>
      </c>
      <c r="Q139" s="72" t="str">
        <f>+Referencia!G139</f>
        <v xml:space="preserve">Condiciones del vehículo inadecuadas para la inspección por tener el indicador de presión de aceite encendido </v>
      </c>
      <c r="R139" s="70" t="str">
        <f>+Referencia!F139</f>
        <v>DG</v>
      </c>
      <c r="S139" s="73" t="str">
        <f>+'Formulario de Inspección'!N197</f>
        <v>P</v>
      </c>
      <c r="T139" s="75">
        <f>+'Formulario de Inspección'!O197</f>
        <v>0</v>
      </c>
      <c r="U139" s="70" t="str">
        <f>+'Formulario de Inspección'!$C$463</f>
        <v>FAVORABLE</v>
      </c>
      <c r="V139" s="70" t="str">
        <f>+'Formulario de Inspección'!$P$464</f>
        <v>N/A</v>
      </c>
      <c r="W139" s="70" t="str">
        <f>+'Formulario de Inspección'!$S$464</f>
        <v>N/A</v>
      </c>
      <c r="X139" s="70" t="str">
        <f>+'Formulario de Inspección'!$H$479</f>
        <v>William Ramírez Chavarría</v>
      </c>
    </row>
    <row r="140" spans="1:24" ht="28.8" hidden="1">
      <c r="A140" s="70">
        <f>+'Formulario de Inspección'!$R$5</f>
        <v>0</v>
      </c>
      <c r="B140" s="70">
        <f>'Formulario de Inspección'!$A$5</f>
        <v>0</v>
      </c>
      <c r="C140" s="70" t="str">
        <f>+'Formulario de Inspección'!$D$5</f>
        <v>Banda transportadora</v>
      </c>
      <c r="D140" s="70">
        <f>+'Formulario de Inspección'!$H$5</f>
        <v>0</v>
      </c>
      <c r="E140" s="70">
        <f>+'Formulario de Inspección'!$A$7</f>
        <v>0</v>
      </c>
      <c r="F140" s="70">
        <f>+'Formulario de Inspección'!$D$7</f>
        <v>0</v>
      </c>
      <c r="G140" s="70">
        <f>+'Formulario de Inspección'!$H$7</f>
        <v>0</v>
      </c>
      <c r="H140" s="70">
        <f>+'Formulario de Inspección'!$P$7</f>
        <v>0</v>
      </c>
      <c r="I140" s="70">
        <f>+'Formulario de Inspección'!$R$7</f>
        <v>0</v>
      </c>
      <c r="J140" s="71">
        <f>+'Formulario de Inspección'!$A$9</f>
        <v>0</v>
      </c>
      <c r="K140" s="70" t="str">
        <f>+'Formulario de Inspección'!$D$9</f>
        <v>DIAGNOSTICO INICIAL</v>
      </c>
      <c r="L140" s="71" t="str">
        <f>+'Formulario de Inspección'!$H$9</f>
        <v>N/A</v>
      </c>
      <c r="M140" s="70" t="str">
        <f>+'Formulario de Inspección'!$P$9</f>
        <v>N/A</v>
      </c>
      <c r="N140" s="71">
        <f>+'Formulario de Inspección'!$R$9</f>
        <v>0</v>
      </c>
      <c r="O140" s="37" t="s">
        <v>221</v>
      </c>
      <c r="P140" s="37" t="str">
        <f>+Referencia!D140</f>
        <v>j</v>
      </c>
      <c r="Q140" s="72" t="str">
        <f>+Referencia!G140</f>
        <v>El vehículo presenta emisiones con concentración de dióxido de carbono (CO2) inferior a lo permitido</v>
      </c>
      <c r="R140" s="70" t="str">
        <f>+Referencia!F140</f>
        <v>DL</v>
      </c>
      <c r="S140" s="73" t="str">
        <f>+'Formulario de Inspección'!N198</f>
        <v>P</v>
      </c>
      <c r="T140" s="75">
        <f>+'Formulario de Inspección'!O198</f>
        <v>0</v>
      </c>
      <c r="U140" s="70" t="str">
        <f>+'Formulario de Inspección'!$C$463</f>
        <v>FAVORABLE</v>
      </c>
      <c r="V140" s="70" t="str">
        <f>+'Formulario de Inspección'!$P$464</f>
        <v>N/A</v>
      </c>
      <c r="W140" s="70" t="str">
        <f>+'Formulario de Inspección'!$S$464</f>
        <v>N/A</v>
      </c>
      <c r="X140" s="70" t="str">
        <f>+'Formulario de Inspección'!$H$479</f>
        <v>William Ramírez Chavarría</v>
      </c>
    </row>
    <row r="141" spans="1:24" ht="31.95" hidden="1" customHeight="1">
      <c r="A141" s="70">
        <f>+'Formulario de Inspección'!$R$5</f>
        <v>0</v>
      </c>
      <c r="B141" s="70">
        <f>'Formulario de Inspección'!$A$5</f>
        <v>0</v>
      </c>
      <c r="C141" s="70" t="str">
        <f>+'Formulario de Inspección'!$D$5</f>
        <v>Banda transportadora</v>
      </c>
      <c r="D141" s="70">
        <f>+'Formulario de Inspección'!$H$5</f>
        <v>0</v>
      </c>
      <c r="E141" s="70">
        <f>+'Formulario de Inspección'!$A$7</f>
        <v>0</v>
      </c>
      <c r="F141" s="70">
        <f>+'Formulario de Inspección'!$D$7</f>
        <v>0</v>
      </c>
      <c r="G141" s="70">
        <f>+'Formulario de Inspección'!$H$7</f>
        <v>0</v>
      </c>
      <c r="H141" s="70">
        <f>+'Formulario de Inspección'!$P$7</f>
        <v>0</v>
      </c>
      <c r="I141" s="70">
        <f>+'Formulario de Inspección'!$R$7</f>
        <v>0</v>
      </c>
      <c r="J141" s="71">
        <f>+'Formulario de Inspección'!$A$9</f>
        <v>0</v>
      </c>
      <c r="K141" s="70" t="str">
        <f>+'Formulario de Inspección'!$D$9</f>
        <v>DIAGNOSTICO INICIAL</v>
      </c>
      <c r="L141" s="71" t="str">
        <f>+'Formulario de Inspección'!$H$9</f>
        <v>N/A</v>
      </c>
      <c r="M141" s="70" t="str">
        <f>+'Formulario de Inspección'!$P$9</f>
        <v>N/A</v>
      </c>
      <c r="N141" s="71">
        <f>+'Formulario de Inspección'!$R$9</f>
        <v>0</v>
      </c>
      <c r="O141" s="37" t="s">
        <v>221</v>
      </c>
      <c r="P141" s="37" t="str">
        <f>+Referencia!D141</f>
        <v>k</v>
      </c>
      <c r="Q141" s="72" t="str">
        <f>+Referencia!G141</f>
        <v>SCECC inexistente o incompleto en el vehículo (si aplica)</v>
      </c>
      <c r="R141" s="70" t="str">
        <f>+Referencia!F141</f>
        <v>DG</v>
      </c>
      <c r="S141" s="73" t="str">
        <f>+'Formulario de Inspección'!N199</f>
        <v>P</v>
      </c>
      <c r="T141" s="75">
        <f>+'Formulario de Inspección'!O199</f>
        <v>0</v>
      </c>
      <c r="U141" s="70" t="str">
        <f>+'Formulario de Inspección'!$C$463</f>
        <v>FAVORABLE</v>
      </c>
      <c r="V141" s="70" t="str">
        <f>+'Formulario de Inspección'!$P$464</f>
        <v>N/A</v>
      </c>
      <c r="W141" s="70" t="str">
        <f>+'Formulario de Inspección'!$S$464</f>
        <v>N/A</v>
      </c>
      <c r="X141" s="70" t="str">
        <f>+'Formulario de Inspección'!$H$479</f>
        <v>William Ramírez Chavarría</v>
      </c>
    </row>
    <row r="142" spans="1:24" ht="28.8" hidden="1">
      <c r="A142" s="70">
        <f>+'Formulario de Inspección'!$R$5</f>
        <v>0</v>
      </c>
      <c r="B142" s="70">
        <f>'Formulario de Inspección'!$A$5</f>
        <v>0</v>
      </c>
      <c r="C142" s="70" t="str">
        <f>+'Formulario de Inspección'!$D$5</f>
        <v>Banda transportadora</v>
      </c>
      <c r="D142" s="70">
        <f>+'Formulario de Inspección'!$H$5</f>
        <v>0</v>
      </c>
      <c r="E142" s="70">
        <f>+'Formulario de Inspección'!$A$7</f>
        <v>0</v>
      </c>
      <c r="F142" s="70">
        <f>+'Formulario de Inspección'!$D$7</f>
        <v>0</v>
      </c>
      <c r="G142" s="70">
        <f>+'Formulario de Inspección'!$H$7</f>
        <v>0</v>
      </c>
      <c r="H142" s="70">
        <f>+'Formulario de Inspección'!$P$7</f>
        <v>0</v>
      </c>
      <c r="I142" s="70">
        <f>+'Formulario de Inspección'!$R$7</f>
        <v>0</v>
      </c>
      <c r="J142" s="71">
        <f>+'Formulario de Inspección'!$A$9</f>
        <v>0</v>
      </c>
      <c r="K142" s="70" t="str">
        <f>+'Formulario de Inspección'!$D$9</f>
        <v>DIAGNOSTICO INICIAL</v>
      </c>
      <c r="L142" s="71" t="str">
        <f>+'Formulario de Inspección'!$H$9</f>
        <v>N/A</v>
      </c>
      <c r="M142" s="70" t="str">
        <f>+'Formulario de Inspección'!$P$9</f>
        <v>N/A</v>
      </c>
      <c r="N142" s="71">
        <f>+'Formulario de Inspección'!$R$9</f>
        <v>0</v>
      </c>
      <c r="O142" s="37" t="s">
        <v>221</v>
      </c>
      <c r="P142" s="37" t="str">
        <f>+Referencia!D142</f>
        <v>l</v>
      </c>
      <c r="Q142" s="72" t="str">
        <f>+Referencia!G142</f>
        <v>Presencia de humos en el escape en régimen de aceleración (no corta)</v>
      </c>
      <c r="R142" s="70" t="str">
        <f>+Referencia!F142</f>
        <v>DL</v>
      </c>
      <c r="S142" s="73" t="str">
        <f>+'Formulario de Inspección'!N200</f>
        <v>P</v>
      </c>
      <c r="T142" s="75">
        <f>+'Formulario de Inspección'!O200</f>
        <v>0</v>
      </c>
      <c r="U142" s="70" t="str">
        <f>+'Formulario de Inspección'!$C$463</f>
        <v>FAVORABLE</v>
      </c>
      <c r="V142" s="70" t="str">
        <f>+'Formulario de Inspección'!$P$464</f>
        <v>N/A</v>
      </c>
      <c r="W142" s="70" t="str">
        <f>+'Formulario de Inspección'!$S$464</f>
        <v>N/A</v>
      </c>
      <c r="X142" s="70" t="str">
        <f>+'Formulario de Inspección'!$H$479</f>
        <v>William Ramírez Chavarría</v>
      </c>
    </row>
    <row r="143" spans="1:24" ht="31.95" hidden="1" customHeight="1">
      <c r="A143" s="70">
        <f>+'Formulario de Inspección'!$R$5</f>
        <v>0</v>
      </c>
      <c r="B143" s="70">
        <f>'Formulario de Inspección'!$A$5</f>
        <v>0</v>
      </c>
      <c r="C143" s="70" t="str">
        <f>+'Formulario de Inspección'!$D$5</f>
        <v>Banda transportadora</v>
      </c>
      <c r="D143" s="70">
        <f>+'Formulario de Inspección'!$H$5</f>
        <v>0</v>
      </c>
      <c r="E143" s="70">
        <f>+'Formulario de Inspección'!$A$7</f>
        <v>0</v>
      </c>
      <c r="F143" s="70">
        <f>+'Formulario de Inspección'!$D$7</f>
        <v>0</v>
      </c>
      <c r="G143" s="70">
        <f>+'Formulario de Inspección'!$H$7</f>
        <v>0</v>
      </c>
      <c r="H143" s="70">
        <f>+'Formulario de Inspección'!$P$7</f>
        <v>0</v>
      </c>
      <c r="I143" s="70">
        <f>+'Formulario de Inspección'!$R$7</f>
        <v>0</v>
      </c>
      <c r="J143" s="71">
        <f>+'Formulario de Inspección'!$A$9</f>
        <v>0</v>
      </c>
      <c r="K143" s="70" t="str">
        <f>+'Formulario de Inspección'!$D$9</f>
        <v>DIAGNOSTICO INICIAL</v>
      </c>
      <c r="L143" s="71" t="str">
        <f>+'Formulario de Inspección'!$H$9</f>
        <v>N/A</v>
      </c>
      <c r="M143" s="70" t="str">
        <f>+'Formulario de Inspección'!$P$9</f>
        <v>N/A</v>
      </c>
      <c r="N143" s="71">
        <f>+'Formulario de Inspección'!$R$9</f>
        <v>0</v>
      </c>
      <c r="O143" s="37" t="s">
        <v>221</v>
      </c>
      <c r="P143" s="37" t="str">
        <f>+Referencia!D143</f>
        <v>m</v>
      </c>
      <c r="Q143" s="72" t="str">
        <f>+Referencia!G143</f>
        <v>Condiciones del vehículo inadecuadas para la inspección por tener el nivel de aceite sobre el máximo o bajo el mínimo de la faja de operación de la varilla de medición</v>
      </c>
      <c r="R143" s="70" t="str">
        <f>+Referencia!F143</f>
        <v>DG</v>
      </c>
      <c r="S143" s="73" t="str">
        <f>+'Formulario de Inspección'!N201</f>
        <v>P</v>
      </c>
      <c r="T143" s="75">
        <f>+'Formulario de Inspección'!O201</f>
        <v>0</v>
      </c>
      <c r="U143" s="70" t="str">
        <f>+'Formulario de Inspección'!$C$463</f>
        <v>FAVORABLE</v>
      </c>
      <c r="V143" s="70" t="str">
        <f>+'Formulario de Inspección'!$P$464</f>
        <v>N/A</v>
      </c>
      <c r="W143" s="70" t="str">
        <f>+'Formulario de Inspección'!$S$464</f>
        <v>N/A</v>
      </c>
      <c r="X143" s="70" t="str">
        <f>+'Formulario de Inspección'!$H$479</f>
        <v>William Ramírez Chavarría</v>
      </c>
    </row>
    <row r="144" spans="1:24" ht="31.95" hidden="1" customHeight="1">
      <c r="A144" s="70">
        <f>+'Formulario de Inspección'!$R$5</f>
        <v>0</v>
      </c>
      <c r="B144" s="70">
        <f>'Formulario de Inspección'!$A$5</f>
        <v>0</v>
      </c>
      <c r="C144" s="70" t="str">
        <f>+'Formulario de Inspección'!$D$5</f>
        <v>Banda transportadora</v>
      </c>
      <c r="D144" s="70">
        <f>+'Formulario de Inspección'!$H$5</f>
        <v>0</v>
      </c>
      <c r="E144" s="70">
        <f>+'Formulario de Inspección'!$A$7</f>
        <v>0</v>
      </c>
      <c r="F144" s="70">
        <f>+'Formulario de Inspección'!$D$7</f>
        <v>0</v>
      </c>
      <c r="G144" s="70">
        <f>+'Formulario de Inspección'!$H$7</f>
        <v>0</v>
      </c>
      <c r="H144" s="70">
        <f>+'Formulario de Inspección'!$P$7</f>
        <v>0</v>
      </c>
      <c r="I144" s="70">
        <f>+'Formulario de Inspección'!$R$7</f>
        <v>0</v>
      </c>
      <c r="J144" s="71">
        <f>+'Formulario de Inspección'!$A$9</f>
        <v>0</v>
      </c>
      <c r="K144" s="70" t="str">
        <f>+'Formulario de Inspección'!$D$9</f>
        <v>DIAGNOSTICO INICIAL</v>
      </c>
      <c r="L144" s="71" t="str">
        <f>+'Formulario de Inspección'!$H$9</f>
        <v>N/A</v>
      </c>
      <c r="M144" s="70" t="str">
        <f>+'Formulario de Inspección'!$P$9</f>
        <v>N/A</v>
      </c>
      <c r="N144" s="71">
        <f>+'Formulario de Inspección'!$R$9</f>
        <v>0</v>
      </c>
      <c r="O144" s="37" t="s">
        <v>238</v>
      </c>
      <c r="P144" s="37" t="str">
        <f>+Referencia!D144</f>
        <v>a</v>
      </c>
      <c r="Q144" s="72" t="str">
        <f>+Referencia!G144</f>
        <v xml:space="preserve">Condiciones del vehículo inadecuadas para la inspección por perforaciones en el escape </v>
      </c>
      <c r="R144" s="70" t="str">
        <f>+Referencia!F144</f>
        <v>DG</v>
      </c>
      <c r="S144" s="73" t="str">
        <f>+'Formulario de Inspección'!N207</f>
        <v>P</v>
      </c>
      <c r="T144" s="75">
        <f>+'Formulario de Inspección'!O207</f>
        <v>0</v>
      </c>
      <c r="U144" s="70" t="str">
        <f>+'Formulario de Inspección'!$C$463</f>
        <v>FAVORABLE</v>
      </c>
      <c r="V144" s="70" t="str">
        <f>+'Formulario de Inspección'!$P$464</f>
        <v>N/A</v>
      </c>
      <c r="W144" s="70" t="str">
        <f>+'Formulario de Inspección'!$S$464</f>
        <v>N/A</v>
      </c>
      <c r="X144" s="70" t="str">
        <f>+'Formulario de Inspección'!$H$479</f>
        <v>William Ramírez Chavarría</v>
      </c>
    </row>
    <row r="145" spans="1:24" ht="31.95" hidden="1" customHeight="1">
      <c r="A145" s="70">
        <f>+'Formulario de Inspección'!$R$5</f>
        <v>0</v>
      </c>
      <c r="B145" s="70">
        <f>'Formulario de Inspección'!$A$5</f>
        <v>0</v>
      </c>
      <c r="C145" s="70" t="str">
        <f>+'Formulario de Inspección'!$D$5</f>
        <v>Banda transportadora</v>
      </c>
      <c r="D145" s="70">
        <f>+'Formulario de Inspección'!$H$5</f>
        <v>0</v>
      </c>
      <c r="E145" s="70">
        <f>+'Formulario de Inspección'!$A$7</f>
        <v>0</v>
      </c>
      <c r="F145" s="70">
        <f>+'Formulario de Inspección'!$D$7</f>
        <v>0</v>
      </c>
      <c r="G145" s="70">
        <f>+'Formulario de Inspección'!$H$7</f>
        <v>0</v>
      </c>
      <c r="H145" s="70">
        <f>+'Formulario de Inspección'!$P$7</f>
        <v>0</v>
      </c>
      <c r="I145" s="70">
        <f>+'Formulario de Inspección'!$R$7</f>
        <v>0</v>
      </c>
      <c r="J145" s="71">
        <f>+'Formulario de Inspección'!$A$9</f>
        <v>0</v>
      </c>
      <c r="K145" s="70" t="str">
        <f>+'Formulario de Inspección'!$D$9</f>
        <v>DIAGNOSTICO INICIAL</v>
      </c>
      <c r="L145" s="71" t="str">
        <f>+'Formulario de Inspección'!$H$9</f>
        <v>N/A</v>
      </c>
      <c r="M145" s="70" t="str">
        <f>+'Formulario de Inspección'!$P$9</f>
        <v>N/A</v>
      </c>
      <c r="N145" s="71">
        <f>+'Formulario de Inspección'!$R$9</f>
        <v>0</v>
      </c>
      <c r="O145" s="37" t="s">
        <v>238</v>
      </c>
      <c r="P145" s="37" t="str">
        <f>+Referencia!D145</f>
        <v>b</v>
      </c>
      <c r="Q145" s="72" t="str">
        <f>+Referencia!G145</f>
        <v>Condiciones del vehículo inadecuadas para la inspección por tener el nivel de aceite sobre el máximo o bajo el mínimo de la faja de operación de la varilla de medición</v>
      </c>
      <c r="R145" s="70" t="str">
        <f>+Referencia!F145</f>
        <v>DG</v>
      </c>
      <c r="S145" s="73" t="str">
        <f>+'Formulario de Inspección'!N208</f>
        <v>P</v>
      </c>
      <c r="T145" s="75">
        <f>+'Formulario de Inspección'!O208</f>
        <v>0</v>
      </c>
      <c r="U145" s="70" t="str">
        <f>+'Formulario de Inspección'!$C$463</f>
        <v>FAVORABLE</v>
      </c>
      <c r="V145" s="70" t="str">
        <f>+'Formulario de Inspección'!$P$464</f>
        <v>N/A</v>
      </c>
      <c r="W145" s="70" t="str">
        <f>+'Formulario de Inspección'!$S$464</f>
        <v>N/A</v>
      </c>
      <c r="X145" s="70" t="str">
        <f>+'Formulario de Inspección'!$H$479</f>
        <v>William Ramírez Chavarría</v>
      </c>
    </row>
    <row r="146" spans="1:24" ht="31.95" hidden="1" customHeight="1">
      <c r="A146" s="70">
        <f>+'Formulario de Inspección'!$R$5</f>
        <v>0</v>
      </c>
      <c r="B146" s="70">
        <f>'Formulario de Inspección'!$A$5</f>
        <v>0</v>
      </c>
      <c r="C146" s="70" t="str">
        <f>+'Formulario de Inspección'!$D$5</f>
        <v>Banda transportadora</v>
      </c>
      <c r="D146" s="70">
        <f>+'Formulario de Inspección'!$H$5</f>
        <v>0</v>
      </c>
      <c r="E146" s="70">
        <f>+'Formulario de Inspección'!$A$7</f>
        <v>0</v>
      </c>
      <c r="F146" s="70">
        <f>+'Formulario de Inspección'!$D$7</f>
        <v>0</v>
      </c>
      <c r="G146" s="70">
        <f>+'Formulario de Inspección'!$H$7</f>
        <v>0</v>
      </c>
      <c r="H146" s="70">
        <f>+'Formulario de Inspección'!$P$7</f>
        <v>0</v>
      </c>
      <c r="I146" s="70">
        <f>+'Formulario de Inspección'!$R$7</f>
        <v>0</v>
      </c>
      <c r="J146" s="71">
        <f>+'Formulario de Inspección'!$A$9</f>
        <v>0</v>
      </c>
      <c r="K146" s="70" t="str">
        <f>+'Formulario de Inspección'!$D$9</f>
        <v>DIAGNOSTICO INICIAL</v>
      </c>
      <c r="L146" s="71" t="str">
        <f>+'Formulario de Inspección'!$H$9</f>
        <v>N/A</v>
      </c>
      <c r="M146" s="70" t="str">
        <f>+'Formulario de Inspección'!$P$9</f>
        <v>N/A</v>
      </c>
      <c r="N146" s="71">
        <f>+'Formulario de Inspección'!$R$9</f>
        <v>0</v>
      </c>
      <c r="O146" s="37" t="s">
        <v>238</v>
      </c>
      <c r="P146" s="37" t="str">
        <f>+Referencia!D146</f>
        <v>c</v>
      </c>
      <c r="Q146" s="72" t="str">
        <f>+Referencia!G146</f>
        <v>Condiciones del vehículo inadecuadas para la inspección por fugas de aceite</v>
      </c>
      <c r="R146" s="70" t="str">
        <f>+Referencia!F146</f>
        <v>DG</v>
      </c>
      <c r="S146" s="73" t="str">
        <f>+'Formulario de Inspección'!N209</f>
        <v>P</v>
      </c>
      <c r="T146" s="75">
        <f>+'Formulario de Inspección'!O209</f>
        <v>0</v>
      </c>
      <c r="U146" s="70" t="str">
        <f>+'Formulario de Inspección'!$C$463</f>
        <v>FAVORABLE</v>
      </c>
      <c r="V146" s="70" t="str">
        <f>+'Formulario de Inspección'!$P$464</f>
        <v>N/A</v>
      </c>
      <c r="W146" s="70" t="str">
        <f>+'Formulario de Inspección'!$S$464</f>
        <v>N/A</v>
      </c>
      <c r="X146" s="70" t="str">
        <f>+'Formulario de Inspección'!$H$479</f>
        <v>William Ramírez Chavarría</v>
      </c>
    </row>
    <row r="147" spans="1:24" ht="31.95" hidden="1" customHeight="1">
      <c r="A147" s="70">
        <f>+'Formulario de Inspección'!$R$5</f>
        <v>0</v>
      </c>
      <c r="B147" s="70">
        <f>'Formulario de Inspección'!$A$5</f>
        <v>0</v>
      </c>
      <c r="C147" s="70" t="str">
        <f>+'Formulario de Inspección'!$D$5</f>
        <v>Banda transportadora</v>
      </c>
      <c r="D147" s="70">
        <f>+'Formulario de Inspección'!$H$5</f>
        <v>0</v>
      </c>
      <c r="E147" s="70">
        <f>+'Formulario de Inspección'!$A$7</f>
        <v>0</v>
      </c>
      <c r="F147" s="70">
        <f>+'Formulario de Inspección'!$D$7</f>
        <v>0</v>
      </c>
      <c r="G147" s="70">
        <f>+'Formulario de Inspección'!$H$7</f>
        <v>0</v>
      </c>
      <c r="H147" s="70">
        <f>+'Formulario de Inspección'!$P$7</f>
        <v>0</v>
      </c>
      <c r="I147" s="70">
        <f>+'Formulario de Inspección'!$R$7</f>
        <v>0</v>
      </c>
      <c r="J147" s="71">
        <f>+'Formulario de Inspección'!$A$9</f>
        <v>0</v>
      </c>
      <c r="K147" s="70" t="str">
        <f>+'Formulario de Inspección'!$D$9</f>
        <v>DIAGNOSTICO INICIAL</v>
      </c>
      <c r="L147" s="71" t="str">
        <f>+'Formulario de Inspección'!$H$9</f>
        <v>N/A</v>
      </c>
      <c r="M147" s="70" t="str">
        <f>+'Formulario de Inspección'!$P$9</f>
        <v>N/A</v>
      </c>
      <c r="N147" s="71">
        <f>+'Formulario de Inspección'!$R$9</f>
        <v>0</v>
      </c>
      <c r="O147" s="37" t="s">
        <v>238</v>
      </c>
      <c r="P147" s="37" t="str">
        <f>+Referencia!D147</f>
        <v>d</v>
      </c>
      <c r="Q147" s="72" t="str">
        <f>+Referencia!G147</f>
        <v>Condiciones del vehículo inadecuadas para la inspección por falta conexión del respiradero del cárter</v>
      </c>
      <c r="R147" s="70" t="str">
        <f>+Referencia!F147</f>
        <v>DG</v>
      </c>
      <c r="S147" s="73" t="str">
        <f>+'Formulario de Inspección'!N210</f>
        <v>P</v>
      </c>
      <c r="T147" s="75">
        <f>+'Formulario de Inspección'!O210</f>
        <v>0</v>
      </c>
      <c r="U147" s="70" t="str">
        <f>+'Formulario de Inspección'!$C$463</f>
        <v>FAVORABLE</v>
      </c>
      <c r="V147" s="70" t="str">
        <f>+'Formulario de Inspección'!$P$464</f>
        <v>N/A</v>
      </c>
      <c r="W147" s="70" t="str">
        <f>+'Formulario de Inspección'!$S$464</f>
        <v>N/A</v>
      </c>
      <c r="X147" s="70" t="str">
        <f>+'Formulario de Inspección'!$H$479</f>
        <v>William Ramírez Chavarría</v>
      </c>
    </row>
    <row r="148" spans="1:24" ht="31.95" hidden="1" customHeight="1">
      <c r="A148" s="70">
        <f>+'Formulario de Inspección'!$R$5</f>
        <v>0</v>
      </c>
      <c r="B148" s="70">
        <f>'Formulario de Inspección'!$A$5</f>
        <v>0</v>
      </c>
      <c r="C148" s="70" t="str">
        <f>+'Formulario de Inspección'!$D$5</f>
        <v>Banda transportadora</v>
      </c>
      <c r="D148" s="70">
        <f>+'Formulario de Inspección'!$H$5</f>
        <v>0</v>
      </c>
      <c r="E148" s="70">
        <f>+'Formulario de Inspección'!$A$7</f>
        <v>0</v>
      </c>
      <c r="F148" s="70">
        <f>+'Formulario de Inspección'!$D$7</f>
        <v>0</v>
      </c>
      <c r="G148" s="70">
        <f>+'Formulario de Inspección'!$H$7</f>
        <v>0</v>
      </c>
      <c r="H148" s="70">
        <f>+'Formulario de Inspección'!$P$7</f>
        <v>0</v>
      </c>
      <c r="I148" s="70">
        <f>+'Formulario de Inspección'!$R$7</f>
        <v>0</v>
      </c>
      <c r="J148" s="71">
        <f>+'Formulario de Inspección'!$A$9</f>
        <v>0</v>
      </c>
      <c r="K148" s="70" t="str">
        <f>+'Formulario de Inspección'!$D$9</f>
        <v>DIAGNOSTICO INICIAL</v>
      </c>
      <c r="L148" s="71" t="str">
        <f>+'Formulario de Inspección'!$H$9</f>
        <v>N/A</v>
      </c>
      <c r="M148" s="70" t="str">
        <f>+'Formulario de Inspección'!$P$9</f>
        <v>N/A</v>
      </c>
      <c r="N148" s="71">
        <f>+'Formulario de Inspección'!$R$9</f>
        <v>0</v>
      </c>
      <c r="O148" s="37" t="s">
        <v>238</v>
      </c>
      <c r="P148" s="37" t="str">
        <f>+Referencia!D148</f>
        <v>e</v>
      </c>
      <c r="Q148" s="72" t="str">
        <f>+Referencia!G148</f>
        <v>Condiciones del vehículo inadecuadas para la inspección por existencia de topes de acelerador</v>
      </c>
      <c r="R148" s="70" t="str">
        <f>+Referencia!F148</f>
        <v>DG</v>
      </c>
      <c r="S148" s="73" t="str">
        <f>+'Formulario de Inspección'!N211</f>
        <v>P</v>
      </c>
      <c r="T148" s="75">
        <f>+'Formulario de Inspección'!O211</f>
        <v>0</v>
      </c>
      <c r="U148" s="70" t="str">
        <f>+'Formulario de Inspección'!$C$463</f>
        <v>FAVORABLE</v>
      </c>
      <c r="V148" s="70" t="str">
        <f>+'Formulario de Inspección'!$P$464</f>
        <v>N/A</v>
      </c>
      <c r="W148" s="70" t="str">
        <f>+'Formulario de Inspección'!$S$464</f>
        <v>N/A</v>
      </c>
      <c r="X148" s="70" t="str">
        <f>+'Formulario de Inspección'!$H$479</f>
        <v>William Ramírez Chavarría</v>
      </c>
    </row>
    <row r="149" spans="1:24" ht="31.95" hidden="1" customHeight="1">
      <c r="A149" s="70">
        <f>+'Formulario de Inspección'!$R$5</f>
        <v>0</v>
      </c>
      <c r="B149" s="70">
        <f>'Formulario de Inspección'!$A$5</f>
        <v>0</v>
      </c>
      <c r="C149" s="70" t="str">
        <f>+'Formulario de Inspección'!$D$5</f>
        <v>Banda transportadora</v>
      </c>
      <c r="D149" s="70">
        <f>+'Formulario de Inspección'!$H$5</f>
        <v>0</v>
      </c>
      <c r="E149" s="70">
        <f>+'Formulario de Inspección'!$A$7</f>
        <v>0</v>
      </c>
      <c r="F149" s="70">
        <f>+'Formulario de Inspección'!$D$7</f>
        <v>0</v>
      </c>
      <c r="G149" s="70">
        <f>+'Formulario de Inspección'!$H$7</f>
        <v>0</v>
      </c>
      <c r="H149" s="70">
        <f>+'Formulario de Inspección'!$P$7</f>
        <v>0</v>
      </c>
      <c r="I149" s="70">
        <f>+'Formulario de Inspección'!$R$7</f>
        <v>0</v>
      </c>
      <c r="J149" s="71">
        <f>+'Formulario de Inspección'!$A$9</f>
        <v>0</v>
      </c>
      <c r="K149" s="70" t="str">
        <f>+'Formulario de Inspección'!$D$9</f>
        <v>DIAGNOSTICO INICIAL</v>
      </c>
      <c r="L149" s="71" t="str">
        <f>+'Formulario de Inspección'!$H$9</f>
        <v>N/A</v>
      </c>
      <c r="M149" s="70" t="str">
        <f>+'Formulario de Inspección'!$P$9</f>
        <v>N/A</v>
      </c>
      <c r="N149" s="71">
        <f>+'Formulario de Inspección'!$R$9</f>
        <v>0</v>
      </c>
      <c r="O149" s="37" t="s">
        <v>238</v>
      </c>
      <c r="P149" s="37" t="str">
        <f>+Referencia!D149</f>
        <v>f</v>
      </c>
      <c r="Q149" s="72" t="str">
        <f>+Referencia!G149</f>
        <v>Condiciones del vehículo inadecuadas para la inspección por presencia ruidos anormales en el motor u otro componente del sistema de emisiones</v>
      </c>
      <c r="R149" s="70" t="str">
        <f>+Referencia!F149</f>
        <v>DG</v>
      </c>
      <c r="S149" s="73" t="str">
        <f>+'Formulario de Inspección'!N212</f>
        <v>P</v>
      </c>
      <c r="T149" s="75">
        <f>+'Formulario de Inspección'!O212</f>
        <v>0</v>
      </c>
      <c r="U149" s="70" t="str">
        <f>+'Formulario de Inspección'!$C$463</f>
        <v>FAVORABLE</v>
      </c>
      <c r="V149" s="70" t="str">
        <f>+'Formulario de Inspección'!$P$464</f>
        <v>N/A</v>
      </c>
      <c r="W149" s="70" t="str">
        <f>+'Formulario de Inspección'!$S$464</f>
        <v>N/A</v>
      </c>
      <c r="X149" s="70" t="str">
        <f>+'Formulario de Inspección'!$H$479</f>
        <v>William Ramírez Chavarría</v>
      </c>
    </row>
    <row r="150" spans="1:24" ht="31.95" hidden="1" customHeight="1">
      <c r="A150" s="70">
        <f>+'Formulario de Inspección'!$R$5</f>
        <v>0</v>
      </c>
      <c r="B150" s="70">
        <f>'Formulario de Inspección'!$A$5</f>
        <v>0</v>
      </c>
      <c r="C150" s="70" t="str">
        <f>+'Formulario de Inspección'!$D$5</f>
        <v>Banda transportadora</v>
      </c>
      <c r="D150" s="70">
        <f>+'Formulario de Inspección'!$H$5</f>
        <v>0</v>
      </c>
      <c r="E150" s="70">
        <f>+'Formulario de Inspección'!$A$7</f>
        <v>0</v>
      </c>
      <c r="F150" s="70">
        <f>+'Formulario de Inspección'!$D$7</f>
        <v>0</v>
      </c>
      <c r="G150" s="70">
        <f>+'Formulario de Inspección'!$H$7</f>
        <v>0</v>
      </c>
      <c r="H150" s="70">
        <f>+'Formulario de Inspección'!$P$7</f>
        <v>0</v>
      </c>
      <c r="I150" s="70">
        <f>+'Formulario de Inspección'!$R$7</f>
        <v>0</v>
      </c>
      <c r="J150" s="71">
        <f>+'Formulario de Inspección'!$A$9</f>
        <v>0</v>
      </c>
      <c r="K150" s="70" t="str">
        <f>+'Formulario de Inspección'!$D$9</f>
        <v>DIAGNOSTICO INICIAL</v>
      </c>
      <c r="L150" s="71" t="str">
        <f>+'Formulario de Inspección'!$H$9</f>
        <v>N/A</v>
      </c>
      <c r="M150" s="70" t="str">
        <f>+'Formulario de Inspección'!$P$9</f>
        <v>N/A</v>
      </c>
      <c r="N150" s="71">
        <f>+'Formulario de Inspección'!$R$9</f>
        <v>0</v>
      </c>
      <c r="O150" s="37" t="s">
        <v>238</v>
      </c>
      <c r="P150" s="37" t="str">
        <f>+Referencia!D150</f>
        <v>g</v>
      </c>
      <c r="Q150" s="72" t="str">
        <f>+Referencia!G150</f>
        <v>Condiciones del vehículo inadecuadas para la inspección por rango de temperatura del motor por encima o por debajo de temperatura normal de funcionamiento</v>
      </c>
      <c r="R150" s="70" t="str">
        <f>+Referencia!F150</f>
        <v>DG</v>
      </c>
      <c r="S150" s="73" t="str">
        <f>+'Formulario de Inspección'!N213</f>
        <v>P</v>
      </c>
      <c r="T150" s="75">
        <f>+'Formulario de Inspección'!O213</f>
        <v>0</v>
      </c>
      <c r="U150" s="70" t="str">
        <f>+'Formulario de Inspección'!$C$463</f>
        <v>FAVORABLE</v>
      </c>
      <c r="V150" s="70" t="str">
        <f>+'Formulario de Inspección'!$P$464</f>
        <v>N/A</v>
      </c>
      <c r="W150" s="70" t="str">
        <f>+'Formulario de Inspección'!$S$464</f>
        <v>N/A</v>
      </c>
      <c r="X150" s="70" t="str">
        <f>+'Formulario de Inspección'!$H$479</f>
        <v>William Ramírez Chavarría</v>
      </c>
    </row>
    <row r="151" spans="1:24" ht="31.95" hidden="1" customHeight="1">
      <c r="A151" s="70">
        <f>+'Formulario de Inspección'!$R$5</f>
        <v>0</v>
      </c>
      <c r="B151" s="70">
        <f>'Formulario de Inspección'!$A$5</f>
        <v>0</v>
      </c>
      <c r="C151" s="70" t="str">
        <f>+'Formulario de Inspección'!$D$5</f>
        <v>Banda transportadora</v>
      </c>
      <c r="D151" s="70">
        <f>+'Formulario de Inspección'!$H$5</f>
        <v>0</v>
      </c>
      <c r="E151" s="70">
        <f>+'Formulario de Inspección'!$A$7</f>
        <v>0</v>
      </c>
      <c r="F151" s="70">
        <f>+'Formulario de Inspección'!$D$7</f>
        <v>0</v>
      </c>
      <c r="G151" s="70">
        <f>+'Formulario de Inspección'!$H$7</f>
        <v>0</v>
      </c>
      <c r="H151" s="70">
        <f>+'Formulario de Inspección'!$P$7</f>
        <v>0</v>
      </c>
      <c r="I151" s="70">
        <f>+'Formulario de Inspección'!$R$7</f>
        <v>0</v>
      </c>
      <c r="J151" s="71">
        <f>+'Formulario de Inspección'!$A$9</f>
        <v>0</v>
      </c>
      <c r="K151" s="70" t="str">
        <f>+'Formulario de Inspección'!$D$9</f>
        <v>DIAGNOSTICO INICIAL</v>
      </c>
      <c r="L151" s="71" t="str">
        <f>+'Formulario de Inspección'!$H$9</f>
        <v>N/A</v>
      </c>
      <c r="M151" s="70" t="str">
        <f>+'Formulario de Inspección'!$P$9</f>
        <v>N/A</v>
      </c>
      <c r="N151" s="71">
        <f>+'Formulario de Inspección'!$R$9</f>
        <v>0</v>
      </c>
      <c r="O151" s="37" t="s">
        <v>238</v>
      </c>
      <c r="P151" s="37" t="str">
        <f>+Referencia!D151</f>
        <v>h</v>
      </c>
      <c r="Q151" s="72" t="str">
        <f>+Referencia!G151</f>
        <v>Condiciones del vehículo inadecuadas para la inspección por dispositivos desinstalados o ausentes del sistema de emisiones</v>
      </c>
      <c r="R151" s="70" t="str">
        <f>+Referencia!F151</f>
        <v>DG</v>
      </c>
      <c r="S151" s="73" t="str">
        <f>+'Formulario de Inspección'!N214</f>
        <v>P</v>
      </c>
      <c r="T151" s="75">
        <f>+'Formulario de Inspección'!O214</f>
        <v>0</v>
      </c>
      <c r="U151" s="70" t="str">
        <f>+'Formulario de Inspección'!$C$463</f>
        <v>FAVORABLE</v>
      </c>
      <c r="V151" s="70" t="str">
        <f>+'Formulario de Inspección'!$P$464</f>
        <v>N/A</v>
      </c>
      <c r="W151" s="70" t="str">
        <f>+'Formulario de Inspección'!$S$464</f>
        <v>N/A</v>
      </c>
      <c r="X151" s="70" t="str">
        <f>+'Formulario de Inspección'!$H$479</f>
        <v>William Ramírez Chavarría</v>
      </c>
    </row>
    <row r="152" spans="1:24" ht="28.8" hidden="1">
      <c r="A152" s="70">
        <f>+'Formulario de Inspección'!$R$5</f>
        <v>0</v>
      </c>
      <c r="B152" s="70">
        <f>'Formulario de Inspección'!$A$5</f>
        <v>0</v>
      </c>
      <c r="C152" s="70" t="str">
        <f>+'Formulario de Inspección'!$D$5</f>
        <v>Banda transportadora</v>
      </c>
      <c r="D152" s="70">
        <f>+'Formulario de Inspección'!$H$5</f>
        <v>0</v>
      </c>
      <c r="E152" s="70">
        <f>+'Formulario de Inspección'!$A$7</f>
        <v>0</v>
      </c>
      <c r="F152" s="70">
        <f>+'Formulario de Inspección'!$D$7</f>
        <v>0</v>
      </c>
      <c r="G152" s="70">
        <f>+'Formulario de Inspección'!$H$7</f>
        <v>0</v>
      </c>
      <c r="H152" s="70">
        <f>+'Formulario de Inspección'!$P$7</f>
        <v>0</v>
      </c>
      <c r="I152" s="70">
        <f>+'Formulario de Inspección'!$R$7</f>
        <v>0</v>
      </c>
      <c r="J152" s="71">
        <f>+'Formulario de Inspección'!$A$9</f>
        <v>0</v>
      </c>
      <c r="K152" s="70" t="str">
        <f>+'Formulario de Inspección'!$D$9</f>
        <v>DIAGNOSTICO INICIAL</v>
      </c>
      <c r="L152" s="71" t="str">
        <f>+'Formulario de Inspección'!$H$9</f>
        <v>N/A</v>
      </c>
      <c r="M152" s="70" t="str">
        <f>+'Formulario de Inspección'!$P$9</f>
        <v>N/A</v>
      </c>
      <c r="N152" s="71">
        <f>+'Formulario de Inspección'!$R$9</f>
        <v>0</v>
      </c>
      <c r="O152" s="37" t="s">
        <v>238</v>
      </c>
      <c r="P152" s="37" t="str">
        <f>+Referencia!D152</f>
        <v>i</v>
      </c>
      <c r="Q152" s="72" t="str">
        <f>+Referencia!G152</f>
        <v>Desinstalación de sellos de seguridad para el control de caudal y/o revoluciones en la bomba de inyección, cuando aplica.</v>
      </c>
      <c r="R152" s="70" t="str">
        <f>+Referencia!F152</f>
        <v>DL</v>
      </c>
      <c r="S152" s="73" t="str">
        <f>+'Formulario de Inspección'!N215</f>
        <v>P</v>
      </c>
      <c r="T152" s="75">
        <f>+'Formulario de Inspección'!O215</f>
        <v>0</v>
      </c>
      <c r="U152" s="70" t="str">
        <f>+'Formulario de Inspección'!$C$463</f>
        <v>FAVORABLE</v>
      </c>
      <c r="V152" s="70" t="str">
        <f>+'Formulario de Inspección'!$P$464</f>
        <v>N/A</v>
      </c>
      <c r="W152" s="70" t="str">
        <f>+'Formulario de Inspección'!$S$464</f>
        <v>N/A</v>
      </c>
      <c r="X152" s="70" t="str">
        <f>+'Formulario de Inspección'!$H$479</f>
        <v>William Ramírez Chavarría</v>
      </c>
    </row>
    <row r="153" spans="1:24" ht="31.95" hidden="1" customHeight="1">
      <c r="A153" s="70">
        <f>+'Formulario de Inspección'!$R$5</f>
        <v>0</v>
      </c>
      <c r="B153" s="70">
        <f>'Formulario de Inspección'!$A$5</f>
        <v>0</v>
      </c>
      <c r="C153" s="70" t="str">
        <f>+'Formulario de Inspección'!$D$5</f>
        <v>Banda transportadora</v>
      </c>
      <c r="D153" s="70">
        <f>+'Formulario de Inspección'!$H$5</f>
        <v>0</v>
      </c>
      <c r="E153" s="70">
        <f>+'Formulario de Inspección'!$A$7</f>
        <v>0</v>
      </c>
      <c r="F153" s="70">
        <f>+'Formulario de Inspección'!$D$7</f>
        <v>0</v>
      </c>
      <c r="G153" s="70">
        <f>+'Formulario de Inspección'!$H$7</f>
        <v>0</v>
      </c>
      <c r="H153" s="70">
        <f>+'Formulario de Inspección'!$P$7</f>
        <v>0</v>
      </c>
      <c r="I153" s="70">
        <f>+'Formulario de Inspección'!$R$7</f>
        <v>0</v>
      </c>
      <c r="J153" s="71">
        <f>+'Formulario de Inspección'!$A$9</f>
        <v>0</v>
      </c>
      <c r="K153" s="70" t="str">
        <f>+'Formulario de Inspección'!$D$9</f>
        <v>DIAGNOSTICO INICIAL</v>
      </c>
      <c r="L153" s="71" t="str">
        <f>+'Formulario de Inspección'!$H$9</f>
        <v>N/A</v>
      </c>
      <c r="M153" s="70" t="str">
        <f>+'Formulario de Inspección'!$P$9</f>
        <v>N/A</v>
      </c>
      <c r="N153" s="71">
        <f>+'Formulario de Inspección'!$R$9</f>
        <v>0</v>
      </c>
      <c r="O153" s="37" t="s">
        <v>238</v>
      </c>
      <c r="P153" s="37" t="str">
        <f>+Referencia!D153</f>
        <v>j</v>
      </c>
      <c r="Q153" s="72" t="str">
        <f>+Referencia!G153</f>
        <v>El vehículo presenta emisiones con opacidad de los humos superior a lo permitido.</v>
      </c>
      <c r="R153" s="70" t="str">
        <f>+Referencia!F153</f>
        <v>DG</v>
      </c>
      <c r="S153" s="73" t="str">
        <f>+'Formulario de Inspección'!N216</f>
        <v>P</v>
      </c>
      <c r="T153" s="75">
        <f>+'Formulario de Inspección'!O216</f>
        <v>0</v>
      </c>
      <c r="U153" s="70" t="str">
        <f>+'Formulario de Inspección'!$C$463</f>
        <v>FAVORABLE</v>
      </c>
      <c r="V153" s="70" t="str">
        <f>+'Formulario de Inspección'!$P$464</f>
        <v>N/A</v>
      </c>
      <c r="W153" s="70" t="str">
        <f>+'Formulario de Inspección'!$S$464</f>
        <v>N/A</v>
      </c>
      <c r="X153" s="70" t="str">
        <f>+'Formulario de Inspección'!$H$479</f>
        <v>William Ramírez Chavarría</v>
      </c>
    </row>
    <row r="154" spans="1:24" ht="31.95" hidden="1" customHeight="1">
      <c r="A154" s="70">
        <f>+'Formulario de Inspección'!$R$5</f>
        <v>0</v>
      </c>
      <c r="B154" s="70">
        <f>'Formulario de Inspección'!$A$5</f>
        <v>0</v>
      </c>
      <c r="C154" s="70" t="str">
        <f>+'Formulario de Inspección'!$D$5</f>
        <v>Banda transportadora</v>
      </c>
      <c r="D154" s="70">
        <f>+'Formulario de Inspección'!$H$5</f>
        <v>0</v>
      </c>
      <c r="E154" s="70">
        <f>+'Formulario de Inspección'!$A$7</f>
        <v>0</v>
      </c>
      <c r="F154" s="70">
        <f>+'Formulario de Inspección'!$D$7</f>
        <v>0</v>
      </c>
      <c r="G154" s="70">
        <f>+'Formulario de Inspección'!$H$7</f>
        <v>0</v>
      </c>
      <c r="H154" s="70">
        <f>+'Formulario de Inspección'!$P$7</f>
        <v>0</v>
      </c>
      <c r="I154" s="70">
        <f>+'Formulario de Inspección'!$R$7</f>
        <v>0</v>
      </c>
      <c r="J154" s="71">
        <f>+'Formulario de Inspección'!$A$9</f>
        <v>0</v>
      </c>
      <c r="K154" s="70" t="str">
        <f>+'Formulario de Inspección'!$D$9</f>
        <v>DIAGNOSTICO INICIAL</v>
      </c>
      <c r="L154" s="71" t="str">
        <f>+'Formulario de Inspección'!$H$9</f>
        <v>N/A</v>
      </c>
      <c r="M154" s="70" t="str">
        <f>+'Formulario de Inspección'!$P$9</f>
        <v>N/A</v>
      </c>
      <c r="N154" s="71">
        <f>+'Formulario de Inspección'!$R$9</f>
        <v>0</v>
      </c>
      <c r="O154" s="37" t="s">
        <v>250</v>
      </c>
      <c r="P154" s="37" t="str">
        <f>+Referencia!D154</f>
        <v>a</v>
      </c>
      <c r="Q154" s="72" t="str">
        <f>+Referencia!G154</f>
        <v>Progresión no gradual del freno (agarre)</v>
      </c>
      <c r="R154" s="70" t="str">
        <f>+Referencia!F154</f>
        <v>DG</v>
      </c>
      <c r="S154" s="73" t="str">
        <f>+'Formulario de Inspección'!N220</f>
        <v>P</v>
      </c>
      <c r="T154" s="75">
        <f>+'Formulario de Inspección'!O220</f>
        <v>0</v>
      </c>
      <c r="U154" s="70" t="str">
        <f>+'Formulario de Inspección'!$C$463</f>
        <v>FAVORABLE</v>
      </c>
      <c r="V154" s="70" t="str">
        <f>+'Formulario de Inspección'!$P$464</f>
        <v>N/A</v>
      </c>
      <c r="W154" s="70" t="str">
        <f>+'Formulario de Inspección'!$S$464</f>
        <v>N/A</v>
      </c>
      <c r="X154" s="70" t="str">
        <f>+'Formulario de Inspección'!$H$479</f>
        <v>William Ramírez Chavarría</v>
      </c>
    </row>
    <row r="155" spans="1:24" ht="31.95" hidden="1" customHeight="1">
      <c r="A155" s="70">
        <f>+'Formulario de Inspección'!$R$5</f>
        <v>0</v>
      </c>
      <c r="B155" s="70">
        <f>'Formulario de Inspección'!$A$5</f>
        <v>0</v>
      </c>
      <c r="C155" s="70" t="str">
        <f>+'Formulario de Inspección'!$D$5</f>
        <v>Banda transportadora</v>
      </c>
      <c r="D155" s="70">
        <f>+'Formulario de Inspección'!$H$5</f>
        <v>0</v>
      </c>
      <c r="E155" s="70">
        <f>+'Formulario de Inspección'!$A$7</f>
        <v>0</v>
      </c>
      <c r="F155" s="70">
        <f>+'Formulario de Inspección'!$D$7</f>
        <v>0</v>
      </c>
      <c r="G155" s="70">
        <f>+'Formulario de Inspección'!$H$7</f>
        <v>0</v>
      </c>
      <c r="H155" s="70">
        <f>+'Formulario de Inspección'!$P$7</f>
        <v>0</v>
      </c>
      <c r="I155" s="70">
        <f>+'Formulario de Inspección'!$R$7</f>
        <v>0</v>
      </c>
      <c r="J155" s="71">
        <f>+'Formulario de Inspección'!$A$9</f>
        <v>0</v>
      </c>
      <c r="K155" s="70" t="str">
        <f>+'Formulario de Inspección'!$D$9</f>
        <v>DIAGNOSTICO INICIAL</v>
      </c>
      <c r="L155" s="71" t="str">
        <f>+'Formulario de Inspección'!$H$9</f>
        <v>N/A</v>
      </c>
      <c r="M155" s="70" t="str">
        <f>+'Formulario de Inspección'!$P$9</f>
        <v>N/A</v>
      </c>
      <c r="N155" s="71">
        <f>+'Formulario de Inspección'!$R$9</f>
        <v>0</v>
      </c>
      <c r="O155" s="37" t="s">
        <v>250</v>
      </c>
      <c r="P155" s="37" t="str">
        <f>+Referencia!D155</f>
        <v>b</v>
      </c>
      <c r="Q155" s="72" t="str">
        <f>+Referencia!G155</f>
        <v>Existencia de fuerzas de frenado en ausencia de acción sobre el mando del freno</v>
      </c>
      <c r="R155" s="70" t="str">
        <f>+Referencia!F155</f>
        <v>DG</v>
      </c>
      <c r="S155" s="73" t="str">
        <f>+'Formulario de Inspección'!N221</f>
        <v>P</v>
      </c>
      <c r="T155" s="75">
        <f>+'Formulario de Inspección'!O221</f>
        <v>0</v>
      </c>
      <c r="U155" s="70" t="str">
        <f>+'Formulario de Inspección'!$C$463</f>
        <v>FAVORABLE</v>
      </c>
      <c r="V155" s="70" t="str">
        <f>+'Formulario de Inspección'!$P$464</f>
        <v>N/A</v>
      </c>
      <c r="W155" s="70" t="str">
        <f>+'Formulario de Inspección'!$S$464</f>
        <v>N/A</v>
      </c>
      <c r="X155" s="70" t="str">
        <f>+'Formulario de Inspección'!$H$479</f>
        <v>William Ramírez Chavarría</v>
      </c>
    </row>
    <row r="156" spans="1:24" ht="31.95" hidden="1" customHeight="1">
      <c r="A156" s="70">
        <f>+'Formulario de Inspección'!$R$5</f>
        <v>0</v>
      </c>
      <c r="B156" s="70">
        <f>'Formulario de Inspección'!$A$5</f>
        <v>0</v>
      </c>
      <c r="C156" s="70" t="str">
        <f>+'Formulario de Inspección'!$D$5</f>
        <v>Banda transportadora</v>
      </c>
      <c r="D156" s="70">
        <f>+'Formulario de Inspección'!$H$5</f>
        <v>0</v>
      </c>
      <c r="E156" s="70">
        <f>+'Formulario de Inspección'!$A$7</f>
        <v>0</v>
      </c>
      <c r="F156" s="70">
        <f>+'Formulario de Inspección'!$D$7</f>
        <v>0</v>
      </c>
      <c r="G156" s="70">
        <f>+'Formulario de Inspección'!$H$7</f>
        <v>0</v>
      </c>
      <c r="H156" s="70">
        <f>+'Formulario de Inspección'!$P$7</f>
        <v>0</v>
      </c>
      <c r="I156" s="70">
        <f>+'Formulario de Inspección'!$R$7</f>
        <v>0</v>
      </c>
      <c r="J156" s="71">
        <f>+'Formulario de Inspección'!$A$9</f>
        <v>0</v>
      </c>
      <c r="K156" s="70" t="str">
        <f>+'Formulario de Inspección'!$D$9</f>
        <v>DIAGNOSTICO INICIAL</v>
      </c>
      <c r="L156" s="71" t="str">
        <f>+'Formulario de Inspección'!$H$9</f>
        <v>N/A</v>
      </c>
      <c r="M156" s="70" t="str">
        <f>+'Formulario de Inspección'!$P$9</f>
        <v>N/A</v>
      </c>
      <c r="N156" s="71">
        <f>+'Formulario de Inspección'!$R$9</f>
        <v>0</v>
      </c>
      <c r="O156" s="37" t="s">
        <v>250</v>
      </c>
      <c r="P156" s="37" t="str">
        <f>+Referencia!D156</f>
        <v>c</v>
      </c>
      <c r="Q156" s="72" t="str">
        <f>+Referencia!G156</f>
        <v>Desequilibrio de las fuerzas de frenado entre las ruedas de un mismo eje, superior al 20% e inferior al 35%</v>
      </c>
      <c r="R156" s="70" t="str">
        <f>+Referencia!F156</f>
        <v>DL</v>
      </c>
      <c r="S156" s="73" t="str">
        <f>+'Formulario de Inspección'!N222</f>
        <v>P</v>
      </c>
      <c r="T156" s="75">
        <f>+'Formulario de Inspección'!O222</f>
        <v>0</v>
      </c>
      <c r="U156" s="70" t="str">
        <f>+'Formulario de Inspección'!$C$463</f>
        <v>FAVORABLE</v>
      </c>
      <c r="V156" s="70" t="str">
        <f>+'Formulario de Inspección'!$P$464</f>
        <v>N/A</v>
      </c>
      <c r="W156" s="70" t="str">
        <f>+'Formulario de Inspección'!$S$464</f>
        <v>N/A</v>
      </c>
      <c r="X156" s="70" t="str">
        <f>+'Formulario de Inspección'!$H$479</f>
        <v>William Ramírez Chavarría</v>
      </c>
    </row>
    <row r="157" spans="1:24" ht="28.8" hidden="1">
      <c r="A157" s="70">
        <f>+'Formulario de Inspección'!$R$5</f>
        <v>0</v>
      </c>
      <c r="B157" s="70">
        <f>'Formulario de Inspección'!$A$5</f>
        <v>0</v>
      </c>
      <c r="C157" s="70" t="str">
        <f>+'Formulario de Inspección'!$D$5</f>
        <v>Banda transportadora</v>
      </c>
      <c r="D157" s="70">
        <f>+'Formulario de Inspección'!$H$5</f>
        <v>0</v>
      </c>
      <c r="E157" s="70">
        <f>+'Formulario de Inspección'!$A$7</f>
        <v>0</v>
      </c>
      <c r="F157" s="70">
        <f>+'Formulario de Inspección'!$D$7</f>
        <v>0</v>
      </c>
      <c r="G157" s="70">
        <f>+'Formulario de Inspección'!$H$7</f>
        <v>0</v>
      </c>
      <c r="H157" s="70">
        <f>+'Formulario de Inspección'!$P$7</f>
        <v>0</v>
      </c>
      <c r="I157" s="70">
        <f>+'Formulario de Inspección'!$R$7</f>
        <v>0</v>
      </c>
      <c r="J157" s="71">
        <f>+'Formulario de Inspección'!$A$9</f>
        <v>0</v>
      </c>
      <c r="K157" s="70" t="str">
        <f>+'Formulario de Inspección'!$D$9</f>
        <v>DIAGNOSTICO INICIAL</v>
      </c>
      <c r="L157" s="71" t="str">
        <f>+'Formulario de Inspección'!$H$9</f>
        <v>N/A</v>
      </c>
      <c r="M157" s="70" t="str">
        <f>+'Formulario de Inspección'!$P$9</f>
        <v>N/A</v>
      </c>
      <c r="N157" s="71">
        <f>+'Formulario de Inspección'!$R$9</f>
        <v>0</v>
      </c>
      <c r="O157" s="37" t="s">
        <v>250</v>
      </c>
      <c r="P157" s="37" t="str">
        <f>+Referencia!D157</f>
        <v>d</v>
      </c>
      <c r="Q157" s="72" t="str">
        <f>+Referencia!G157</f>
        <v>Desequilibrio de las fuerzas de frenado entre las ruedas de un mismo eje, superior al 35%</v>
      </c>
      <c r="R157" s="70" t="str">
        <f>+Referencia!F157</f>
        <v>DG</v>
      </c>
      <c r="S157" s="73" t="str">
        <f>+'Formulario de Inspección'!N223</f>
        <v>P</v>
      </c>
      <c r="T157" s="75">
        <f>+'Formulario de Inspección'!O223</f>
        <v>0</v>
      </c>
      <c r="U157" s="70" t="str">
        <f>+'Formulario de Inspección'!$C$463</f>
        <v>FAVORABLE</v>
      </c>
      <c r="V157" s="70" t="str">
        <f>+'Formulario de Inspección'!$P$464</f>
        <v>N/A</v>
      </c>
      <c r="W157" s="70" t="str">
        <f>+'Formulario de Inspección'!$S$464</f>
        <v>N/A</v>
      </c>
      <c r="X157" s="70" t="str">
        <f>+'Formulario de Inspección'!$H$479</f>
        <v>William Ramírez Chavarría</v>
      </c>
    </row>
    <row r="158" spans="1:24" ht="31.95" hidden="1" customHeight="1">
      <c r="A158" s="70">
        <f>+'Formulario de Inspección'!$R$5</f>
        <v>0</v>
      </c>
      <c r="B158" s="70">
        <f>'Formulario de Inspección'!$A$5</f>
        <v>0</v>
      </c>
      <c r="C158" s="70" t="str">
        <f>+'Formulario de Inspección'!$D$5</f>
        <v>Banda transportadora</v>
      </c>
      <c r="D158" s="70">
        <f>+'Formulario de Inspección'!$H$5</f>
        <v>0</v>
      </c>
      <c r="E158" s="70">
        <f>+'Formulario de Inspección'!$A$7</f>
        <v>0</v>
      </c>
      <c r="F158" s="70">
        <f>+'Formulario de Inspección'!$D$7</f>
        <v>0</v>
      </c>
      <c r="G158" s="70">
        <f>+'Formulario de Inspección'!$H$7</f>
        <v>0</v>
      </c>
      <c r="H158" s="70">
        <f>+'Formulario de Inspección'!$P$7</f>
        <v>0</v>
      </c>
      <c r="I158" s="70">
        <f>+'Formulario de Inspección'!$R$7</f>
        <v>0</v>
      </c>
      <c r="J158" s="71">
        <f>+'Formulario de Inspección'!$A$9</f>
        <v>0</v>
      </c>
      <c r="K158" s="70" t="str">
        <f>+'Formulario de Inspección'!$D$9</f>
        <v>DIAGNOSTICO INICIAL</v>
      </c>
      <c r="L158" s="71" t="str">
        <f>+'Formulario de Inspección'!$H$9</f>
        <v>N/A</v>
      </c>
      <c r="M158" s="70" t="str">
        <f>+'Formulario de Inspección'!$P$9</f>
        <v>N/A</v>
      </c>
      <c r="N158" s="71">
        <f>+'Formulario de Inspección'!$R$9</f>
        <v>0</v>
      </c>
      <c r="O158" s="37" t="s">
        <v>250</v>
      </c>
      <c r="P158" s="37" t="str">
        <f>+Referencia!D158</f>
        <v>e</v>
      </c>
      <c r="Q158" s="72" t="str">
        <f>+Referencia!G158</f>
        <v>Eficacia de frenado inferior al mínimo permitido</v>
      </c>
      <c r="R158" s="70" t="str">
        <f>+Referencia!F158</f>
        <v>DG</v>
      </c>
      <c r="S158" s="73" t="str">
        <f>+'Formulario de Inspección'!N224</f>
        <v>P</v>
      </c>
      <c r="T158" s="75">
        <f>+'Formulario de Inspección'!O224</f>
        <v>0</v>
      </c>
      <c r="U158" s="70" t="str">
        <f>+'Formulario de Inspección'!$C$463</f>
        <v>FAVORABLE</v>
      </c>
      <c r="V158" s="70" t="str">
        <f>+'Formulario de Inspección'!$P$464</f>
        <v>N/A</v>
      </c>
      <c r="W158" s="70" t="str">
        <f>+'Formulario de Inspección'!$S$464</f>
        <v>N/A</v>
      </c>
      <c r="X158" s="70" t="str">
        <f>+'Formulario de Inspección'!$H$479</f>
        <v>William Ramírez Chavarría</v>
      </c>
    </row>
    <row r="159" spans="1:24" ht="31.95" hidden="1" customHeight="1">
      <c r="A159" s="70">
        <f>+'Formulario de Inspección'!$R$5</f>
        <v>0</v>
      </c>
      <c r="B159" s="70">
        <f>'Formulario de Inspección'!$A$5</f>
        <v>0</v>
      </c>
      <c r="C159" s="70" t="str">
        <f>+'Formulario de Inspección'!$D$5</f>
        <v>Banda transportadora</v>
      </c>
      <c r="D159" s="70">
        <f>+'Formulario de Inspección'!$H$5</f>
        <v>0</v>
      </c>
      <c r="E159" s="70">
        <f>+'Formulario de Inspección'!$A$7</f>
        <v>0</v>
      </c>
      <c r="F159" s="70">
        <f>+'Formulario de Inspección'!$D$7</f>
        <v>0</v>
      </c>
      <c r="G159" s="70">
        <f>+'Formulario de Inspección'!$H$7</f>
        <v>0</v>
      </c>
      <c r="H159" s="70">
        <f>+'Formulario de Inspección'!$P$7</f>
        <v>0</v>
      </c>
      <c r="I159" s="70">
        <f>+'Formulario de Inspección'!$R$7</f>
        <v>0</v>
      </c>
      <c r="J159" s="71">
        <f>+'Formulario de Inspección'!$A$9</f>
        <v>0</v>
      </c>
      <c r="K159" s="70" t="str">
        <f>+'Formulario de Inspección'!$D$9</f>
        <v>DIAGNOSTICO INICIAL</v>
      </c>
      <c r="L159" s="71" t="str">
        <f>+'Formulario de Inspección'!$H$9</f>
        <v>N/A</v>
      </c>
      <c r="M159" s="70" t="str">
        <f>+'Formulario de Inspección'!$P$9</f>
        <v>N/A</v>
      </c>
      <c r="N159" s="71">
        <f>+'Formulario de Inspección'!$R$9</f>
        <v>0</v>
      </c>
      <c r="O159" s="37" t="s">
        <v>250</v>
      </c>
      <c r="P159" s="37" t="str">
        <f>+Referencia!D159</f>
        <v>f</v>
      </c>
      <c r="Q159" s="72" t="str">
        <f>+Referencia!G159</f>
        <v>Inexistencia del freno de servicio</v>
      </c>
      <c r="R159" s="70" t="str">
        <f>+Referencia!F159</f>
        <v>DG</v>
      </c>
      <c r="S159" s="73" t="str">
        <f>+'Formulario de Inspección'!N225</f>
        <v>P</v>
      </c>
      <c r="T159" s="75">
        <f>+'Formulario de Inspección'!O225</f>
        <v>0</v>
      </c>
      <c r="U159" s="70" t="str">
        <f>+'Formulario de Inspección'!$C$463</f>
        <v>FAVORABLE</v>
      </c>
      <c r="V159" s="70" t="str">
        <f>+'Formulario de Inspección'!$P$464</f>
        <v>N/A</v>
      </c>
      <c r="W159" s="70" t="str">
        <f>+'Formulario de Inspección'!$S$464</f>
        <v>N/A</v>
      </c>
      <c r="X159" s="70" t="str">
        <f>+'Formulario de Inspección'!$H$479</f>
        <v>William Ramírez Chavarría</v>
      </c>
    </row>
    <row r="160" spans="1:24" ht="31.95" hidden="1" customHeight="1">
      <c r="A160" s="70">
        <f>+'Formulario de Inspección'!$R$5</f>
        <v>0</v>
      </c>
      <c r="B160" s="70">
        <f>'Formulario de Inspección'!$A$5</f>
        <v>0</v>
      </c>
      <c r="C160" s="70" t="str">
        <f>+'Formulario de Inspección'!$D$5</f>
        <v>Banda transportadora</v>
      </c>
      <c r="D160" s="70">
        <f>+'Formulario de Inspección'!$H$5</f>
        <v>0</v>
      </c>
      <c r="E160" s="70">
        <f>+'Formulario de Inspección'!$A$7</f>
        <v>0</v>
      </c>
      <c r="F160" s="70">
        <f>+'Formulario de Inspección'!$D$7</f>
        <v>0</v>
      </c>
      <c r="G160" s="70">
        <f>+'Formulario de Inspección'!$H$7</f>
        <v>0</v>
      </c>
      <c r="H160" s="70">
        <f>+'Formulario de Inspección'!$P$7</f>
        <v>0</v>
      </c>
      <c r="I160" s="70">
        <f>+'Formulario de Inspección'!$R$7</f>
        <v>0</v>
      </c>
      <c r="J160" s="71">
        <f>+'Formulario de Inspección'!$A$9</f>
        <v>0</v>
      </c>
      <c r="K160" s="70" t="str">
        <f>+'Formulario de Inspección'!$D$9</f>
        <v>DIAGNOSTICO INICIAL</v>
      </c>
      <c r="L160" s="71" t="str">
        <f>+'Formulario de Inspección'!$H$9</f>
        <v>N/A</v>
      </c>
      <c r="M160" s="70" t="str">
        <f>+'Formulario de Inspección'!$P$9</f>
        <v>N/A</v>
      </c>
      <c r="N160" s="71">
        <f>+'Formulario de Inspección'!$R$9</f>
        <v>0</v>
      </c>
      <c r="O160" s="37" t="s">
        <v>259</v>
      </c>
      <c r="P160" s="37" t="str">
        <f>+Referencia!D160</f>
        <v>a</v>
      </c>
      <c r="Q160" s="72" t="str">
        <f>+Referencia!G160</f>
        <v xml:space="preserve">Eficacia inferior al 18% y mayor o igual al 16 % </v>
      </c>
      <c r="R160" s="70" t="str">
        <f>+Referencia!F160</f>
        <v>DL</v>
      </c>
      <c r="S160" s="73" t="str">
        <f>+'Formulario de Inspección'!N228</f>
        <v>P</v>
      </c>
      <c r="T160" s="75">
        <f>+'Formulario de Inspección'!O228</f>
        <v>0</v>
      </c>
      <c r="U160" s="70" t="str">
        <f>+'Formulario de Inspección'!$C$463</f>
        <v>FAVORABLE</v>
      </c>
      <c r="V160" s="70" t="str">
        <f>+'Formulario de Inspección'!$P$464</f>
        <v>N/A</v>
      </c>
      <c r="W160" s="70" t="str">
        <f>+'Formulario de Inspección'!$S$464</f>
        <v>N/A</v>
      </c>
      <c r="X160" s="70" t="str">
        <f>+'Formulario de Inspección'!$H$479</f>
        <v>William Ramírez Chavarría</v>
      </c>
    </row>
    <row r="161" spans="1:24" ht="28.8" hidden="1">
      <c r="A161" s="70">
        <f>+'Formulario de Inspección'!$R$5</f>
        <v>0</v>
      </c>
      <c r="B161" s="70">
        <f>'Formulario de Inspección'!$A$5</f>
        <v>0</v>
      </c>
      <c r="C161" s="70" t="str">
        <f>+'Formulario de Inspección'!$D$5</f>
        <v>Banda transportadora</v>
      </c>
      <c r="D161" s="70">
        <f>+'Formulario de Inspección'!$H$5</f>
        <v>0</v>
      </c>
      <c r="E161" s="70">
        <f>+'Formulario de Inspección'!$A$7</f>
        <v>0</v>
      </c>
      <c r="F161" s="70">
        <f>+'Formulario de Inspección'!$D$7</f>
        <v>0</v>
      </c>
      <c r="G161" s="70">
        <f>+'Formulario de Inspección'!$H$7</f>
        <v>0</v>
      </c>
      <c r="H161" s="70">
        <f>+'Formulario de Inspección'!$P$7</f>
        <v>0</v>
      </c>
      <c r="I161" s="70">
        <f>+'Formulario de Inspección'!$R$7</f>
        <v>0</v>
      </c>
      <c r="J161" s="71">
        <f>+'Formulario de Inspección'!$A$9</f>
        <v>0</v>
      </c>
      <c r="K161" s="70" t="str">
        <f>+'Formulario de Inspección'!$D$9</f>
        <v>DIAGNOSTICO INICIAL</v>
      </c>
      <c r="L161" s="71" t="str">
        <f>+'Formulario de Inspección'!$H$9</f>
        <v>N/A</v>
      </c>
      <c r="M161" s="70" t="str">
        <f>+'Formulario de Inspección'!$P$9</f>
        <v>N/A</v>
      </c>
      <c r="N161" s="71">
        <f>+'Formulario de Inspección'!$R$9</f>
        <v>0</v>
      </c>
      <c r="O161" s="37" t="s">
        <v>259</v>
      </c>
      <c r="P161" s="37" t="str">
        <f>+Referencia!D161</f>
        <v>b</v>
      </c>
      <c r="Q161" s="72" t="str">
        <f>+Referencia!G161</f>
        <v xml:space="preserve">Eficacia inferior al 16% </v>
      </c>
      <c r="R161" s="70" t="str">
        <f>+Referencia!F161</f>
        <v>DG</v>
      </c>
      <c r="S161" s="73" t="str">
        <f>+'Formulario de Inspección'!N229</f>
        <v>P</v>
      </c>
      <c r="T161" s="75">
        <f>+'Formulario de Inspección'!O229</f>
        <v>0</v>
      </c>
      <c r="U161" s="70" t="str">
        <f>+'Formulario de Inspección'!$C$463</f>
        <v>FAVORABLE</v>
      </c>
      <c r="V161" s="70" t="str">
        <f>+'Formulario de Inspección'!$P$464</f>
        <v>N/A</v>
      </c>
      <c r="W161" s="70" t="str">
        <f>+'Formulario de Inspección'!$S$464</f>
        <v>N/A</v>
      </c>
      <c r="X161" s="70" t="str">
        <f>+'Formulario de Inspección'!$H$479</f>
        <v>William Ramírez Chavarría</v>
      </c>
    </row>
    <row r="162" spans="1:24" ht="31.95" hidden="1" customHeight="1">
      <c r="A162" s="70">
        <f>+'Formulario de Inspección'!$R$5</f>
        <v>0</v>
      </c>
      <c r="B162" s="70">
        <f>'Formulario de Inspección'!$A$5</f>
        <v>0</v>
      </c>
      <c r="C162" s="70" t="str">
        <f>+'Formulario de Inspección'!$D$5</f>
        <v>Banda transportadora</v>
      </c>
      <c r="D162" s="70">
        <f>+'Formulario de Inspección'!$H$5</f>
        <v>0</v>
      </c>
      <c r="E162" s="70">
        <f>+'Formulario de Inspección'!$A$7</f>
        <v>0</v>
      </c>
      <c r="F162" s="70">
        <f>+'Formulario de Inspección'!$D$7</f>
        <v>0</v>
      </c>
      <c r="G162" s="70">
        <f>+'Formulario de Inspección'!$H$7</f>
        <v>0</v>
      </c>
      <c r="H162" s="70">
        <f>+'Formulario de Inspección'!$P$7</f>
        <v>0</v>
      </c>
      <c r="I162" s="70">
        <f>+'Formulario de Inspección'!$R$7</f>
        <v>0</v>
      </c>
      <c r="J162" s="71">
        <f>+'Formulario de Inspección'!$A$9</f>
        <v>0</v>
      </c>
      <c r="K162" s="70" t="str">
        <f>+'Formulario de Inspección'!$D$9</f>
        <v>DIAGNOSTICO INICIAL</v>
      </c>
      <c r="L162" s="71" t="str">
        <f>+'Formulario de Inspección'!$H$9</f>
        <v>N/A</v>
      </c>
      <c r="M162" s="70" t="str">
        <f>+'Formulario de Inspección'!$P$9</f>
        <v>N/A</v>
      </c>
      <c r="N162" s="71">
        <f>+'Formulario de Inspección'!$R$9</f>
        <v>0</v>
      </c>
      <c r="O162" s="37" t="s">
        <v>259</v>
      </c>
      <c r="P162" s="37" t="str">
        <f>+Referencia!D162</f>
        <v>c</v>
      </c>
      <c r="Q162" s="72" t="str">
        <f>+Referencia!G162</f>
        <v>En caso de entrampe, no bloquea las ruedas por completo</v>
      </c>
      <c r="R162" s="70" t="str">
        <f>+Referencia!F162</f>
        <v>DG</v>
      </c>
      <c r="S162" s="73" t="str">
        <f>+'Formulario de Inspección'!N230</f>
        <v>¡</v>
      </c>
      <c r="T162" s="75">
        <f>+'Formulario de Inspección'!O230</f>
        <v>0</v>
      </c>
      <c r="U162" s="70" t="str">
        <f>+'Formulario de Inspección'!$C$463</f>
        <v>FAVORABLE</v>
      </c>
      <c r="V162" s="70" t="str">
        <f>+'Formulario de Inspección'!$P$464</f>
        <v>N/A</v>
      </c>
      <c r="W162" s="70" t="str">
        <f>+'Formulario de Inspección'!$S$464</f>
        <v>N/A</v>
      </c>
      <c r="X162" s="70" t="str">
        <f>+'Formulario de Inspección'!$H$479</f>
        <v>William Ramírez Chavarría</v>
      </c>
    </row>
    <row r="163" spans="1:24" ht="31.95" hidden="1" customHeight="1">
      <c r="A163" s="70">
        <f>+'Formulario de Inspección'!$R$5</f>
        <v>0</v>
      </c>
      <c r="B163" s="70">
        <f>'Formulario de Inspección'!$A$5</f>
        <v>0</v>
      </c>
      <c r="C163" s="70" t="str">
        <f>+'Formulario de Inspección'!$D$5</f>
        <v>Banda transportadora</v>
      </c>
      <c r="D163" s="70">
        <f>+'Formulario de Inspección'!$H$5</f>
        <v>0</v>
      </c>
      <c r="E163" s="70">
        <f>+'Formulario de Inspección'!$A$7</f>
        <v>0</v>
      </c>
      <c r="F163" s="70">
        <f>+'Formulario de Inspección'!$D$7</f>
        <v>0</v>
      </c>
      <c r="G163" s="70">
        <f>+'Formulario de Inspección'!$H$7</f>
        <v>0</v>
      </c>
      <c r="H163" s="70">
        <f>+'Formulario de Inspección'!$P$7</f>
        <v>0</v>
      </c>
      <c r="I163" s="70">
        <f>+'Formulario de Inspección'!$R$7</f>
        <v>0</v>
      </c>
      <c r="J163" s="71">
        <f>+'Formulario de Inspección'!$A$9</f>
        <v>0</v>
      </c>
      <c r="K163" s="70" t="str">
        <f>+'Formulario de Inspección'!$D$9</f>
        <v>DIAGNOSTICO INICIAL</v>
      </c>
      <c r="L163" s="71" t="str">
        <f>+'Formulario de Inspección'!$H$9</f>
        <v>N/A</v>
      </c>
      <c r="M163" s="70" t="str">
        <f>+'Formulario de Inspección'!$P$9</f>
        <v>N/A</v>
      </c>
      <c r="N163" s="71">
        <f>+'Formulario de Inspección'!$R$9</f>
        <v>0</v>
      </c>
      <c r="O163" s="37" t="s">
        <v>259</v>
      </c>
      <c r="P163" s="37" t="str">
        <f>+Referencia!D163</f>
        <v>d</v>
      </c>
      <c r="Q163" s="72" t="str">
        <f>+Referencia!G163</f>
        <v xml:space="preserve">Sujeción insuficiente del trinquete del freno de estacionamiento </v>
      </c>
      <c r="R163" s="70" t="str">
        <f>+Referencia!F163</f>
        <v>DL</v>
      </c>
      <c r="S163" s="73" t="str">
        <f>+'Formulario de Inspección'!N231</f>
        <v>P</v>
      </c>
      <c r="T163" s="75">
        <f>+'Formulario de Inspección'!O231</f>
        <v>0</v>
      </c>
      <c r="U163" s="70" t="str">
        <f>+'Formulario de Inspección'!$C$463</f>
        <v>FAVORABLE</v>
      </c>
      <c r="V163" s="70" t="str">
        <f>+'Formulario de Inspección'!$P$464</f>
        <v>N/A</v>
      </c>
      <c r="W163" s="70" t="str">
        <f>+'Formulario de Inspección'!$S$464</f>
        <v>N/A</v>
      </c>
      <c r="X163" s="70" t="str">
        <f>+'Formulario de Inspección'!$H$479</f>
        <v>William Ramírez Chavarría</v>
      </c>
    </row>
    <row r="164" spans="1:24" ht="28.8" hidden="1">
      <c r="A164" s="70">
        <f>+'Formulario de Inspección'!$R$5</f>
        <v>0</v>
      </c>
      <c r="B164" s="70">
        <f>'Formulario de Inspección'!$A$5</f>
        <v>0</v>
      </c>
      <c r="C164" s="70" t="str">
        <f>+'Formulario de Inspección'!$D$5</f>
        <v>Banda transportadora</v>
      </c>
      <c r="D164" s="70">
        <f>+'Formulario de Inspección'!$H$5</f>
        <v>0</v>
      </c>
      <c r="E164" s="70">
        <f>+'Formulario de Inspección'!$A$7</f>
        <v>0</v>
      </c>
      <c r="F164" s="70">
        <f>+'Formulario de Inspección'!$D$7</f>
        <v>0</v>
      </c>
      <c r="G164" s="70">
        <f>+'Formulario de Inspección'!$H$7</f>
        <v>0</v>
      </c>
      <c r="H164" s="70">
        <f>+'Formulario de Inspección'!$P$7</f>
        <v>0</v>
      </c>
      <c r="I164" s="70">
        <f>+'Formulario de Inspección'!$R$7</f>
        <v>0</v>
      </c>
      <c r="J164" s="71">
        <f>+'Formulario de Inspección'!$A$9</f>
        <v>0</v>
      </c>
      <c r="K164" s="70" t="str">
        <f>+'Formulario de Inspección'!$D$9</f>
        <v>DIAGNOSTICO INICIAL</v>
      </c>
      <c r="L164" s="71" t="str">
        <f>+'Formulario de Inspección'!$H$9</f>
        <v>N/A</v>
      </c>
      <c r="M164" s="70" t="str">
        <f>+'Formulario de Inspección'!$P$9</f>
        <v>N/A</v>
      </c>
      <c r="N164" s="71">
        <f>+'Formulario de Inspección'!$R$9</f>
        <v>0</v>
      </c>
      <c r="O164" s="37" t="s">
        <v>259</v>
      </c>
      <c r="P164" s="37" t="str">
        <f>+Referencia!D164</f>
        <v>e</v>
      </c>
      <c r="Q164" s="72" t="str">
        <f>+Referencia!G164</f>
        <v xml:space="preserve">Recorrido excesivo de la palanca </v>
      </c>
      <c r="R164" s="70" t="str">
        <f>+Referencia!F164</f>
        <v>DL</v>
      </c>
      <c r="S164" s="73" t="str">
        <f>+'Formulario de Inspección'!N232</f>
        <v>P</v>
      </c>
      <c r="T164" s="75">
        <f>+'Formulario de Inspección'!O232</f>
        <v>0</v>
      </c>
      <c r="U164" s="70" t="str">
        <f>+'Formulario de Inspección'!$C$463</f>
        <v>FAVORABLE</v>
      </c>
      <c r="V164" s="70" t="str">
        <f>+'Formulario de Inspección'!$P$464</f>
        <v>N/A</v>
      </c>
      <c r="W164" s="70" t="str">
        <f>+'Formulario de Inspección'!$S$464</f>
        <v>N/A</v>
      </c>
      <c r="X164" s="70" t="str">
        <f>+'Formulario de Inspección'!$H$479</f>
        <v>William Ramírez Chavarría</v>
      </c>
    </row>
    <row r="165" spans="1:24" ht="28.8" hidden="1">
      <c r="A165" s="70">
        <f>+'Formulario de Inspección'!$R$5</f>
        <v>0</v>
      </c>
      <c r="B165" s="70">
        <f>'Formulario de Inspección'!$A$5</f>
        <v>0</v>
      </c>
      <c r="C165" s="70" t="str">
        <f>+'Formulario de Inspección'!$D$5</f>
        <v>Banda transportadora</v>
      </c>
      <c r="D165" s="70">
        <f>+'Formulario de Inspección'!$H$5</f>
        <v>0</v>
      </c>
      <c r="E165" s="70">
        <f>+'Formulario de Inspección'!$A$7</f>
        <v>0</v>
      </c>
      <c r="F165" s="70">
        <f>+'Formulario de Inspección'!$D$7</f>
        <v>0</v>
      </c>
      <c r="G165" s="70">
        <f>+'Formulario de Inspección'!$H$7</f>
        <v>0</v>
      </c>
      <c r="H165" s="70">
        <f>+'Formulario de Inspección'!$P$7</f>
        <v>0</v>
      </c>
      <c r="I165" s="70">
        <f>+'Formulario de Inspección'!$R$7</f>
        <v>0</v>
      </c>
      <c r="J165" s="71">
        <f>+'Formulario de Inspección'!$A$9</f>
        <v>0</v>
      </c>
      <c r="K165" s="70" t="str">
        <f>+'Formulario de Inspección'!$D$9</f>
        <v>DIAGNOSTICO INICIAL</v>
      </c>
      <c r="L165" s="71" t="str">
        <f>+'Formulario de Inspección'!$H$9</f>
        <v>N/A</v>
      </c>
      <c r="M165" s="70" t="str">
        <f>+'Formulario de Inspección'!$P$9</f>
        <v>N/A</v>
      </c>
      <c r="N165" s="71">
        <f>+'Formulario de Inspección'!$R$9</f>
        <v>0</v>
      </c>
      <c r="O165" s="37" t="s">
        <v>259</v>
      </c>
      <c r="P165" s="37" t="str">
        <f>+Referencia!D165</f>
        <v>f</v>
      </c>
      <c r="Q165" s="72" t="str">
        <f>+Referencia!G165</f>
        <v>Ausencia del sistema de freno de estacionamiento o de alguno de sus componentes</v>
      </c>
      <c r="R165" s="70" t="str">
        <f>+Referencia!F165</f>
        <v>DG</v>
      </c>
      <c r="S165" s="73" t="str">
        <f>+'Formulario de Inspección'!N233</f>
        <v>P</v>
      </c>
      <c r="T165" s="75">
        <f>+'Formulario de Inspección'!O233</f>
        <v>0</v>
      </c>
      <c r="U165" s="70" t="str">
        <f>+'Formulario de Inspección'!$C$463</f>
        <v>FAVORABLE</v>
      </c>
      <c r="V165" s="70" t="str">
        <f>+'Formulario de Inspección'!$P$464</f>
        <v>N/A</v>
      </c>
      <c r="W165" s="70" t="str">
        <f>+'Formulario de Inspección'!$S$464</f>
        <v>N/A</v>
      </c>
      <c r="X165" s="70" t="str">
        <f>+'Formulario de Inspección'!$H$479</f>
        <v>William Ramírez Chavarría</v>
      </c>
    </row>
    <row r="166" spans="1:24" ht="31.95" hidden="1" customHeight="1">
      <c r="A166" s="70">
        <f>+'Formulario de Inspección'!$R$5</f>
        <v>0</v>
      </c>
      <c r="B166" s="70">
        <f>'Formulario de Inspección'!$A$5</f>
        <v>0</v>
      </c>
      <c r="C166" s="70" t="str">
        <f>+'Formulario de Inspección'!$D$5</f>
        <v>Banda transportadora</v>
      </c>
      <c r="D166" s="70">
        <f>+'Formulario de Inspección'!$H$5</f>
        <v>0</v>
      </c>
      <c r="E166" s="70">
        <f>+'Formulario de Inspección'!$A$7</f>
        <v>0</v>
      </c>
      <c r="F166" s="70">
        <f>+'Formulario de Inspección'!$D$7</f>
        <v>0</v>
      </c>
      <c r="G166" s="70">
        <f>+'Formulario de Inspección'!$H$7</f>
        <v>0</v>
      </c>
      <c r="H166" s="70">
        <f>+'Formulario de Inspección'!$P$7</f>
        <v>0</v>
      </c>
      <c r="I166" s="70">
        <f>+'Formulario de Inspección'!$R$7</f>
        <v>0</v>
      </c>
      <c r="J166" s="71">
        <f>+'Formulario de Inspección'!$A$9</f>
        <v>0</v>
      </c>
      <c r="K166" s="70" t="str">
        <f>+'Formulario de Inspección'!$D$9</f>
        <v>DIAGNOSTICO INICIAL</v>
      </c>
      <c r="L166" s="71" t="str">
        <f>+'Formulario de Inspección'!$H$9</f>
        <v>N/A</v>
      </c>
      <c r="M166" s="70" t="str">
        <f>+'Formulario de Inspección'!$P$9</f>
        <v>N/A</v>
      </c>
      <c r="N166" s="71">
        <f>+'Formulario de Inspección'!$R$9</f>
        <v>0</v>
      </c>
      <c r="O166" s="37" t="s">
        <v>259</v>
      </c>
      <c r="P166" s="37" t="str">
        <f>+Referencia!D166</f>
        <v>g</v>
      </c>
      <c r="Q166" s="72" t="str">
        <f>+Referencia!G166</f>
        <v xml:space="preserve">Deterioro en los mecanismos de acción que no afecten su funcionamiento </v>
      </c>
      <c r="R166" s="70" t="str">
        <f>+Referencia!F166</f>
        <v>DL</v>
      </c>
      <c r="S166" s="73" t="str">
        <f>+'Formulario de Inspección'!N234</f>
        <v>P</v>
      </c>
      <c r="T166" s="75">
        <f>+'Formulario de Inspección'!O234</f>
        <v>0</v>
      </c>
      <c r="U166" s="70" t="str">
        <f>+'Formulario de Inspección'!$C$463</f>
        <v>FAVORABLE</v>
      </c>
      <c r="V166" s="70" t="str">
        <f>+'Formulario de Inspección'!$P$464</f>
        <v>N/A</v>
      </c>
      <c r="W166" s="70" t="str">
        <f>+'Formulario de Inspección'!$S$464</f>
        <v>N/A</v>
      </c>
      <c r="X166" s="70" t="str">
        <f>+'Formulario de Inspección'!$H$479</f>
        <v>William Ramírez Chavarría</v>
      </c>
    </row>
    <row r="167" spans="1:24" ht="28.8" hidden="1">
      <c r="A167" s="70">
        <f>+'Formulario de Inspección'!$R$5</f>
        <v>0</v>
      </c>
      <c r="B167" s="70">
        <f>'Formulario de Inspección'!$A$5</f>
        <v>0</v>
      </c>
      <c r="C167" s="70" t="str">
        <f>+'Formulario de Inspección'!$D$5</f>
        <v>Banda transportadora</v>
      </c>
      <c r="D167" s="70">
        <f>+'Formulario de Inspección'!$H$5</f>
        <v>0</v>
      </c>
      <c r="E167" s="70">
        <f>+'Formulario de Inspección'!$A$7</f>
        <v>0</v>
      </c>
      <c r="F167" s="70">
        <f>+'Formulario de Inspección'!$D$7</f>
        <v>0</v>
      </c>
      <c r="G167" s="70">
        <f>+'Formulario de Inspección'!$H$7</f>
        <v>0</v>
      </c>
      <c r="H167" s="70">
        <f>+'Formulario de Inspección'!$P$7</f>
        <v>0</v>
      </c>
      <c r="I167" s="70">
        <f>+'Formulario de Inspección'!$R$7</f>
        <v>0</v>
      </c>
      <c r="J167" s="71">
        <f>+'Formulario de Inspección'!$A$9</f>
        <v>0</v>
      </c>
      <c r="K167" s="70" t="str">
        <f>+'Formulario de Inspección'!$D$9</f>
        <v>DIAGNOSTICO INICIAL</v>
      </c>
      <c r="L167" s="71" t="str">
        <f>+'Formulario de Inspección'!$H$9</f>
        <v>N/A</v>
      </c>
      <c r="M167" s="70" t="str">
        <f>+'Formulario de Inspección'!$P$9</f>
        <v>N/A</v>
      </c>
      <c r="N167" s="71">
        <f>+'Formulario de Inspección'!$R$9</f>
        <v>0</v>
      </c>
      <c r="O167" s="37" t="s">
        <v>259</v>
      </c>
      <c r="P167" s="37" t="str">
        <f>+Referencia!D167</f>
        <v>h</v>
      </c>
      <c r="Q167" s="72" t="str">
        <f>+Referencia!G167</f>
        <v>Deterioro en los mecanismos de acción (palanca deteriorada o deformada, oxidada o existencia de elementos punzocortantes)</v>
      </c>
      <c r="R167" s="70" t="str">
        <f>+Referencia!F167</f>
        <v>DG</v>
      </c>
      <c r="S167" s="73" t="str">
        <f>+'Formulario de Inspección'!N235</f>
        <v>P</v>
      </c>
      <c r="T167" s="75">
        <f>+'Formulario de Inspección'!O235</f>
        <v>0</v>
      </c>
      <c r="U167" s="70" t="str">
        <f>+'Formulario de Inspección'!$C$463</f>
        <v>FAVORABLE</v>
      </c>
      <c r="V167" s="70" t="str">
        <f>+'Formulario de Inspección'!$P$464</f>
        <v>N/A</v>
      </c>
      <c r="W167" s="70" t="str">
        <f>+'Formulario de Inspección'!$S$464</f>
        <v>N/A</v>
      </c>
      <c r="X167" s="70" t="str">
        <f>+'Formulario de Inspección'!$H$479</f>
        <v>William Ramírez Chavarría</v>
      </c>
    </row>
    <row r="168" spans="1:24" ht="31.95" hidden="1" customHeight="1">
      <c r="A168" s="70">
        <f>+'Formulario de Inspección'!$R$5</f>
        <v>0</v>
      </c>
      <c r="B168" s="70">
        <f>'Formulario de Inspección'!$A$5</f>
        <v>0</v>
      </c>
      <c r="C168" s="70" t="str">
        <f>+'Formulario de Inspección'!$D$5</f>
        <v>Banda transportadora</v>
      </c>
      <c r="D168" s="70">
        <f>+'Formulario de Inspección'!$H$5</f>
        <v>0</v>
      </c>
      <c r="E168" s="70">
        <f>+'Formulario de Inspección'!$A$7</f>
        <v>0</v>
      </c>
      <c r="F168" s="70">
        <f>+'Formulario de Inspección'!$D$7</f>
        <v>0</v>
      </c>
      <c r="G168" s="70">
        <f>+'Formulario de Inspección'!$H$7</f>
        <v>0</v>
      </c>
      <c r="H168" s="70">
        <f>+'Formulario de Inspección'!$P$7</f>
        <v>0</v>
      </c>
      <c r="I168" s="70">
        <f>+'Formulario de Inspección'!$R$7</f>
        <v>0</v>
      </c>
      <c r="J168" s="71">
        <f>+'Formulario de Inspección'!$A$9</f>
        <v>0</v>
      </c>
      <c r="K168" s="70" t="str">
        <f>+'Formulario de Inspección'!$D$9</f>
        <v>DIAGNOSTICO INICIAL</v>
      </c>
      <c r="L168" s="71" t="str">
        <f>+'Formulario de Inspección'!$H$9</f>
        <v>N/A</v>
      </c>
      <c r="M168" s="70" t="str">
        <f>+'Formulario de Inspección'!$P$9</f>
        <v>N/A</v>
      </c>
      <c r="N168" s="71">
        <f>+'Formulario de Inspección'!$R$9</f>
        <v>0</v>
      </c>
      <c r="O168" s="37" t="s">
        <v>259</v>
      </c>
      <c r="P168" s="37" t="str">
        <f>+Referencia!D168</f>
        <v>i</v>
      </c>
      <c r="Q168" s="72" t="str">
        <f>+Referencia!G168</f>
        <v>Sistema de bloqueo de las ruedas no cumple su función, no hace contacto con una o mas ruedas (en equipos de arrastre)</v>
      </c>
      <c r="R168" s="70" t="str">
        <f>+Referencia!F168</f>
        <v>DG</v>
      </c>
      <c r="S168" s="73" t="str">
        <f>+'Formulario de Inspección'!N236</f>
        <v>¡</v>
      </c>
      <c r="T168" s="75">
        <f>+'Formulario de Inspección'!O236</f>
        <v>0</v>
      </c>
      <c r="U168" s="70" t="str">
        <f>+'Formulario de Inspección'!$C$463</f>
        <v>FAVORABLE</v>
      </c>
      <c r="V168" s="70" t="str">
        <f>+'Formulario de Inspección'!$P$464</f>
        <v>N/A</v>
      </c>
      <c r="W168" s="70" t="str">
        <f>+'Formulario de Inspección'!$S$464</f>
        <v>N/A</v>
      </c>
      <c r="X168" s="70" t="str">
        <f>+'Formulario de Inspección'!$H$479</f>
        <v>William Ramírez Chavarría</v>
      </c>
    </row>
    <row r="169" spans="1:24" ht="28.8" hidden="1">
      <c r="A169" s="70">
        <f>+'Formulario de Inspección'!$R$5</f>
        <v>0</v>
      </c>
      <c r="B169" s="70">
        <f>'Formulario de Inspección'!$A$5</f>
        <v>0</v>
      </c>
      <c r="C169" s="70" t="str">
        <f>+'Formulario de Inspección'!$D$5</f>
        <v>Banda transportadora</v>
      </c>
      <c r="D169" s="70">
        <f>+'Formulario de Inspección'!$H$5</f>
        <v>0</v>
      </c>
      <c r="E169" s="70">
        <f>+'Formulario de Inspección'!$A$7</f>
        <v>0</v>
      </c>
      <c r="F169" s="70">
        <f>+'Formulario de Inspección'!$D$7</f>
        <v>0</v>
      </c>
      <c r="G169" s="70">
        <f>+'Formulario de Inspección'!$H$7</f>
        <v>0</v>
      </c>
      <c r="H169" s="70">
        <f>+'Formulario de Inspección'!$P$7</f>
        <v>0</v>
      </c>
      <c r="I169" s="70">
        <f>+'Formulario de Inspección'!$R$7</f>
        <v>0</v>
      </c>
      <c r="J169" s="71">
        <f>+'Formulario de Inspección'!$A$9</f>
        <v>0</v>
      </c>
      <c r="K169" s="70" t="str">
        <f>+'Formulario de Inspección'!$D$9</f>
        <v>DIAGNOSTICO INICIAL</v>
      </c>
      <c r="L169" s="71" t="str">
        <f>+'Formulario de Inspección'!$H$9</f>
        <v>N/A</v>
      </c>
      <c r="M169" s="70" t="str">
        <f>+'Formulario de Inspección'!$P$9</f>
        <v>N/A</v>
      </c>
      <c r="N169" s="71">
        <f>+'Formulario de Inspección'!$R$9</f>
        <v>0</v>
      </c>
      <c r="O169" s="37" t="s">
        <v>259</v>
      </c>
      <c r="P169" s="37" t="str">
        <f>+Referencia!D169</f>
        <v>j</v>
      </c>
      <c r="Q169" s="72" t="str">
        <f>+Referencia!G169</f>
        <v>El sistema de cableado o varilla accionador presenta desajuste, deformaciones, alteraciones u otra condición que afecte el buen funcionamiento (en equipos de arrastre)</v>
      </c>
      <c r="R169" s="70" t="str">
        <f>+Referencia!F169</f>
        <v>DG</v>
      </c>
      <c r="S169" s="73" t="str">
        <f>+'Formulario de Inspección'!N237</f>
        <v>¡</v>
      </c>
      <c r="T169" s="75">
        <f>+'Formulario de Inspección'!O237</f>
        <v>0</v>
      </c>
      <c r="U169" s="70" t="str">
        <f>+'Formulario de Inspección'!$C$463</f>
        <v>FAVORABLE</v>
      </c>
      <c r="V169" s="70" t="str">
        <f>+'Formulario de Inspección'!$P$464</f>
        <v>N/A</v>
      </c>
      <c r="W169" s="70" t="str">
        <f>+'Formulario de Inspección'!$S$464</f>
        <v>N/A</v>
      </c>
      <c r="X169" s="70" t="str">
        <f>+'Formulario de Inspección'!$H$479</f>
        <v>William Ramírez Chavarría</v>
      </c>
    </row>
    <row r="170" spans="1:24" ht="31.95" hidden="1" customHeight="1">
      <c r="A170" s="70">
        <f>+'Formulario de Inspección'!$R$5</f>
        <v>0</v>
      </c>
      <c r="B170" s="70">
        <f>'Formulario de Inspección'!$A$5</f>
        <v>0</v>
      </c>
      <c r="C170" s="70" t="str">
        <f>+'Formulario de Inspección'!$D$5</f>
        <v>Banda transportadora</v>
      </c>
      <c r="D170" s="70">
        <f>+'Formulario de Inspección'!$H$5</f>
        <v>0</v>
      </c>
      <c r="E170" s="70">
        <f>+'Formulario de Inspección'!$A$7</f>
        <v>0</v>
      </c>
      <c r="F170" s="70">
        <f>+'Formulario de Inspección'!$D$7</f>
        <v>0</v>
      </c>
      <c r="G170" s="70">
        <f>+'Formulario de Inspección'!$H$7</f>
        <v>0</v>
      </c>
      <c r="H170" s="70">
        <f>+'Formulario de Inspección'!$P$7</f>
        <v>0</v>
      </c>
      <c r="I170" s="70">
        <f>+'Formulario de Inspección'!$R$7</f>
        <v>0</v>
      </c>
      <c r="J170" s="71">
        <f>+'Formulario de Inspección'!$A$9</f>
        <v>0</v>
      </c>
      <c r="K170" s="70" t="str">
        <f>+'Formulario de Inspección'!$D$9</f>
        <v>DIAGNOSTICO INICIAL</v>
      </c>
      <c r="L170" s="71" t="str">
        <f>+'Formulario de Inspección'!$H$9</f>
        <v>N/A</v>
      </c>
      <c r="M170" s="70" t="str">
        <f>+'Formulario de Inspección'!$P$9</f>
        <v>N/A</v>
      </c>
      <c r="N170" s="71">
        <f>+'Formulario de Inspección'!$R$9</f>
        <v>0</v>
      </c>
      <c r="O170" s="37" t="s">
        <v>272</v>
      </c>
      <c r="P170" s="37" t="str">
        <f>+Referencia!D170</f>
        <v>a</v>
      </c>
      <c r="Q170" s="72" t="str">
        <f>+Referencia!G170</f>
        <v>Carrera del pedal excesiva o muy corta</v>
      </c>
      <c r="R170" s="70" t="str">
        <f>+Referencia!F170</f>
        <v>DL</v>
      </c>
      <c r="S170" s="73" t="str">
        <f>+'Formulario de Inspección'!N240</f>
        <v>P</v>
      </c>
      <c r="T170" s="75">
        <f>+'Formulario de Inspección'!O240</f>
        <v>0</v>
      </c>
      <c r="U170" s="70" t="str">
        <f>+'Formulario de Inspección'!$C$463</f>
        <v>FAVORABLE</v>
      </c>
      <c r="V170" s="70" t="str">
        <f>+'Formulario de Inspección'!$P$464</f>
        <v>N/A</v>
      </c>
      <c r="W170" s="70" t="str">
        <f>+'Formulario de Inspección'!$S$464</f>
        <v>N/A</v>
      </c>
      <c r="X170" s="70" t="str">
        <f>+'Formulario de Inspección'!$H$479</f>
        <v>William Ramírez Chavarría</v>
      </c>
    </row>
    <row r="171" spans="1:24" ht="28.8" hidden="1">
      <c r="A171" s="70">
        <f>+'Formulario de Inspección'!$R$5</f>
        <v>0</v>
      </c>
      <c r="B171" s="70">
        <f>'Formulario de Inspección'!$A$5</f>
        <v>0</v>
      </c>
      <c r="C171" s="70" t="str">
        <f>+'Formulario de Inspección'!$D$5</f>
        <v>Banda transportadora</v>
      </c>
      <c r="D171" s="70">
        <f>+'Formulario de Inspección'!$H$5</f>
        <v>0</v>
      </c>
      <c r="E171" s="70">
        <f>+'Formulario de Inspección'!$A$7</f>
        <v>0</v>
      </c>
      <c r="F171" s="70">
        <f>+'Formulario de Inspección'!$D$7</f>
        <v>0</v>
      </c>
      <c r="G171" s="70">
        <f>+'Formulario de Inspección'!$H$7</f>
        <v>0</v>
      </c>
      <c r="H171" s="70">
        <f>+'Formulario de Inspección'!$P$7</f>
        <v>0</v>
      </c>
      <c r="I171" s="70">
        <f>+'Formulario de Inspección'!$R$7</f>
        <v>0</v>
      </c>
      <c r="J171" s="71">
        <f>+'Formulario de Inspección'!$A$9</f>
        <v>0</v>
      </c>
      <c r="K171" s="70" t="str">
        <f>+'Formulario de Inspección'!$D$9</f>
        <v>DIAGNOSTICO INICIAL</v>
      </c>
      <c r="L171" s="71" t="str">
        <f>+'Formulario de Inspección'!$H$9</f>
        <v>N/A</v>
      </c>
      <c r="M171" s="70" t="str">
        <f>+'Formulario de Inspección'!$P$9</f>
        <v>N/A</v>
      </c>
      <c r="N171" s="71">
        <f>+'Formulario de Inspección'!$R$9</f>
        <v>0</v>
      </c>
      <c r="O171" s="37" t="s">
        <v>272</v>
      </c>
      <c r="P171" s="37" t="str">
        <f>+Referencia!D171</f>
        <v>b</v>
      </c>
      <c r="Q171" s="72" t="str">
        <f>+Referencia!G171</f>
        <v>Holgura excesiva del pedal</v>
      </c>
      <c r="R171" s="70" t="str">
        <f>+Referencia!F171</f>
        <v>DG</v>
      </c>
      <c r="S171" s="73" t="str">
        <f>+'Formulario de Inspección'!N241</f>
        <v>P</v>
      </c>
      <c r="T171" s="75">
        <f>+'Formulario de Inspección'!O241</f>
        <v>0</v>
      </c>
      <c r="U171" s="70" t="str">
        <f>+'Formulario de Inspección'!$C$463</f>
        <v>FAVORABLE</v>
      </c>
      <c r="V171" s="70" t="str">
        <f>+'Formulario de Inspección'!$P$464</f>
        <v>N/A</v>
      </c>
      <c r="W171" s="70" t="str">
        <f>+'Formulario de Inspección'!$S$464</f>
        <v>N/A</v>
      </c>
      <c r="X171" s="70" t="str">
        <f>+'Formulario de Inspección'!$H$479</f>
        <v>William Ramírez Chavarría</v>
      </c>
    </row>
    <row r="172" spans="1:24" ht="31.95" hidden="1" customHeight="1">
      <c r="A172" s="70">
        <f>+'Formulario de Inspección'!$R$5</f>
        <v>0</v>
      </c>
      <c r="B172" s="70">
        <f>'Formulario de Inspección'!$A$5</f>
        <v>0</v>
      </c>
      <c r="C172" s="70" t="str">
        <f>+'Formulario de Inspección'!$D$5</f>
        <v>Banda transportadora</v>
      </c>
      <c r="D172" s="70">
        <f>+'Formulario de Inspección'!$H$5</f>
        <v>0</v>
      </c>
      <c r="E172" s="70">
        <f>+'Formulario de Inspección'!$A$7</f>
        <v>0</v>
      </c>
      <c r="F172" s="70">
        <f>+'Formulario de Inspección'!$D$7</f>
        <v>0</v>
      </c>
      <c r="G172" s="70">
        <f>+'Formulario de Inspección'!$H$7</f>
        <v>0</v>
      </c>
      <c r="H172" s="70">
        <f>+'Formulario de Inspección'!$P$7</f>
        <v>0</v>
      </c>
      <c r="I172" s="70">
        <f>+'Formulario de Inspección'!$R$7</f>
        <v>0</v>
      </c>
      <c r="J172" s="71">
        <f>+'Formulario de Inspección'!$A$9</f>
        <v>0</v>
      </c>
      <c r="K172" s="70" t="str">
        <f>+'Formulario de Inspección'!$D$9</f>
        <v>DIAGNOSTICO INICIAL</v>
      </c>
      <c r="L172" s="71" t="str">
        <f>+'Formulario de Inspección'!$H$9</f>
        <v>N/A</v>
      </c>
      <c r="M172" s="70" t="str">
        <f>+'Formulario de Inspección'!$P$9</f>
        <v>N/A</v>
      </c>
      <c r="N172" s="71">
        <f>+'Formulario de Inspección'!$R$9</f>
        <v>0</v>
      </c>
      <c r="O172" s="37" t="s">
        <v>272</v>
      </c>
      <c r="P172" s="37" t="str">
        <f>+Referencia!D172</f>
        <v>c</v>
      </c>
      <c r="Q172" s="72" t="str">
        <f>+Referencia!G172</f>
        <v xml:space="preserve">Retorno inadecuado del pedal </v>
      </c>
      <c r="R172" s="70" t="str">
        <f>+Referencia!F172</f>
        <v>DL</v>
      </c>
      <c r="S172" s="73" t="str">
        <f>+'Formulario de Inspección'!N242</f>
        <v>P</v>
      </c>
      <c r="T172" s="75">
        <f>+'Formulario de Inspección'!O242</f>
        <v>0</v>
      </c>
      <c r="U172" s="70" t="str">
        <f>+'Formulario de Inspección'!$C$463</f>
        <v>FAVORABLE</v>
      </c>
      <c r="V172" s="70" t="str">
        <f>+'Formulario de Inspección'!$P$464</f>
        <v>N/A</v>
      </c>
      <c r="W172" s="70" t="str">
        <f>+'Formulario de Inspección'!$S$464</f>
        <v>N/A</v>
      </c>
      <c r="X172" s="70" t="str">
        <f>+'Formulario de Inspección'!$H$479</f>
        <v>William Ramírez Chavarría</v>
      </c>
    </row>
    <row r="173" spans="1:24" ht="31.95" hidden="1" customHeight="1">
      <c r="A173" s="70">
        <f>+'Formulario de Inspección'!$R$5</f>
        <v>0</v>
      </c>
      <c r="B173" s="70">
        <f>'Formulario de Inspección'!$A$5</f>
        <v>0</v>
      </c>
      <c r="C173" s="70" t="str">
        <f>+'Formulario de Inspección'!$D$5</f>
        <v>Banda transportadora</v>
      </c>
      <c r="D173" s="70">
        <f>+'Formulario de Inspección'!$H$5</f>
        <v>0</v>
      </c>
      <c r="E173" s="70">
        <f>+'Formulario de Inspección'!$A$7</f>
        <v>0</v>
      </c>
      <c r="F173" s="70">
        <f>+'Formulario de Inspección'!$D$7</f>
        <v>0</v>
      </c>
      <c r="G173" s="70">
        <f>+'Formulario de Inspección'!$H$7</f>
        <v>0</v>
      </c>
      <c r="H173" s="70">
        <f>+'Formulario de Inspección'!$P$7</f>
        <v>0</v>
      </c>
      <c r="I173" s="70">
        <f>+'Formulario de Inspección'!$R$7</f>
        <v>0</v>
      </c>
      <c r="J173" s="71">
        <f>+'Formulario de Inspección'!$A$9</f>
        <v>0</v>
      </c>
      <c r="K173" s="70" t="str">
        <f>+'Formulario de Inspección'!$D$9</f>
        <v>DIAGNOSTICO INICIAL</v>
      </c>
      <c r="L173" s="71" t="str">
        <f>+'Formulario de Inspección'!$H$9</f>
        <v>N/A</v>
      </c>
      <c r="M173" s="70" t="str">
        <f>+'Formulario de Inspección'!$P$9</f>
        <v>N/A</v>
      </c>
      <c r="N173" s="71">
        <f>+'Formulario de Inspección'!$R$9</f>
        <v>0</v>
      </c>
      <c r="O173" s="37" t="s">
        <v>272</v>
      </c>
      <c r="P173" s="37" t="str">
        <f>+Referencia!D173</f>
        <v>d</v>
      </c>
      <c r="Q173" s="72" t="str">
        <f>+Referencia!G173</f>
        <v>Revestimiento antideslizante del pedal despegado, muy desgastado o ausente, cuando aplica</v>
      </c>
      <c r="R173" s="70" t="str">
        <f>+Referencia!F173</f>
        <v>DG</v>
      </c>
      <c r="S173" s="73" t="str">
        <f>+'Formulario de Inspección'!N243</f>
        <v>P</v>
      </c>
      <c r="T173" s="75">
        <f>+'Formulario de Inspección'!O243</f>
        <v>0</v>
      </c>
      <c r="U173" s="70" t="str">
        <f>+'Formulario de Inspección'!$C$463</f>
        <v>FAVORABLE</v>
      </c>
      <c r="V173" s="70" t="str">
        <f>+'Formulario de Inspección'!$P$464</f>
        <v>N/A</v>
      </c>
      <c r="W173" s="70" t="str">
        <f>+'Formulario de Inspección'!$S$464</f>
        <v>N/A</v>
      </c>
      <c r="X173" s="70" t="str">
        <f>+'Formulario de Inspección'!$H$479</f>
        <v>William Ramírez Chavarría</v>
      </c>
    </row>
    <row r="174" spans="1:24" ht="31.95" hidden="1" customHeight="1">
      <c r="A174" s="70">
        <f>+'Formulario de Inspección'!$R$5</f>
        <v>0</v>
      </c>
      <c r="B174" s="70">
        <f>'Formulario de Inspección'!$A$5</f>
        <v>0</v>
      </c>
      <c r="C174" s="70" t="str">
        <f>+'Formulario de Inspección'!$D$5</f>
        <v>Banda transportadora</v>
      </c>
      <c r="D174" s="70">
        <f>+'Formulario de Inspección'!$H$5</f>
        <v>0</v>
      </c>
      <c r="E174" s="70">
        <f>+'Formulario de Inspección'!$A$7</f>
        <v>0</v>
      </c>
      <c r="F174" s="70">
        <f>+'Formulario de Inspección'!$D$7</f>
        <v>0</v>
      </c>
      <c r="G174" s="70">
        <f>+'Formulario de Inspección'!$H$7</f>
        <v>0</v>
      </c>
      <c r="H174" s="70">
        <f>+'Formulario de Inspección'!$P$7</f>
        <v>0</v>
      </c>
      <c r="I174" s="70">
        <f>+'Formulario de Inspección'!$R$7</f>
        <v>0</v>
      </c>
      <c r="J174" s="71">
        <f>+'Formulario de Inspección'!$A$9</f>
        <v>0</v>
      </c>
      <c r="K174" s="70" t="str">
        <f>+'Formulario de Inspección'!$D$9</f>
        <v>DIAGNOSTICO INICIAL</v>
      </c>
      <c r="L174" s="71" t="str">
        <f>+'Formulario de Inspección'!$H$9</f>
        <v>N/A</v>
      </c>
      <c r="M174" s="70" t="str">
        <f>+'Formulario de Inspección'!$P$9</f>
        <v>N/A</v>
      </c>
      <c r="N174" s="71">
        <f>+'Formulario de Inspección'!$R$9</f>
        <v>0</v>
      </c>
      <c r="O174" s="37" t="s">
        <v>279</v>
      </c>
      <c r="P174" s="37" t="str">
        <f>+Referencia!D174</f>
        <v>a</v>
      </c>
      <c r="Q174" s="72" t="str">
        <f>+Referencia!G174</f>
        <v xml:space="preserve">Servofreno defectuoso, sin vacío o desinstalado </v>
      </c>
      <c r="R174" s="70" t="str">
        <f>+Referencia!F174</f>
        <v>DG</v>
      </c>
      <c r="S174" s="73" t="str">
        <f>+'Formulario de Inspección'!N246</f>
        <v>P</v>
      </c>
      <c r="T174" s="75">
        <f>+'Formulario de Inspección'!O246</f>
        <v>0</v>
      </c>
      <c r="U174" s="70" t="str">
        <f>+'Formulario de Inspección'!$C$463</f>
        <v>FAVORABLE</v>
      </c>
      <c r="V174" s="70" t="str">
        <f>+'Formulario de Inspección'!$P$464</f>
        <v>N/A</v>
      </c>
      <c r="W174" s="70" t="str">
        <f>+'Formulario de Inspección'!$S$464</f>
        <v>N/A</v>
      </c>
      <c r="X174" s="70" t="str">
        <f>+'Formulario de Inspección'!$H$479</f>
        <v>William Ramírez Chavarría</v>
      </c>
    </row>
    <row r="175" spans="1:24" ht="28.8" hidden="1">
      <c r="A175" s="70">
        <f>+'Formulario de Inspección'!$R$5</f>
        <v>0</v>
      </c>
      <c r="B175" s="70">
        <f>'Formulario de Inspección'!$A$5</f>
        <v>0</v>
      </c>
      <c r="C175" s="70" t="str">
        <f>+'Formulario de Inspección'!$D$5</f>
        <v>Banda transportadora</v>
      </c>
      <c r="D175" s="70">
        <f>+'Formulario de Inspección'!$H$5</f>
        <v>0</v>
      </c>
      <c r="E175" s="70">
        <f>+'Formulario de Inspección'!$A$7</f>
        <v>0</v>
      </c>
      <c r="F175" s="70">
        <f>+'Formulario de Inspección'!$D$7</f>
        <v>0</v>
      </c>
      <c r="G175" s="70">
        <f>+'Formulario de Inspección'!$H$7</f>
        <v>0</v>
      </c>
      <c r="H175" s="70">
        <f>+'Formulario de Inspección'!$P$7</f>
        <v>0</v>
      </c>
      <c r="I175" s="70">
        <f>+'Formulario de Inspección'!$R$7</f>
        <v>0</v>
      </c>
      <c r="J175" s="71">
        <f>+'Formulario de Inspección'!$A$9</f>
        <v>0</v>
      </c>
      <c r="K175" s="70" t="str">
        <f>+'Formulario de Inspección'!$D$9</f>
        <v>DIAGNOSTICO INICIAL</v>
      </c>
      <c r="L175" s="71" t="str">
        <f>+'Formulario de Inspección'!$H$9</f>
        <v>N/A</v>
      </c>
      <c r="M175" s="70" t="str">
        <f>+'Formulario de Inspección'!$P$9</f>
        <v>N/A</v>
      </c>
      <c r="N175" s="71">
        <f>+'Formulario de Inspección'!$R$9</f>
        <v>0</v>
      </c>
      <c r="O175" s="37" t="s">
        <v>279</v>
      </c>
      <c r="P175" s="37" t="str">
        <f>+Referencia!D175</f>
        <v>b</v>
      </c>
      <c r="Q175" s="72" t="str">
        <f>+Referencia!G175</f>
        <v xml:space="preserve">Bomba principal defectuosa, mal sujeta o con pérdidas </v>
      </c>
      <c r="R175" s="70" t="str">
        <f>+Referencia!F175</f>
        <v>DG</v>
      </c>
      <c r="S175" s="73" t="str">
        <f>+'Formulario de Inspección'!N247</f>
        <v>P</v>
      </c>
      <c r="T175" s="75">
        <f>+'Formulario de Inspección'!O247</f>
        <v>0</v>
      </c>
      <c r="U175" s="70" t="str">
        <f>+'Formulario de Inspección'!$C$463</f>
        <v>FAVORABLE</v>
      </c>
      <c r="V175" s="70" t="str">
        <f>+'Formulario de Inspección'!$P$464</f>
        <v>N/A</v>
      </c>
      <c r="W175" s="70" t="str">
        <f>+'Formulario de Inspección'!$S$464</f>
        <v>N/A</v>
      </c>
      <c r="X175" s="70" t="str">
        <f>+'Formulario de Inspección'!$H$479</f>
        <v>William Ramírez Chavarría</v>
      </c>
    </row>
    <row r="176" spans="1:24" ht="28.8" hidden="1">
      <c r="A176" s="70">
        <f>+'Formulario de Inspección'!$R$5</f>
        <v>0</v>
      </c>
      <c r="B176" s="70">
        <f>'Formulario de Inspección'!$A$5</f>
        <v>0</v>
      </c>
      <c r="C176" s="70" t="str">
        <f>+'Formulario de Inspección'!$D$5</f>
        <v>Banda transportadora</v>
      </c>
      <c r="D176" s="70">
        <f>+'Formulario de Inspección'!$H$5</f>
        <v>0</v>
      </c>
      <c r="E176" s="70">
        <f>+'Formulario de Inspección'!$A$7</f>
        <v>0</v>
      </c>
      <c r="F176" s="70">
        <f>+'Formulario de Inspección'!$D$7</f>
        <v>0</v>
      </c>
      <c r="G176" s="70">
        <f>+'Formulario de Inspección'!$H$7</f>
        <v>0</v>
      </c>
      <c r="H176" s="70">
        <f>+'Formulario de Inspección'!$P$7</f>
        <v>0</v>
      </c>
      <c r="I176" s="70">
        <f>+'Formulario de Inspección'!$R$7</f>
        <v>0</v>
      </c>
      <c r="J176" s="71">
        <f>+'Formulario de Inspección'!$A$9</f>
        <v>0</v>
      </c>
      <c r="K176" s="70" t="str">
        <f>+'Formulario de Inspección'!$D$9</f>
        <v>DIAGNOSTICO INICIAL</v>
      </c>
      <c r="L176" s="71" t="str">
        <f>+'Formulario de Inspección'!$H$9</f>
        <v>N/A</v>
      </c>
      <c r="M176" s="70" t="str">
        <f>+'Formulario de Inspección'!$P$9</f>
        <v>N/A</v>
      </c>
      <c r="N176" s="71">
        <f>+'Formulario de Inspección'!$R$9</f>
        <v>0</v>
      </c>
      <c r="O176" s="37" t="s">
        <v>279</v>
      </c>
      <c r="P176" s="37" t="str">
        <f>+Referencia!D176</f>
        <v>c</v>
      </c>
      <c r="Q176" s="72" t="str">
        <f>+Referencia!G176</f>
        <v>Nivel de líquido de frenos en depósito sobre el máximo o bajo el mínimo de la faja de operación</v>
      </c>
      <c r="R176" s="70" t="str">
        <f>+Referencia!F176</f>
        <v>DL</v>
      </c>
      <c r="S176" s="73" t="str">
        <f>+'Formulario de Inspección'!N248</f>
        <v>P</v>
      </c>
      <c r="T176" s="75">
        <f>+'Formulario de Inspección'!O248</f>
        <v>0</v>
      </c>
      <c r="U176" s="70" t="str">
        <f>+'Formulario de Inspección'!$C$463</f>
        <v>FAVORABLE</v>
      </c>
      <c r="V176" s="70" t="str">
        <f>+'Formulario de Inspección'!$P$464</f>
        <v>N/A</v>
      </c>
      <c r="W176" s="70" t="str">
        <f>+'Formulario de Inspección'!$S$464</f>
        <v>N/A</v>
      </c>
      <c r="X176" s="70" t="str">
        <f>+'Formulario de Inspección'!$H$479</f>
        <v>William Ramírez Chavarría</v>
      </c>
    </row>
    <row r="177" spans="1:24" ht="28.8" hidden="1">
      <c r="A177" s="70">
        <f>+'Formulario de Inspección'!$R$5</f>
        <v>0</v>
      </c>
      <c r="B177" s="70">
        <f>'Formulario de Inspección'!$A$5</f>
        <v>0</v>
      </c>
      <c r="C177" s="70" t="str">
        <f>+'Formulario de Inspección'!$D$5</f>
        <v>Banda transportadora</v>
      </c>
      <c r="D177" s="70">
        <f>+'Formulario de Inspección'!$H$5</f>
        <v>0</v>
      </c>
      <c r="E177" s="70">
        <f>+'Formulario de Inspección'!$A$7</f>
        <v>0</v>
      </c>
      <c r="F177" s="70">
        <f>+'Formulario de Inspección'!$D$7</f>
        <v>0</v>
      </c>
      <c r="G177" s="70">
        <f>+'Formulario de Inspección'!$H$7</f>
        <v>0</v>
      </c>
      <c r="H177" s="70">
        <f>+'Formulario de Inspección'!$P$7</f>
        <v>0</v>
      </c>
      <c r="I177" s="70">
        <f>+'Formulario de Inspección'!$R$7</f>
        <v>0</v>
      </c>
      <c r="J177" s="71">
        <f>+'Formulario de Inspección'!$A$9</f>
        <v>0</v>
      </c>
      <c r="K177" s="70" t="str">
        <f>+'Formulario de Inspección'!$D$9</f>
        <v>DIAGNOSTICO INICIAL</v>
      </c>
      <c r="L177" s="71" t="str">
        <f>+'Formulario de Inspección'!$H$9</f>
        <v>N/A</v>
      </c>
      <c r="M177" s="70" t="str">
        <f>+'Formulario de Inspección'!$P$9</f>
        <v>N/A</v>
      </c>
      <c r="N177" s="71">
        <f>+'Formulario de Inspección'!$R$9</f>
        <v>0</v>
      </c>
      <c r="O177" s="37" t="s">
        <v>279</v>
      </c>
      <c r="P177" s="37" t="str">
        <f>+Referencia!D177</f>
        <v>d</v>
      </c>
      <c r="Q177" s="72" t="str">
        <f>+Referencia!G177</f>
        <v xml:space="preserve">Ausencia de la tapa del depósito de la bomba principal </v>
      </c>
      <c r="R177" s="70" t="str">
        <f>+Referencia!F177</f>
        <v>DL</v>
      </c>
      <c r="S177" s="73" t="str">
        <f>+'Formulario de Inspección'!N249</f>
        <v>P</v>
      </c>
      <c r="T177" s="75">
        <f>+'Formulario de Inspección'!O249</f>
        <v>0</v>
      </c>
      <c r="U177" s="70" t="str">
        <f>+'Formulario de Inspección'!$C$463</f>
        <v>FAVORABLE</v>
      </c>
      <c r="V177" s="70" t="str">
        <f>+'Formulario de Inspección'!$P$464</f>
        <v>N/A</v>
      </c>
      <c r="W177" s="70" t="str">
        <f>+'Formulario de Inspección'!$S$464</f>
        <v>N/A</v>
      </c>
      <c r="X177" s="70" t="str">
        <f>+'Formulario de Inspección'!$H$479</f>
        <v>William Ramírez Chavarría</v>
      </c>
    </row>
    <row r="178" spans="1:24" ht="28.8" hidden="1">
      <c r="A178" s="70">
        <f>+'Formulario de Inspección'!$R$5</f>
        <v>0</v>
      </c>
      <c r="B178" s="70">
        <f>'Formulario de Inspección'!$A$5</f>
        <v>0</v>
      </c>
      <c r="C178" s="70" t="str">
        <f>+'Formulario de Inspección'!$D$5</f>
        <v>Banda transportadora</v>
      </c>
      <c r="D178" s="70">
        <f>+'Formulario de Inspección'!$H$5</f>
        <v>0</v>
      </c>
      <c r="E178" s="70">
        <f>+'Formulario de Inspección'!$A$7</f>
        <v>0</v>
      </c>
      <c r="F178" s="70">
        <f>+'Formulario de Inspección'!$D$7</f>
        <v>0</v>
      </c>
      <c r="G178" s="70">
        <f>+'Formulario de Inspección'!$H$7</f>
        <v>0</v>
      </c>
      <c r="H178" s="70">
        <f>+'Formulario de Inspección'!$P$7</f>
        <v>0</v>
      </c>
      <c r="I178" s="70">
        <f>+'Formulario de Inspección'!$R$7</f>
        <v>0</v>
      </c>
      <c r="J178" s="71">
        <f>+'Formulario de Inspección'!$A$9</f>
        <v>0</v>
      </c>
      <c r="K178" s="70" t="str">
        <f>+'Formulario de Inspección'!$D$9</f>
        <v>DIAGNOSTICO INICIAL</v>
      </c>
      <c r="L178" s="71" t="str">
        <f>+'Formulario de Inspección'!$H$9</f>
        <v>N/A</v>
      </c>
      <c r="M178" s="70" t="str">
        <f>+'Formulario de Inspección'!$P$9</f>
        <v>N/A</v>
      </c>
      <c r="N178" s="71">
        <f>+'Formulario de Inspección'!$R$9</f>
        <v>0</v>
      </c>
      <c r="O178" s="37" t="s">
        <v>279</v>
      </c>
      <c r="P178" s="37" t="str">
        <f>+Referencia!D178</f>
        <v>e</v>
      </c>
      <c r="Q178" s="72" t="str">
        <f>+Referencia!G178</f>
        <v>Bomba principal con daños o correcciones leves.</v>
      </c>
      <c r="R178" s="70" t="str">
        <f>+Referencia!F178</f>
        <v>DL</v>
      </c>
      <c r="S178" s="73" t="str">
        <f>+'Formulario de Inspección'!N250</f>
        <v>P</v>
      </c>
      <c r="T178" s="75">
        <f>+'Formulario de Inspección'!O250</f>
        <v>0</v>
      </c>
      <c r="U178" s="70" t="str">
        <f>+'Formulario de Inspección'!$C$463</f>
        <v>FAVORABLE</v>
      </c>
      <c r="V178" s="70" t="str">
        <f>+'Formulario de Inspección'!$P$464</f>
        <v>N/A</v>
      </c>
      <c r="W178" s="70" t="str">
        <f>+'Formulario de Inspección'!$S$464</f>
        <v>N/A</v>
      </c>
      <c r="X178" s="70" t="str">
        <f>+'Formulario de Inspección'!$H$479</f>
        <v>William Ramírez Chavarría</v>
      </c>
    </row>
    <row r="179" spans="1:24" ht="31.95" hidden="1" customHeight="1">
      <c r="A179" s="70">
        <f>+'Formulario de Inspección'!$R$5</f>
        <v>0</v>
      </c>
      <c r="B179" s="70">
        <f>'Formulario de Inspección'!$A$5</f>
        <v>0</v>
      </c>
      <c r="C179" s="70" t="str">
        <f>+'Formulario de Inspección'!$D$5</f>
        <v>Banda transportadora</v>
      </c>
      <c r="D179" s="70">
        <f>+'Formulario de Inspección'!$H$5</f>
        <v>0</v>
      </c>
      <c r="E179" s="70">
        <f>+'Formulario de Inspección'!$A$7</f>
        <v>0</v>
      </c>
      <c r="F179" s="70">
        <f>+'Formulario de Inspección'!$D$7</f>
        <v>0</v>
      </c>
      <c r="G179" s="70">
        <f>+'Formulario de Inspección'!$H$7</f>
        <v>0</v>
      </c>
      <c r="H179" s="70">
        <f>+'Formulario de Inspección'!$P$7</f>
        <v>0</v>
      </c>
      <c r="I179" s="70">
        <f>+'Formulario de Inspección'!$R$7</f>
        <v>0</v>
      </c>
      <c r="J179" s="71">
        <f>+'Formulario de Inspección'!$A$9</f>
        <v>0</v>
      </c>
      <c r="K179" s="70" t="str">
        <f>+'Formulario de Inspección'!$D$9</f>
        <v>DIAGNOSTICO INICIAL</v>
      </c>
      <c r="L179" s="71" t="str">
        <f>+'Formulario de Inspección'!$H$9</f>
        <v>N/A</v>
      </c>
      <c r="M179" s="70" t="str">
        <f>+'Formulario de Inspección'!$P$9</f>
        <v>N/A</v>
      </c>
      <c r="N179" s="71">
        <f>+'Formulario de Inspección'!$R$9</f>
        <v>0</v>
      </c>
      <c r="O179" s="37" t="s">
        <v>288</v>
      </c>
      <c r="P179" s="37" t="str">
        <f>+Referencia!D179</f>
        <v>a</v>
      </c>
      <c r="Q179" s="72" t="str">
        <f>+Referencia!G179</f>
        <v>El recubrimiento exterior de una o más mangueras está agrietado, desgastado, envejecido o presenta abombamientos</v>
      </c>
      <c r="R179" s="70" t="str">
        <f>+Referencia!F179</f>
        <v>DL</v>
      </c>
      <c r="S179" s="73" t="str">
        <f>+'Formulario de Inspección'!N256</f>
        <v>P</v>
      </c>
      <c r="T179" s="75">
        <f>+'Formulario de Inspección'!O256</f>
        <v>0</v>
      </c>
      <c r="U179" s="70" t="str">
        <f>+'Formulario de Inspección'!$C$463</f>
        <v>FAVORABLE</v>
      </c>
      <c r="V179" s="70" t="str">
        <f>+'Formulario de Inspección'!$P$464</f>
        <v>N/A</v>
      </c>
      <c r="W179" s="70" t="str">
        <f>+'Formulario de Inspección'!$S$464</f>
        <v>N/A</v>
      </c>
      <c r="X179" s="70" t="str">
        <f>+'Formulario de Inspección'!$H$479</f>
        <v>William Ramírez Chavarría</v>
      </c>
    </row>
    <row r="180" spans="1:24" ht="31.95" hidden="1" customHeight="1">
      <c r="A180" s="70">
        <f>+'Formulario de Inspección'!$R$5</f>
        <v>0</v>
      </c>
      <c r="B180" s="70">
        <f>'Formulario de Inspección'!$A$5</f>
        <v>0</v>
      </c>
      <c r="C180" s="70" t="str">
        <f>+'Formulario de Inspección'!$D$5</f>
        <v>Banda transportadora</v>
      </c>
      <c r="D180" s="70">
        <f>+'Formulario de Inspección'!$H$5</f>
        <v>0</v>
      </c>
      <c r="E180" s="70">
        <f>+'Formulario de Inspección'!$A$7</f>
        <v>0</v>
      </c>
      <c r="F180" s="70">
        <f>+'Formulario de Inspección'!$D$7</f>
        <v>0</v>
      </c>
      <c r="G180" s="70">
        <f>+'Formulario de Inspección'!$H$7</f>
        <v>0</v>
      </c>
      <c r="H180" s="70">
        <f>+'Formulario de Inspección'!$P$7</f>
        <v>0</v>
      </c>
      <c r="I180" s="70">
        <f>+'Formulario de Inspección'!$R$7</f>
        <v>0</v>
      </c>
      <c r="J180" s="71">
        <f>+'Formulario de Inspección'!$A$9</f>
        <v>0</v>
      </c>
      <c r="K180" s="70" t="str">
        <f>+'Formulario de Inspección'!$D$9</f>
        <v>DIAGNOSTICO INICIAL</v>
      </c>
      <c r="L180" s="71" t="str">
        <f>+'Formulario de Inspección'!$H$9</f>
        <v>N/A</v>
      </c>
      <c r="M180" s="70" t="str">
        <f>+'Formulario de Inspección'!$P$9</f>
        <v>N/A</v>
      </c>
      <c r="N180" s="71">
        <f>+'Formulario de Inspección'!$R$9</f>
        <v>0</v>
      </c>
      <c r="O180" s="37" t="s">
        <v>288</v>
      </c>
      <c r="P180" s="37" t="str">
        <f>+Referencia!D180</f>
        <v>b</v>
      </c>
      <c r="Q180" s="72" t="str">
        <f>+Referencia!G180</f>
        <v>Cables y/o mangueras demasiado cortas, retorcidas o dobladas</v>
      </c>
      <c r="R180" s="70" t="str">
        <f>+Referencia!F180</f>
        <v>DG</v>
      </c>
      <c r="S180" s="73" t="str">
        <f>+'Formulario de Inspección'!N257</f>
        <v>P</v>
      </c>
      <c r="T180" s="75">
        <f>+'Formulario de Inspección'!O257</f>
        <v>0</v>
      </c>
      <c r="U180" s="70" t="str">
        <f>+'Formulario de Inspección'!$C$463</f>
        <v>FAVORABLE</v>
      </c>
      <c r="V180" s="70" t="str">
        <f>+'Formulario de Inspección'!$P$464</f>
        <v>N/A</v>
      </c>
      <c r="W180" s="70" t="str">
        <f>+'Formulario de Inspección'!$S$464</f>
        <v>N/A</v>
      </c>
      <c r="X180" s="70" t="str">
        <f>+'Formulario de Inspección'!$H$479</f>
        <v>William Ramírez Chavarría</v>
      </c>
    </row>
    <row r="181" spans="1:24" ht="28.8" hidden="1">
      <c r="A181" s="70">
        <f>+'Formulario de Inspección'!$R$5</f>
        <v>0</v>
      </c>
      <c r="B181" s="70">
        <f>'Formulario de Inspección'!$A$5</f>
        <v>0</v>
      </c>
      <c r="C181" s="70" t="str">
        <f>+'Formulario de Inspección'!$D$5</f>
        <v>Banda transportadora</v>
      </c>
      <c r="D181" s="70">
        <f>+'Formulario de Inspección'!$H$5</f>
        <v>0</v>
      </c>
      <c r="E181" s="70">
        <f>+'Formulario de Inspección'!$A$7</f>
        <v>0</v>
      </c>
      <c r="F181" s="70">
        <f>+'Formulario de Inspección'!$D$7</f>
        <v>0</v>
      </c>
      <c r="G181" s="70">
        <f>+'Formulario de Inspección'!$H$7</f>
        <v>0</v>
      </c>
      <c r="H181" s="70">
        <f>+'Formulario de Inspección'!$P$7</f>
        <v>0</v>
      </c>
      <c r="I181" s="70">
        <f>+'Formulario de Inspección'!$R$7</f>
        <v>0</v>
      </c>
      <c r="J181" s="71">
        <f>+'Formulario de Inspección'!$A$9</f>
        <v>0</v>
      </c>
      <c r="K181" s="70" t="str">
        <f>+'Formulario de Inspección'!$D$9</f>
        <v>DIAGNOSTICO INICIAL</v>
      </c>
      <c r="L181" s="71" t="str">
        <f>+'Formulario de Inspección'!$H$9</f>
        <v>N/A</v>
      </c>
      <c r="M181" s="70" t="str">
        <f>+'Formulario de Inspección'!$P$9</f>
        <v>N/A</v>
      </c>
      <c r="N181" s="71">
        <f>+'Formulario de Inspección'!$R$9</f>
        <v>0</v>
      </c>
      <c r="O181" s="37" t="s">
        <v>288</v>
      </c>
      <c r="P181" s="37" t="str">
        <f>+Referencia!D181</f>
        <v>c</v>
      </c>
      <c r="Q181" s="72" t="str">
        <f>+Referencia!G181</f>
        <v>Defectos de estado de componentes que no comprometa su función</v>
      </c>
      <c r="R181" s="70" t="str">
        <f>+Referencia!F181</f>
        <v>DG</v>
      </c>
      <c r="S181" s="73" t="str">
        <f>+'Formulario de Inspección'!N258</f>
        <v>P</v>
      </c>
      <c r="T181" s="75">
        <f>+'Formulario de Inspección'!O258</f>
        <v>0</v>
      </c>
      <c r="U181" s="70" t="str">
        <f>+'Formulario de Inspección'!$C$463</f>
        <v>FAVORABLE</v>
      </c>
      <c r="V181" s="70" t="str">
        <f>+'Formulario de Inspección'!$P$464</f>
        <v>N/A</v>
      </c>
      <c r="W181" s="70" t="str">
        <f>+'Formulario de Inspección'!$S$464</f>
        <v>N/A</v>
      </c>
      <c r="X181" s="70" t="str">
        <f>+'Formulario de Inspección'!$H$479</f>
        <v>William Ramírez Chavarría</v>
      </c>
    </row>
    <row r="182" spans="1:24" ht="31.95" hidden="1" customHeight="1">
      <c r="A182" s="70">
        <f>+'Formulario de Inspección'!$R$5</f>
        <v>0</v>
      </c>
      <c r="B182" s="70">
        <f>'Formulario de Inspección'!$A$5</f>
        <v>0</v>
      </c>
      <c r="C182" s="70" t="str">
        <f>+'Formulario de Inspección'!$D$5</f>
        <v>Banda transportadora</v>
      </c>
      <c r="D182" s="70">
        <f>+'Formulario de Inspección'!$H$5</f>
        <v>0</v>
      </c>
      <c r="E182" s="70">
        <f>+'Formulario de Inspección'!$A$7</f>
        <v>0</v>
      </c>
      <c r="F182" s="70">
        <f>+'Formulario de Inspección'!$D$7</f>
        <v>0</v>
      </c>
      <c r="G182" s="70">
        <f>+'Formulario de Inspección'!$H$7</f>
        <v>0</v>
      </c>
      <c r="H182" s="70">
        <f>+'Formulario de Inspección'!$P$7</f>
        <v>0</v>
      </c>
      <c r="I182" s="70">
        <f>+'Formulario de Inspección'!$R$7</f>
        <v>0</v>
      </c>
      <c r="J182" s="71">
        <f>+'Formulario de Inspección'!$A$9</f>
        <v>0</v>
      </c>
      <c r="K182" s="70" t="str">
        <f>+'Formulario de Inspección'!$D$9</f>
        <v>DIAGNOSTICO INICIAL</v>
      </c>
      <c r="L182" s="71" t="str">
        <f>+'Formulario de Inspección'!$H$9</f>
        <v>N/A</v>
      </c>
      <c r="M182" s="70" t="str">
        <f>+'Formulario de Inspección'!$P$9</f>
        <v>N/A</v>
      </c>
      <c r="N182" s="71">
        <f>+'Formulario de Inspección'!$R$9</f>
        <v>0</v>
      </c>
      <c r="O182" s="37" t="s">
        <v>288</v>
      </c>
      <c r="P182" s="37" t="str">
        <f>+Referencia!D182</f>
        <v>d</v>
      </c>
      <c r="Q182" s="72" t="str">
        <f>+Referencia!G182</f>
        <v>Defectos de estado de componentes que comprometa su función</v>
      </c>
      <c r="R182" s="70" t="str">
        <f>+Referencia!F182</f>
        <v>DL</v>
      </c>
      <c r="S182" s="73" t="str">
        <f>+'Formulario de Inspección'!N259</f>
        <v>P</v>
      </c>
      <c r="T182" s="75">
        <f>+'Formulario de Inspección'!O259</f>
        <v>0</v>
      </c>
      <c r="U182" s="70" t="str">
        <f>+'Formulario de Inspección'!$C$463</f>
        <v>FAVORABLE</v>
      </c>
      <c r="V182" s="70" t="str">
        <f>+'Formulario de Inspección'!$P$464</f>
        <v>N/A</v>
      </c>
      <c r="W182" s="70" t="str">
        <f>+'Formulario de Inspección'!$S$464</f>
        <v>N/A</v>
      </c>
      <c r="X182" s="70" t="str">
        <f>+'Formulario de Inspección'!$H$479</f>
        <v>William Ramírez Chavarría</v>
      </c>
    </row>
    <row r="183" spans="1:24" ht="31.95" hidden="1" customHeight="1">
      <c r="A183" s="70">
        <f>+'Formulario de Inspección'!$R$5</f>
        <v>0</v>
      </c>
      <c r="B183" s="70">
        <f>'Formulario de Inspección'!$A$5</f>
        <v>0</v>
      </c>
      <c r="C183" s="70" t="str">
        <f>+'Formulario de Inspección'!$D$5</f>
        <v>Banda transportadora</v>
      </c>
      <c r="D183" s="70">
        <f>+'Formulario de Inspección'!$H$5</f>
        <v>0</v>
      </c>
      <c r="E183" s="70">
        <f>+'Formulario de Inspección'!$A$7</f>
        <v>0</v>
      </c>
      <c r="F183" s="70">
        <f>+'Formulario de Inspección'!$D$7</f>
        <v>0</v>
      </c>
      <c r="G183" s="70">
        <f>+'Formulario de Inspección'!$H$7</f>
        <v>0</v>
      </c>
      <c r="H183" s="70">
        <f>+'Formulario de Inspección'!$P$7</f>
        <v>0</v>
      </c>
      <c r="I183" s="70">
        <f>+'Formulario de Inspección'!$R$7</f>
        <v>0</v>
      </c>
      <c r="J183" s="71">
        <f>+'Formulario de Inspección'!$A$9</f>
        <v>0</v>
      </c>
      <c r="K183" s="70" t="str">
        <f>+'Formulario de Inspección'!$D$9</f>
        <v>DIAGNOSTICO INICIAL</v>
      </c>
      <c r="L183" s="71" t="str">
        <f>+'Formulario de Inspección'!$H$9</f>
        <v>N/A</v>
      </c>
      <c r="M183" s="70" t="str">
        <f>+'Formulario de Inspección'!$P$9</f>
        <v>N/A</v>
      </c>
      <c r="N183" s="71">
        <f>+'Formulario de Inspección'!$R$9</f>
        <v>0</v>
      </c>
      <c r="O183" s="37" t="s">
        <v>288</v>
      </c>
      <c r="P183" s="37" t="str">
        <f>+Referencia!D183</f>
        <v>f</v>
      </c>
      <c r="Q183" s="72" t="str">
        <f>+Referencia!G183</f>
        <v>Desgaste excesivo del recubrimiento de las fibras de freno</v>
      </c>
      <c r="R183" s="70" t="str">
        <f>+Referencia!F183</f>
        <v>DG</v>
      </c>
      <c r="S183" s="73" t="str">
        <f>+'Formulario de Inspección'!N260</f>
        <v>P</v>
      </c>
      <c r="T183" s="75">
        <f>+'Formulario de Inspección'!O260</f>
        <v>0</v>
      </c>
      <c r="U183" s="70" t="str">
        <f>+'Formulario de Inspección'!$C$463</f>
        <v>FAVORABLE</v>
      </c>
      <c r="V183" s="70" t="str">
        <f>+'Formulario de Inspección'!$P$464</f>
        <v>N/A</v>
      </c>
      <c r="W183" s="70" t="str">
        <f>+'Formulario de Inspección'!$S$464</f>
        <v>N/A</v>
      </c>
      <c r="X183" s="70" t="str">
        <f>+'Formulario de Inspección'!$H$479</f>
        <v>William Ramírez Chavarría</v>
      </c>
    </row>
    <row r="184" spans="1:24" ht="28.8" hidden="1">
      <c r="A184" s="70">
        <f>+'Formulario de Inspección'!$R$5</f>
        <v>0</v>
      </c>
      <c r="B184" s="70">
        <f>'Formulario de Inspección'!$A$5</f>
        <v>0</v>
      </c>
      <c r="C184" s="70" t="str">
        <f>+'Formulario de Inspección'!$D$5</f>
        <v>Banda transportadora</v>
      </c>
      <c r="D184" s="70">
        <f>+'Formulario de Inspección'!$H$5</f>
        <v>0</v>
      </c>
      <c r="E184" s="70">
        <f>+'Formulario de Inspección'!$A$7</f>
        <v>0</v>
      </c>
      <c r="F184" s="70">
        <f>+'Formulario de Inspección'!$D$7</f>
        <v>0</v>
      </c>
      <c r="G184" s="70">
        <f>+'Formulario de Inspección'!$H$7</f>
        <v>0</v>
      </c>
      <c r="H184" s="70">
        <f>+'Formulario de Inspección'!$P$7</f>
        <v>0</v>
      </c>
      <c r="I184" s="70">
        <f>+'Formulario de Inspección'!$R$7</f>
        <v>0</v>
      </c>
      <c r="J184" s="71">
        <f>+'Formulario de Inspección'!$A$9</f>
        <v>0</v>
      </c>
      <c r="K184" s="70" t="str">
        <f>+'Formulario de Inspección'!$D$9</f>
        <v>DIAGNOSTICO INICIAL</v>
      </c>
      <c r="L184" s="71" t="str">
        <f>+'Formulario de Inspección'!$H$9</f>
        <v>N/A</v>
      </c>
      <c r="M184" s="70" t="str">
        <f>+'Formulario de Inspección'!$P$9</f>
        <v>N/A</v>
      </c>
      <c r="N184" s="71">
        <f>+'Formulario de Inspección'!$R$9</f>
        <v>0</v>
      </c>
      <c r="O184" s="37" t="s">
        <v>288</v>
      </c>
      <c r="P184" s="37" t="str">
        <f>+Referencia!D184</f>
        <v>g</v>
      </c>
      <c r="Q184" s="72" t="str">
        <f>+Referencia!G184</f>
        <v>Desgaste moderado del recubrimiento de las fibras de freno</v>
      </c>
      <c r="R184" s="70" t="str">
        <f>+Referencia!F184</f>
        <v>DG</v>
      </c>
      <c r="S184" s="73" t="str">
        <f>+'Formulario de Inspección'!N261</f>
        <v>P</v>
      </c>
      <c r="T184" s="75">
        <f>+'Formulario de Inspección'!O261</f>
        <v>0</v>
      </c>
      <c r="U184" s="70" t="str">
        <f>+'Formulario de Inspección'!$C$463</f>
        <v>FAVORABLE</v>
      </c>
      <c r="V184" s="70" t="str">
        <f>+'Formulario de Inspección'!$P$464</f>
        <v>N/A</v>
      </c>
      <c r="W184" s="70" t="str">
        <f>+'Formulario de Inspección'!$S$464</f>
        <v>N/A</v>
      </c>
      <c r="X184" s="70" t="str">
        <f>+'Formulario de Inspección'!$H$479</f>
        <v>William Ramírez Chavarría</v>
      </c>
    </row>
    <row r="185" spans="1:24" ht="31.95" hidden="1" customHeight="1">
      <c r="A185" s="70">
        <f>+'Formulario de Inspección'!$R$5</f>
        <v>0</v>
      </c>
      <c r="B185" s="70">
        <f>'Formulario de Inspección'!$A$5</f>
        <v>0</v>
      </c>
      <c r="C185" s="70" t="str">
        <f>+'Formulario de Inspección'!$D$5</f>
        <v>Banda transportadora</v>
      </c>
      <c r="D185" s="70">
        <f>+'Formulario de Inspección'!$H$5</f>
        <v>0</v>
      </c>
      <c r="E185" s="70">
        <f>+'Formulario de Inspección'!$A$7</f>
        <v>0</v>
      </c>
      <c r="F185" s="70">
        <f>+'Formulario de Inspección'!$D$7</f>
        <v>0</v>
      </c>
      <c r="G185" s="70">
        <f>+'Formulario de Inspección'!$H$7</f>
        <v>0</v>
      </c>
      <c r="H185" s="70">
        <f>+'Formulario de Inspección'!$P$7</f>
        <v>0</v>
      </c>
      <c r="I185" s="70">
        <f>+'Formulario de Inspección'!$R$7</f>
        <v>0</v>
      </c>
      <c r="J185" s="71">
        <f>+'Formulario de Inspección'!$A$9</f>
        <v>0</v>
      </c>
      <c r="K185" s="70" t="str">
        <f>+'Formulario de Inspección'!$D$9</f>
        <v>DIAGNOSTICO INICIAL</v>
      </c>
      <c r="L185" s="71" t="str">
        <f>+'Formulario de Inspección'!$H$9</f>
        <v>N/A</v>
      </c>
      <c r="M185" s="70" t="str">
        <f>+'Formulario de Inspección'!$P$9</f>
        <v>N/A</v>
      </c>
      <c r="N185" s="71">
        <f>+'Formulario de Inspección'!$R$9</f>
        <v>0</v>
      </c>
      <c r="O185" s="37" t="s">
        <v>288</v>
      </c>
      <c r="P185" s="37" t="str">
        <f>+Referencia!D185</f>
        <v>h</v>
      </c>
      <c r="Q185" s="72" t="str">
        <f>+Referencia!G185</f>
        <v>Agrietamiento o rotura del recubrimiento de las fibras de freno</v>
      </c>
      <c r="R185" s="70" t="str">
        <f>+Referencia!F185</f>
        <v>DL</v>
      </c>
      <c r="S185" s="73" t="str">
        <f>+'Formulario de Inspección'!N262</f>
        <v>P</v>
      </c>
      <c r="T185" s="75">
        <f>+'Formulario de Inspección'!O262</f>
        <v>0</v>
      </c>
      <c r="U185" s="70" t="str">
        <f>+'Formulario de Inspección'!$C$463</f>
        <v>FAVORABLE</v>
      </c>
      <c r="V185" s="70" t="str">
        <f>+'Formulario de Inspección'!$P$464</f>
        <v>N/A</v>
      </c>
      <c r="W185" s="70" t="str">
        <f>+'Formulario de Inspección'!$S$464</f>
        <v>N/A</v>
      </c>
      <c r="X185" s="70" t="str">
        <f>+'Formulario de Inspección'!$H$479</f>
        <v>William Ramírez Chavarría</v>
      </c>
    </row>
    <row r="186" spans="1:24" ht="31.95" hidden="1" customHeight="1">
      <c r="A186" s="70">
        <f>+'Formulario de Inspección'!$R$5</f>
        <v>0</v>
      </c>
      <c r="B186" s="70">
        <f>'Formulario de Inspección'!$A$5</f>
        <v>0</v>
      </c>
      <c r="C186" s="70" t="str">
        <f>+'Formulario de Inspección'!$D$5</f>
        <v>Banda transportadora</v>
      </c>
      <c r="D186" s="70">
        <f>+'Formulario de Inspección'!$H$5</f>
        <v>0</v>
      </c>
      <c r="E186" s="70">
        <f>+'Formulario de Inspección'!$A$7</f>
        <v>0</v>
      </c>
      <c r="F186" s="70">
        <f>+'Formulario de Inspección'!$D$7</f>
        <v>0</v>
      </c>
      <c r="G186" s="70">
        <f>+'Formulario de Inspección'!$H$7</f>
        <v>0</v>
      </c>
      <c r="H186" s="70">
        <f>+'Formulario de Inspección'!$P$7</f>
        <v>0</v>
      </c>
      <c r="I186" s="70">
        <f>+'Formulario de Inspección'!$R$7</f>
        <v>0</v>
      </c>
      <c r="J186" s="71">
        <f>+'Formulario de Inspección'!$A$9</f>
        <v>0</v>
      </c>
      <c r="K186" s="70" t="str">
        <f>+'Formulario de Inspección'!$D$9</f>
        <v>DIAGNOSTICO INICIAL</v>
      </c>
      <c r="L186" s="71" t="str">
        <f>+'Formulario de Inspección'!$H$9</f>
        <v>N/A</v>
      </c>
      <c r="M186" s="70" t="str">
        <f>+'Formulario de Inspección'!$P$9</f>
        <v>N/A</v>
      </c>
      <c r="N186" s="71">
        <f>+'Formulario de Inspección'!$R$9</f>
        <v>0</v>
      </c>
      <c r="O186" s="37" t="s">
        <v>288</v>
      </c>
      <c r="P186" s="37" t="str">
        <f>+Referencia!D186</f>
        <v>i</v>
      </c>
      <c r="Q186" s="72" t="str">
        <f>+Referencia!G186</f>
        <v>Acumuladores (pulmones) o depósitos de aire presenta fugas</v>
      </c>
      <c r="R186" s="70" t="str">
        <f>+Referencia!F186</f>
        <v>DG</v>
      </c>
      <c r="S186" s="73" t="str">
        <f>+'Formulario de Inspección'!N263</f>
        <v>¡</v>
      </c>
      <c r="T186" s="75">
        <f>+'Formulario de Inspección'!O263</f>
        <v>0</v>
      </c>
      <c r="U186" s="70" t="str">
        <f>+'Formulario de Inspección'!$C$463</f>
        <v>FAVORABLE</v>
      </c>
      <c r="V186" s="70" t="str">
        <f>+'Formulario de Inspección'!$P$464</f>
        <v>N/A</v>
      </c>
      <c r="W186" s="70" t="str">
        <f>+'Formulario de Inspección'!$S$464</f>
        <v>N/A</v>
      </c>
      <c r="X186" s="70" t="str">
        <f>+'Formulario de Inspección'!$H$479</f>
        <v>William Ramírez Chavarría</v>
      </c>
    </row>
    <row r="187" spans="1:24" ht="28.8" hidden="1">
      <c r="A187" s="70">
        <f>+'Formulario de Inspección'!$R$5</f>
        <v>0</v>
      </c>
      <c r="B187" s="70">
        <f>'Formulario de Inspección'!$A$5</f>
        <v>0</v>
      </c>
      <c r="C187" s="70" t="str">
        <f>+'Formulario de Inspección'!$D$5</f>
        <v>Banda transportadora</v>
      </c>
      <c r="D187" s="70">
        <f>+'Formulario de Inspección'!$H$5</f>
        <v>0</v>
      </c>
      <c r="E187" s="70">
        <f>+'Formulario de Inspección'!$A$7</f>
        <v>0</v>
      </c>
      <c r="F187" s="70">
        <f>+'Formulario de Inspección'!$D$7</f>
        <v>0</v>
      </c>
      <c r="G187" s="70">
        <f>+'Formulario de Inspección'!$H$7</f>
        <v>0</v>
      </c>
      <c r="H187" s="70">
        <f>+'Formulario de Inspección'!$P$7</f>
        <v>0</v>
      </c>
      <c r="I187" s="70">
        <f>+'Formulario de Inspección'!$R$7</f>
        <v>0</v>
      </c>
      <c r="J187" s="71">
        <f>+'Formulario de Inspección'!$A$9</f>
        <v>0</v>
      </c>
      <c r="K187" s="70" t="str">
        <f>+'Formulario de Inspección'!$D$9</f>
        <v>DIAGNOSTICO INICIAL</v>
      </c>
      <c r="L187" s="71" t="str">
        <f>+'Formulario de Inspección'!$H$9</f>
        <v>N/A</v>
      </c>
      <c r="M187" s="70" t="str">
        <f>+'Formulario de Inspección'!$P$9</f>
        <v>N/A</v>
      </c>
      <c r="N187" s="71">
        <f>+'Formulario de Inspección'!$R$9</f>
        <v>0</v>
      </c>
      <c r="O187" s="37" t="s">
        <v>288</v>
      </c>
      <c r="P187" s="37" t="str">
        <f>+Referencia!D187</f>
        <v>j</v>
      </c>
      <c r="Q187" s="72" t="str">
        <f>+Referencia!G187</f>
        <v>Montaje inseguro o inadecuado de los componentes del sistema de frenos</v>
      </c>
      <c r="R187" s="70" t="str">
        <f>+Referencia!F187</f>
        <v>DG</v>
      </c>
      <c r="S187" s="73" t="str">
        <f>+'Formulario de Inspección'!N264</f>
        <v>P</v>
      </c>
      <c r="T187" s="75">
        <f>+'Formulario de Inspección'!O264</f>
        <v>0</v>
      </c>
      <c r="U187" s="70" t="str">
        <f>+'Formulario de Inspección'!$C$463</f>
        <v>FAVORABLE</v>
      </c>
      <c r="V187" s="70" t="str">
        <f>+'Formulario de Inspección'!$P$464</f>
        <v>N/A</v>
      </c>
      <c r="W187" s="70" t="str">
        <f>+'Formulario de Inspección'!$S$464</f>
        <v>N/A</v>
      </c>
      <c r="X187" s="70" t="str">
        <f>+'Formulario de Inspección'!$H$479</f>
        <v>William Ramírez Chavarría</v>
      </c>
    </row>
    <row r="188" spans="1:24" ht="31.95" hidden="1" customHeight="1">
      <c r="A188" s="70">
        <f>+'Formulario de Inspección'!$R$5</f>
        <v>0</v>
      </c>
      <c r="B188" s="70">
        <f>'Formulario de Inspección'!$A$5</f>
        <v>0</v>
      </c>
      <c r="C188" s="70" t="str">
        <f>+'Formulario de Inspección'!$D$5</f>
        <v>Banda transportadora</v>
      </c>
      <c r="D188" s="70">
        <f>+'Formulario de Inspección'!$H$5</f>
        <v>0</v>
      </c>
      <c r="E188" s="70">
        <f>+'Formulario de Inspección'!$A$7</f>
        <v>0</v>
      </c>
      <c r="F188" s="70">
        <f>+'Formulario de Inspección'!$D$7</f>
        <v>0</v>
      </c>
      <c r="G188" s="70">
        <f>+'Formulario de Inspección'!$H$7</f>
        <v>0</v>
      </c>
      <c r="H188" s="70">
        <f>+'Formulario de Inspección'!$P$7</f>
        <v>0</v>
      </c>
      <c r="I188" s="70">
        <f>+'Formulario de Inspección'!$R$7</f>
        <v>0</v>
      </c>
      <c r="J188" s="71">
        <f>+'Formulario de Inspección'!$A$9</f>
        <v>0</v>
      </c>
      <c r="K188" s="70" t="str">
        <f>+'Formulario de Inspección'!$D$9</f>
        <v>DIAGNOSTICO INICIAL</v>
      </c>
      <c r="L188" s="71" t="str">
        <f>+'Formulario de Inspección'!$H$9</f>
        <v>N/A</v>
      </c>
      <c r="M188" s="70" t="str">
        <f>+'Formulario de Inspección'!$P$9</f>
        <v>N/A</v>
      </c>
      <c r="N188" s="71">
        <f>+'Formulario de Inspección'!$R$9</f>
        <v>0</v>
      </c>
      <c r="O188" s="37" t="s">
        <v>288</v>
      </c>
      <c r="P188" s="37" t="str">
        <f>+Referencia!D188</f>
        <v>k</v>
      </c>
      <c r="Q188" s="72" t="str">
        <f>+Referencia!G188</f>
        <v>Montaje inseguro o inadecuado con riesgo de desprendimiento y falla de los componentes del sistema de frenos</v>
      </c>
      <c r="R188" s="70" t="str">
        <f>+Referencia!F188</f>
        <v>DL</v>
      </c>
      <c r="S188" s="73" t="str">
        <f>+'Formulario de Inspección'!N265</f>
        <v>P</v>
      </c>
      <c r="T188" s="75">
        <f>+'Formulario de Inspección'!O265</f>
        <v>0</v>
      </c>
      <c r="U188" s="70" t="str">
        <f>+'Formulario de Inspección'!$C$463</f>
        <v>FAVORABLE</v>
      </c>
      <c r="V188" s="70" t="str">
        <f>+'Formulario de Inspección'!$P$464</f>
        <v>N/A</v>
      </c>
      <c r="W188" s="70" t="str">
        <f>+'Formulario de Inspección'!$S$464</f>
        <v>N/A</v>
      </c>
      <c r="X188" s="70" t="str">
        <f>+'Formulario de Inspección'!$H$479</f>
        <v>William Ramírez Chavarría</v>
      </c>
    </row>
    <row r="189" spans="1:24" ht="28.8" hidden="1">
      <c r="A189" s="70">
        <f>+'Formulario de Inspección'!$R$5</f>
        <v>0</v>
      </c>
      <c r="B189" s="70">
        <f>'Formulario de Inspección'!$A$5</f>
        <v>0</v>
      </c>
      <c r="C189" s="70" t="str">
        <f>+'Formulario de Inspección'!$D$5</f>
        <v>Banda transportadora</v>
      </c>
      <c r="D189" s="70">
        <f>+'Formulario de Inspección'!$H$5</f>
        <v>0</v>
      </c>
      <c r="E189" s="70">
        <f>+'Formulario de Inspección'!$A$7</f>
        <v>0</v>
      </c>
      <c r="F189" s="70">
        <f>+'Formulario de Inspección'!$D$7</f>
        <v>0</v>
      </c>
      <c r="G189" s="70">
        <f>+'Formulario de Inspección'!$H$7</f>
        <v>0</v>
      </c>
      <c r="H189" s="70">
        <f>+'Formulario de Inspección'!$P$7</f>
        <v>0</v>
      </c>
      <c r="I189" s="70">
        <f>+'Formulario de Inspección'!$R$7</f>
        <v>0</v>
      </c>
      <c r="J189" s="71">
        <f>+'Formulario de Inspección'!$A$9</f>
        <v>0</v>
      </c>
      <c r="K189" s="70" t="str">
        <f>+'Formulario de Inspección'!$D$9</f>
        <v>DIAGNOSTICO INICIAL</v>
      </c>
      <c r="L189" s="71" t="str">
        <f>+'Formulario de Inspección'!$H$9</f>
        <v>N/A</v>
      </c>
      <c r="M189" s="70" t="str">
        <f>+'Formulario de Inspección'!$P$9</f>
        <v>N/A</v>
      </c>
      <c r="N189" s="71">
        <f>+'Formulario de Inspección'!$R$9</f>
        <v>0</v>
      </c>
      <c r="O189" s="74" t="s">
        <v>540</v>
      </c>
      <c r="P189" s="37" t="str">
        <f>+Referencia!D189</f>
        <v>a</v>
      </c>
      <c r="Q189" s="72" t="str">
        <f>+Referencia!G189</f>
        <v>El vehículo presenta deriva en el eje delantero de 10 a 15 m/km</v>
      </c>
      <c r="R189" s="70" t="str">
        <f>+Referencia!F189</f>
        <v>DL</v>
      </c>
      <c r="S189" s="73" t="str">
        <f>+'Formulario de Inspección'!N269</f>
        <v>P</v>
      </c>
      <c r="T189" s="75">
        <f>+'Formulario de Inspección'!O269</f>
        <v>0</v>
      </c>
      <c r="U189" s="70" t="str">
        <f>+'Formulario de Inspección'!$C$463</f>
        <v>FAVORABLE</v>
      </c>
      <c r="V189" s="70" t="str">
        <f>+'Formulario de Inspección'!$P$464</f>
        <v>N/A</v>
      </c>
      <c r="W189" s="70" t="str">
        <f>+'Formulario de Inspección'!$S$464</f>
        <v>N/A</v>
      </c>
      <c r="X189" s="70" t="str">
        <f>+'Formulario de Inspección'!$H$479</f>
        <v>William Ramírez Chavarría</v>
      </c>
    </row>
    <row r="190" spans="1:24" ht="31.95" hidden="1" customHeight="1">
      <c r="A190" s="70">
        <f>+'Formulario de Inspección'!$R$5</f>
        <v>0</v>
      </c>
      <c r="B190" s="70">
        <f>'Formulario de Inspección'!$A$5</f>
        <v>0</v>
      </c>
      <c r="C190" s="70" t="str">
        <f>+'Formulario de Inspección'!$D$5</f>
        <v>Banda transportadora</v>
      </c>
      <c r="D190" s="70">
        <f>+'Formulario de Inspección'!$H$5</f>
        <v>0</v>
      </c>
      <c r="E190" s="70">
        <f>+'Formulario de Inspección'!$A$7</f>
        <v>0</v>
      </c>
      <c r="F190" s="70">
        <f>+'Formulario de Inspección'!$D$7</f>
        <v>0</v>
      </c>
      <c r="G190" s="70">
        <f>+'Formulario de Inspección'!$H$7</f>
        <v>0</v>
      </c>
      <c r="H190" s="70">
        <f>+'Formulario de Inspección'!$P$7</f>
        <v>0</v>
      </c>
      <c r="I190" s="70">
        <f>+'Formulario de Inspección'!$R$7</f>
        <v>0</v>
      </c>
      <c r="J190" s="71">
        <f>+'Formulario de Inspección'!$A$9</f>
        <v>0</v>
      </c>
      <c r="K190" s="70" t="str">
        <f>+'Formulario de Inspección'!$D$9</f>
        <v>DIAGNOSTICO INICIAL</v>
      </c>
      <c r="L190" s="71" t="str">
        <f>+'Formulario de Inspección'!$H$9</f>
        <v>N/A</v>
      </c>
      <c r="M190" s="70" t="str">
        <f>+'Formulario de Inspección'!$P$9</f>
        <v>N/A</v>
      </c>
      <c r="N190" s="71">
        <f>+'Formulario de Inspección'!$R$9</f>
        <v>0</v>
      </c>
      <c r="O190" s="74" t="s">
        <v>540</v>
      </c>
      <c r="P190" s="37" t="str">
        <f>+Referencia!D190</f>
        <v>b</v>
      </c>
      <c r="Q190" s="72" t="str">
        <f>+Referencia!G190</f>
        <v>El vehículo presenta deriva en el eje delantero superior a 15 m/km</v>
      </c>
      <c r="R190" s="70" t="str">
        <f>+Referencia!F190</f>
        <v>DG</v>
      </c>
      <c r="S190" s="73" t="str">
        <f>+'Formulario de Inspección'!N270</f>
        <v>P</v>
      </c>
      <c r="T190" s="75">
        <f>+'Formulario de Inspección'!O270</f>
        <v>0</v>
      </c>
      <c r="U190" s="70" t="str">
        <f>+'Formulario de Inspección'!$C$463</f>
        <v>FAVORABLE</v>
      </c>
      <c r="V190" s="70" t="str">
        <f>+'Formulario de Inspección'!$P$464</f>
        <v>N/A</v>
      </c>
      <c r="W190" s="70" t="str">
        <f>+'Formulario de Inspección'!$S$464</f>
        <v>N/A</v>
      </c>
      <c r="X190" s="70" t="str">
        <f>+'Formulario de Inspección'!$H$479</f>
        <v>William Ramírez Chavarría</v>
      </c>
    </row>
    <row r="191" spans="1:24" ht="31.95" hidden="1" customHeight="1">
      <c r="A191" s="70">
        <f>+'Formulario de Inspección'!$R$5</f>
        <v>0</v>
      </c>
      <c r="B191" s="70">
        <f>'Formulario de Inspección'!$A$5</f>
        <v>0</v>
      </c>
      <c r="C191" s="70" t="str">
        <f>+'Formulario de Inspección'!$D$5</f>
        <v>Banda transportadora</v>
      </c>
      <c r="D191" s="70">
        <f>+'Formulario de Inspección'!$H$5</f>
        <v>0</v>
      </c>
      <c r="E191" s="70">
        <f>+'Formulario de Inspección'!$A$7</f>
        <v>0</v>
      </c>
      <c r="F191" s="70">
        <f>+'Formulario de Inspección'!$D$7</f>
        <v>0</v>
      </c>
      <c r="G191" s="70">
        <f>+'Formulario de Inspección'!$H$7</f>
        <v>0</v>
      </c>
      <c r="H191" s="70">
        <f>+'Formulario de Inspección'!$P$7</f>
        <v>0</v>
      </c>
      <c r="I191" s="70">
        <f>+'Formulario de Inspección'!$R$7</f>
        <v>0</v>
      </c>
      <c r="J191" s="71">
        <f>+'Formulario de Inspección'!$A$9</f>
        <v>0</v>
      </c>
      <c r="K191" s="70" t="str">
        <f>+'Formulario de Inspección'!$D$9</f>
        <v>DIAGNOSTICO INICIAL</v>
      </c>
      <c r="L191" s="71" t="str">
        <f>+'Formulario de Inspección'!$H$9</f>
        <v>N/A</v>
      </c>
      <c r="M191" s="70" t="str">
        <f>+'Formulario de Inspección'!$P$9</f>
        <v>N/A</v>
      </c>
      <c r="N191" s="71">
        <f>+'Formulario de Inspección'!$R$9</f>
        <v>0</v>
      </c>
      <c r="O191" s="74" t="s">
        <v>541</v>
      </c>
      <c r="P191" s="37" t="str">
        <f>+Referencia!D191</f>
        <v>a</v>
      </c>
      <c r="Q191" s="72" t="str">
        <f>+Referencia!G191</f>
        <v>Fijación defectuosa del volante a la columna</v>
      </c>
      <c r="R191" s="70" t="str">
        <f>+Referencia!F191</f>
        <v>DG</v>
      </c>
      <c r="S191" s="73" t="str">
        <f>+'Formulario de Inspección'!N273</f>
        <v>P</v>
      </c>
      <c r="T191" s="75">
        <f>+'Formulario de Inspección'!O273</f>
        <v>0</v>
      </c>
      <c r="U191" s="70" t="str">
        <f>+'Formulario de Inspección'!$C$463</f>
        <v>FAVORABLE</v>
      </c>
      <c r="V191" s="70" t="str">
        <f>+'Formulario de Inspección'!$P$464</f>
        <v>N/A</v>
      </c>
      <c r="W191" s="70" t="str">
        <f>+'Formulario de Inspección'!$S$464</f>
        <v>N/A</v>
      </c>
      <c r="X191" s="70" t="str">
        <f>+'Formulario de Inspección'!$H$479</f>
        <v>William Ramírez Chavarría</v>
      </c>
    </row>
    <row r="192" spans="1:24" ht="28.8" hidden="1">
      <c r="A192" s="70">
        <f>+'Formulario de Inspección'!$R$5</f>
        <v>0</v>
      </c>
      <c r="B192" s="70">
        <f>'Formulario de Inspección'!$A$5</f>
        <v>0</v>
      </c>
      <c r="C192" s="70" t="str">
        <f>+'Formulario de Inspección'!$D$5</f>
        <v>Banda transportadora</v>
      </c>
      <c r="D192" s="70">
        <f>+'Formulario de Inspección'!$H$5</f>
        <v>0</v>
      </c>
      <c r="E192" s="70">
        <f>+'Formulario de Inspección'!$A$7</f>
        <v>0</v>
      </c>
      <c r="F192" s="70">
        <f>+'Formulario de Inspección'!$D$7</f>
        <v>0</v>
      </c>
      <c r="G192" s="70">
        <f>+'Formulario de Inspección'!$H$7</f>
        <v>0</v>
      </c>
      <c r="H192" s="70">
        <f>+'Formulario de Inspección'!$P$7</f>
        <v>0</v>
      </c>
      <c r="I192" s="70">
        <f>+'Formulario de Inspección'!$R$7</f>
        <v>0</v>
      </c>
      <c r="J192" s="71">
        <f>+'Formulario de Inspección'!$A$9</f>
        <v>0</v>
      </c>
      <c r="K192" s="70" t="str">
        <f>+'Formulario de Inspección'!$D$9</f>
        <v>DIAGNOSTICO INICIAL</v>
      </c>
      <c r="L192" s="71" t="str">
        <f>+'Formulario de Inspección'!$H$9</f>
        <v>N/A</v>
      </c>
      <c r="M192" s="70" t="str">
        <f>+'Formulario de Inspección'!$P$9</f>
        <v>N/A</v>
      </c>
      <c r="N192" s="71">
        <f>+'Formulario de Inspección'!$R$9</f>
        <v>0</v>
      </c>
      <c r="O192" s="74" t="s">
        <v>541</v>
      </c>
      <c r="P192" s="37" t="str">
        <f>+Referencia!D192</f>
        <v>b</v>
      </c>
      <c r="Q192" s="72" t="str">
        <f>+Referencia!G192</f>
        <v xml:space="preserve">Juego leve en la columna de dirección </v>
      </c>
      <c r="R192" s="70" t="str">
        <f>+Referencia!F192</f>
        <v>DL</v>
      </c>
      <c r="S192" s="73" t="str">
        <f>+'Formulario de Inspección'!N274</f>
        <v>P</v>
      </c>
      <c r="T192" s="75">
        <f>+'Formulario de Inspección'!O274</f>
        <v>0</v>
      </c>
      <c r="U192" s="70" t="str">
        <f>+'Formulario de Inspección'!$C$463</f>
        <v>FAVORABLE</v>
      </c>
      <c r="V192" s="70" t="str">
        <f>+'Formulario de Inspección'!$P$464</f>
        <v>N/A</v>
      </c>
      <c r="W192" s="70" t="str">
        <f>+'Formulario de Inspección'!$S$464</f>
        <v>N/A</v>
      </c>
      <c r="X192" s="70" t="str">
        <f>+'Formulario de Inspección'!$H$479</f>
        <v>William Ramírez Chavarría</v>
      </c>
    </row>
    <row r="193" spans="1:24" ht="31.95" hidden="1" customHeight="1">
      <c r="A193" s="70">
        <f>+'Formulario de Inspección'!$R$5</f>
        <v>0</v>
      </c>
      <c r="B193" s="70">
        <f>'Formulario de Inspección'!$A$5</f>
        <v>0</v>
      </c>
      <c r="C193" s="70" t="str">
        <f>+'Formulario de Inspección'!$D$5</f>
        <v>Banda transportadora</v>
      </c>
      <c r="D193" s="70">
        <f>+'Formulario de Inspección'!$H$5</f>
        <v>0</v>
      </c>
      <c r="E193" s="70">
        <f>+'Formulario de Inspección'!$A$7</f>
        <v>0</v>
      </c>
      <c r="F193" s="70">
        <f>+'Formulario de Inspección'!$D$7</f>
        <v>0</v>
      </c>
      <c r="G193" s="70">
        <f>+'Formulario de Inspección'!$H$7</f>
        <v>0</v>
      </c>
      <c r="H193" s="70">
        <f>+'Formulario de Inspección'!$P$7</f>
        <v>0</v>
      </c>
      <c r="I193" s="70">
        <f>+'Formulario de Inspección'!$R$7</f>
        <v>0</v>
      </c>
      <c r="J193" s="71">
        <f>+'Formulario de Inspección'!$A$9</f>
        <v>0</v>
      </c>
      <c r="K193" s="70" t="str">
        <f>+'Formulario de Inspección'!$D$9</f>
        <v>DIAGNOSTICO INICIAL</v>
      </c>
      <c r="L193" s="71" t="str">
        <f>+'Formulario de Inspección'!$H$9</f>
        <v>N/A</v>
      </c>
      <c r="M193" s="70" t="str">
        <f>+'Formulario de Inspección'!$P$9</f>
        <v>N/A</v>
      </c>
      <c r="N193" s="71">
        <f>+'Formulario de Inspección'!$R$9</f>
        <v>0</v>
      </c>
      <c r="O193" s="74" t="s">
        <v>541</v>
      </c>
      <c r="P193" s="37" t="str">
        <f>+Referencia!D193</f>
        <v>c</v>
      </c>
      <c r="Q193" s="72" t="str">
        <f>+Referencia!G193</f>
        <v>Juego excesivo en la columna de dirección</v>
      </c>
      <c r="R193" s="70" t="str">
        <f>+Referencia!F193</f>
        <v>DG</v>
      </c>
      <c r="S193" s="73" t="str">
        <f>+'Formulario de Inspección'!N275</f>
        <v>P</v>
      </c>
      <c r="T193" s="75">
        <f>+'Formulario de Inspección'!O275</f>
        <v>0</v>
      </c>
      <c r="U193" s="70" t="str">
        <f>+'Formulario de Inspección'!$C$463</f>
        <v>FAVORABLE</v>
      </c>
      <c r="V193" s="70" t="str">
        <f>+'Formulario de Inspección'!$P$464</f>
        <v>N/A</v>
      </c>
      <c r="W193" s="70" t="str">
        <f>+'Formulario de Inspección'!$S$464</f>
        <v>N/A</v>
      </c>
      <c r="X193" s="70" t="str">
        <f>+'Formulario de Inspección'!$H$479</f>
        <v>William Ramírez Chavarría</v>
      </c>
    </row>
    <row r="194" spans="1:24" ht="28.8" hidden="1">
      <c r="A194" s="70">
        <f>+'Formulario de Inspección'!$R$5</f>
        <v>0</v>
      </c>
      <c r="B194" s="70">
        <f>'Formulario de Inspección'!$A$5</f>
        <v>0</v>
      </c>
      <c r="C194" s="70" t="str">
        <f>+'Formulario de Inspección'!$D$5</f>
        <v>Banda transportadora</v>
      </c>
      <c r="D194" s="70">
        <f>+'Formulario de Inspección'!$H$5</f>
        <v>0</v>
      </c>
      <c r="E194" s="70">
        <f>+'Formulario de Inspección'!$A$7</f>
        <v>0</v>
      </c>
      <c r="F194" s="70">
        <f>+'Formulario de Inspección'!$D$7</f>
        <v>0</v>
      </c>
      <c r="G194" s="70">
        <f>+'Formulario de Inspección'!$H$7</f>
        <v>0</v>
      </c>
      <c r="H194" s="70">
        <f>+'Formulario de Inspección'!$P$7</f>
        <v>0</v>
      </c>
      <c r="I194" s="70">
        <f>+'Formulario de Inspección'!$R$7</f>
        <v>0</v>
      </c>
      <c r="J194" s="71">
        <f>+'Formulario de Inspección'!$A$9</f>
        <v>0</v>
      </c>
      <c r="K194" s="70" t="str">
        <f>+'Formulario de Inspección'!$D$9</f>
        <v>DIAGNOSTICO INICIAL</v>
      </c>
      <c r="L194" s="71" t="str">
        <f>+'Formulario de Inspección'!$H$9</f>
        <v>N/A</v>
      </c>
      <c r="M194" s="70" t="str">
        <f>+'Formulario de Inspección'!$P$9</f>
        <v>N/A</v>
      </c>
      <c r="N194" s="71">
        <f>+'Formulario de Inspección'!$R$9</f>
        <v>0</v>
      </c>
      <c r="O194" s="74" t="s">
        <v>541</v>
      </c>
      <c r="P194" s="37" t="str">
        <f>+Referencia!D194</f>
        <v>d</v>
      </c>
      <c r="Q194" s="72" t="str">
        <f>+Referencia!G194</f>
        <v>Defectos de estado en la columna de dirección que no afecten su correcto funcionamiento</v>
      </c>
      <c r="R194" s="70" t="str">
        <f>+Referencia!F194</f>
        <v>DL</v>
      </c>
      <c r="S194" s="73" t="str">
        <f>+'Formulario de Inspección'!N276</f>
        <v>P</v>
      </c>
      <c r="T194" s="75">
        <f>+'Formulario de Inspección'!O276</f>
        <v>0</v>
      </c>
      <c r="U194" s="70" t="str">
        <f>+'Formulario de Inspección'!$C$463</f>
        <v>FAVORABLE</v>
      </c>
      <c r="V194" s="70" t="str">
        <f>+'Formulario de Inspección'!$P$464</f>
        <v>N/A</v>
      </c>
      <c r="W194" s="70" t="str">
        <f>+'Formulario de Inspección'!$S$464</f>
        <v>N/A</v>
      </c>
      <c r="X194" s="70" t="str">
        <f>+'Formulario de Inspección'!$H$479</f>
        <v>William Ramírez Chavarría</v>
      </c>
    </row>
    <row r="195" spans="1:24" ht="31.95" hidden="1" customHeight="1">
      <c r="A195" s="70">
        <f>+'Formulario de Inspección'!$R$5</f>
        <v>0</v>
      </c>
      <c r="B195" s="70">
        <f>'Formulario de Inspección'!$A$5</f>
        <v>0</v>
      </c>
      <c r="C195" s="70" t="str">
        <f>+'Formulario de Inspección'!$D$5</f>
        <v>Banda transportadora</v>
      </c>
      <c r="D195" s="70">
        <f>+'Formulario de Inspección'!$H$5</f>
        <v>0</v>
      </c>
      <c r="E195" s="70">
        <f>+'Formulario de Inspección'!$A$7</f>
        <v>0</v>
      </c>
      <c r="F195" s="70">
        <f>+'Formulario de Inspección'!$D$7</f>
        <v>0</v>
      </c>
      <c r="G195" s="70">
        <f>+'Formulario de Inspección'!$H$7</f>
        <v>0</v>
      </c>
      <c r="H195" s="70">
        <f>+'Formulario de Inspección'!$P$7</f>
        <v>0</v>
      </c>
      <c r="I195" s="70">
        <f>+'Formulario de Inspección'!$R$7</f>
        <v>0</v>
      </c>
      <c r="J195" s="71">
        <f>+'Formulario de Inspección'!$A$9</f>
        <v>0</v>
      </c>
      <c r="K195" s="70" t="str">
        <f>+'Formulario de Inspección'!$D$9</f>
        <v>DIAGNOSTICO INICIAL</v>
      </c>
      <c r="L195" s="71" t="str">
        <f>+'Formulario de Inspección'!$H$9</f>
        <v>N/A</v>
      </c>
      <c r="M195" s="70" t="str">
        <f>+'Formulario de Inspección'!$P$9</f>
        <v>N/A</v>
      </c>
      <c r="N195" s="71">
        <f>+'Formulario de Inspección'!$R$9</f>
        <v>0</v>
      </c>
      <c r="O195" s="74" t="s">
        <v>541</v>
      </c>
      <c r="P195" s="37" t="str">
        <f>+Referencia!D195</f>
        <v>e</v>
      </c>
      <c r="Q195" s="72" t="str">
        <f>+Referencia!G195</f>
        <v>Defectos de estado en la columna de dirección que puedan provocarla rotura</v>
      </c>
      <c r="R195" s="70" t="str">
        <f>+Referencia!F195</f>
        <v>DG</v>
      </c>
      <c r="S195" s="73" t="str">
        <f>+'Formulario de Inspección'!N277</f>
        <v>P</v>
      </c>
      <c r="T195" s="75">
        <f>+'Formulario de Inspección'!O277</f>
        <v>0</v>
      </c>
      <c r="U195" s="70" t="str">
        <f>+'Formulario de Inspección'!$C$463</f>
        <v>FAVORABLE</v>
      </c>
      <c r="V195" s="70" t="str">
        <f>+'Formulario de Inspección'!$P$464</f>
        <v>N/A</v>
      </c>
      <c r="W195" s="70" t="str">
        <f>+'Formulario de Inspección'!$S$464</f>
        <v>N/A</v>
      </c>
      <c r="X195" s="70" t="str">
        <f>+'Formulario de Inspección'!$H$479</f>
        <v>William Ramírez Chavarría</v>
      </c>
    </row>
    <row r="196" spans="1:24" ht="31.95" hidden="1" customHeight="1">
      <c r="A196" s="70">
        <f>+'Formulario de Inspección'!$R$5</f>
        <v>0</v>
      </c>
      <c r="B196" s="70">
        <f>'Formulario de Inspección'!$A$5</f>
        <v>0</v>
      </c>
      <c r="C196" s="70" t="str">
        <f>+'Formulario de Inspección'!$D$5</f>
        <v>Banda transportadora</v>
      </c>
      <c r="D196" s="70">
        <f>+'Formulario de Inspección'!$H$5</f>
        <v>0</v>
      </c>
      <c r="E196" s="70">
        <f>+'Formulario de Inspección'!$A$7</f>
        <v>0</v>
      </c>
      <c r="F196" s="70">
        <f>+'Formulario de Inspección'!$D$7</f>
        <v>0</v>
      </c>
      <c r="G196" s="70">
        <f>+'Formulario de Inspección'!$H$7</f>
        <v>0</v>
      </c>
      <c r="H196" s="70">
        <f>+'Formulario de Inspección'!$P$7</f>
        <v>0</v>
      </c>
      <c r="I196" s="70">
        <f>+'Formulario de Inspección'!$R$7</f>
        <v>0</v>
      </c>
      <c r="J196" s="71">
        <f>+'Formulario de Inspección'!$A$9</f>
        <v>0</v>
      </c>
      <c r="K196" s="70" t="str">
        <f>+'Formulario de Inspección'!$D$9</f>
        <v>DIAGNOSTICO INICIAL</v>
      </c>
      <c r="L196" s="71" t="str">
        <f>+'Formulario de Inspección'!$H$9</f>
        <v>N/A</v>
      </c>
      <c r="M196" s="70" t="str">
        <f>+'Formulario de Inspección'!$P$9</f>
        <v>N/A</v>
      </c>
      <c r="N196" s="71">
        <f>+'Formulario de Inspección'!$R$9</f>
        <v>0</v>
      </c>
      <c r="O196" s="74" t="s">
        <v>541</v>
      </c>
      <c r="P196" s="37" t="str">
        <f>+Referencia!D196</f>
        <v>f</v>
      </c>
      <c r="Q196" s="72" t="str">
        <f>+Referencia!G196</f>
        <v>Estado defectuoso del volante que afecte su correcto funcionamiento</v>
      </c>
      <c r="R196" s="70" t="str">
        <f>+Referencia!F196</f>
        <v>DG</v>
      </c>
      <c r="S196" s="73" t="str">
        <f>+'Formulario de Inspección'!N278</f>
        <v>P</v>
      </c>
      <c r="T196" s="75">
        <f>+'Formulario de Inspección'!O278</f>
        <v>0</v>
      </c>
      <c r="U196" s="70" t="str">
        <f>+'Formulario de Inspección'!$C$463</f>
        <v>FAVORABLE</v>
      </c>
      <c r="V196" s="70" t="str">
        <f>+'Formulario de Inspección'!$P$464</f>
        <v>N/A</v>
      </c>
      <c r="W196" s="70" t="str">
        <f>+'Formulario de Inspección'!$S$464</f>
        <v>N/A</v>
      </c>
      <c r="X196" s="70" t="str">
        <f>+'Formulario de Inspección'!$H$479</f>
        <v>William Ramírez Chavarría</v>
      </c>
    </row>
    <row r="197" spans="1:24" ht="28.8" hidden="1">
      <c r="A197" s="70">
        <f>+'Formulario de Inspección'!$R$5</f>
        <v>0</v>
      </c>
      <c r="B197" s="70">
        <f>'Formulario de Inspección'!$A$5</f>
        <v>0</v>
      </c>
      <c r="C197" s="70" t="str">
        <f>+'Formulario de Inspección'!$D$5</f>
        <v>Banda transportadora</v>
      </c>
      <c r="D197" s="70">
        <f>+'Formulario de Inspección'!$H$5</f>
        <v>0</v>
      </c>
      <c r="E197" s="70">
        <f>+'Formulario de Inspección'!$A$7</f>
        <v>0</v>
      </c>
      <c r="F197" s="70">
        <f>+'Formulario de Inspección'!$D$7</f>
        <v>0</v>
      </c>
      <c r="G197" s="70">
        <f>+'Formulario de Inspección'!$H$7</f>
        <v>0</v>
      </c>
      <c r="H197" s="70">
        <f>+'Formulario de Inspección'!$P$7</f>
        <v>0</v>
      </c>
      <c r="I197" s="70">
        <f>+'Formulario de Inspección'!$R$7</f>
        <v>0</v>
      </c>
      <c r="J197" s="71">
        <f>+'Formulario de Inspección'!$A$9</f>
        <v>0</v>
      </c>
      <c r="K197" s="70" t="str">
        <f>+'Formulario de Inspección'!$D$9</f>
        <v>DIAGNOSTICO INICIAL</v>
      </c>
      <c r="L197" s="71" t="str">
        <f>+'Formulario de Inspección'!$H$9</f>
        <v>N/A</v>
      </c>
      <c r="M197" s="70" t="str">
        <f>+'Formulario de Inspección'!$P$9</f>
        <v>N/A</v>
      </c>
      <c r="N197" s="71">
        <f>+'Formulario de Inspección'!$R$9</f>
        <v>0</v>
      </c>
      <c r="O197" s="74" t="s">
        <v>541</v>
      </c>
      <c r="P197" s="37" t="str">
        <f>+Referencia!D197</f>
        <v>g</v>
      </c>
      <c r="Q197" s="72" t="str">
        <f>+Referencia!G197</f>
        <v>Estado defectuoso del volante que no afecte su correcto funcionamiento</v>
      </c>
      <c r="R197" s="70" t="str">
        <f>+Referencia!F197</f>
        <v>DL</v>
      </c>
      <c r="S197" s="73" t="str">
        <f>+'Formulario de Inspección'!N279</f>
        <v>P</v>
      </c>
      <c r="T197" s="75">
        <f>+'Formulario de Inspección'!O279</f>
        <v>0</v>
      </c>
      <c r="U197" s="70" t="str">
        <f>+'Formulario de Inspección'!$C$463</f>
        <v>FAVORABLE</v>
      </c>
      <c r="V197" s="70" t="str">
        <f>+'Formulario de Inspección'!$P$464</f>
        <v>N/A</v>
      </c>
      <c r="W197" s="70" t="str">
        <f>+'Formulario de Inspección'!$S$464</f>
        <v>N/A</v>
      </c>
      <c r="X197" s="70" t="str">
        <f>+'Formulario de Inspección'!$H$479</f>
        <v>William Ramírez Chavarría</v>
      </c>
    </row>
    <row r="198" spans="1:24" ht="28.8" hidden="1">
      <c r="A198" s="70">
        <f>+'Formulario de Inspección'!$R$5</f>
        <v>0</v>
      </c>
      <c r="B198" s="70">
        <f>'Formulario de Inspección'!$A$5</f>
        <v>0</v>
      </c>
      <c r="C198" s="70" t="str">
        <f>+'Formulario de Inspección'!$D$5</f>
        <v>Banda transportadora</v>
      </c>
      <c r="D198" s="70">
        <f>+'Formulario de Inspección'!$H$5</f>
        <v>0</v>
      </c>
      <c r="E198" s="70">
        <f>+'Formulario de Inspección'!$A$7</f>
        <v>0</v>
      </c>
      <c r="F198" s="70">
        <f>+'Formulario de Inspección'!$D$7</f>
        <v>0</v>
      </c>
      <c r="G198" s="70">
        <f>+'Formulario de Inspección'!$H$7</f>
        <v>0</v>
      </c>
      <c r="H198" s="70">
        <f>+'Formulario de Inspección'!$P$7</f>
        <v>0</v>
      </c>
      <c r="I198" s="70">
        <f>+'Formulario de Inspección'!$R$7</f>
        <v>0</v>
      </c>
      <c r="J198" s="71">
        <f>+'Formulario de Inspección'!$A$9</f>
        <v>0</v>
      </c>
      <c r="K198" s="70" t="str">
        <f>+'Formulario de Inspección'!$D$9</f>
        <v>DIAGNOSTICO INICIAL</v>
      </c>
      <c r="L198" s="71" t="str">
        <f>+'Formulario de Inspección'!$H$9</f>
        <v>N/A</v>
      </c>
      <c r="M198" s="70" t="str">
        <f>+'Formulario de Inspección'!$P$9</f>
        <v>N/A</v>
      </c>
      <c r="N198" s="71">
        <f>+'Formulario de Inspección'!$R$9</f>
        <v>0</v>
      </c>
      <c r="O198" s="74" t="s">
        <v>542</v>
      </c>
      <c r="P198" s="37" t="str">
        <f>+Referencia!D198</f>
        <v>a</v>
      </c>
      <c r="Q198" s="72" t="str">
        <f>+Referencia!G198</f>
        <v>Fijación defectuosa al chasis</v>
      </c>
      <c r="R198" s="70" t="str">
        <f>+Referencia!F198</f>
        <v>DL</v>
      </c>
      <c r="S198" s="73" t="str">
        <f>+'Formulario de Inspección'!N282</f>
        <v>P</v>
      </c>
      <c r="T198" s="75">
        <f>+'Formulario de Inspección'!O282</f>
        <v>0</v>
      </c>
      <c r="U198" s="70" t="str">
        <f>+'Formulario de Inspección'!$C$463</f>
        <v>FAVORABLE</v>
      </c>
      <c r="V198" s="70" t="str">
        <f>+'Formulario de Inspección'!$P$464</f>
        <v>N/A</v>
      </c>
      <c r="W198" s="70" t="str">
        <f>+'Formulario de Inspección'!$S$464</f>
        <v>N/A</v>
      </c>
      <c r="X198" s="70" t="str">
        <f>+'Formulario de Inspección'!$H$479</f>
        <v>William Ramírez Chavarría</v>
      </c>
    </row>
    <row r="199" spans="1:24" ht="31.95" hidden="1" customHeight="1">
      <c r="A199" s="70">
        <f>+'Formulario de Inspección'!$R$5</f>
        <v>0</v>
      </c>
      <c r="B199" s="70">
        <f>'Formulario de Inspección'!$A$5</f>
        <v>0</v>
      </c>
      <c r="C199" s="70" t="str">
        <f>+'Formulario de Inspección'!$D$5</f>
        <v>Banda transportadora</v>
      </c>
      <c r="D199" s="70">
        <f>+'Formulario de Inspección'!$H$5</f>
        <v>0</v>
      </c>
      <c r="E199" s="70">
        <f>+'Formulario de Inspección'!$A$7</f>
        <v>0</v>
      </c>
      <c r="F199" s="70">
        <f>+'Formulario de Inspección'!$D$7</f>
        <v>0</v>
      </c>
      <c r="G199" s="70">
        <f>+'Formulario de Inspección'!$H$7</f>
        <v>0</v>
      </c>
      <c r="H199" s="70">
        <f>+'Formulario de Inspección'!$P$7</f>
        <v>0</v>
      </c>
      <c r="I199" s="70">
        <f>+'Formulario de Inspección'!$R$7</f>
        <v>0</v>
      </c>
      <c r="J199" s="71">
        <f>+'Formulario de Inspección'!$A$9</f>
        <v>0</v>
      </c>
      <c r="K199" s="70" t="str">
        <f>+'Formulario de Inspección'!$D$9</f>
        <v>DIAGNOSTICO INICIAL</v>
      </c>
      <c r="L199" s="71" t="str">
        <f>+'Formulario de Inspección'!$H$9</f>
        <v>N/A</v>
      </c>
      <c r="M199" s="70" t="str">
        <f>+'Formulario de Inspección'!$P$9</f>
        <v>N/A</v>
      </c>
      <c r="N199" s="71">
        <f>+'Formulario de Inspección'!$R$9</f>
        <v>0</v>
      </c>
      <c r="O199" s="74" t="s">
        <v>542</v>
      </c>
      <c r="P199" s="37" t="str">
        <f>+Referencia!D199</f>
        <v>b</v>
      </c>
      <c r="Q199" s="72" t="str">
        <f>+Referencia!G199</f>
        <v>Fijación defectuosa al chasis con peligro de desprendimiento</v>
      </c>
      <c r="R199" s="70" t="str">
        <f>+Referencia!F199</f>
        <v>DG</v>
      </c>
      <c r="S199" s="73" t="str">
        <f>+'Formulario de Inspección'!N283</f>
        <v>P</v>
      </c>
      <c r="T199" s="75">
        <f>+'Formulario de Inspección'!O283</f>
        <v>0</v>
      </c>
      <c r="U199" s="70" t="str">
        <f>+'Formulario de Inspección'!$C$463</f>
        <v>FAVORABLE</v>
      </c>
      <c r="V199" s="70" t="str">
        <f>+'Formulario de Inspección'!$P$464</f>
        <v>N/A</v>
      </c>
      <c r="W199" s="70" t="str">
        <f>+'Formulario de Inspección'!$S$464</f>
        <v>N/A</v>
      </c>
      <c r="X199" s="70" t="str">
        <f>+'Formulario de Inspección'!$H$479</f>
        <v>William Ramírez Chavarría</v>
      </c>
    </row>
    <row r="200" spans="1:24" ht="28.8" hidden="1">
      <c r="A200" s="70">
        <f>+'Formulario de Inspección'!$R$5</f>
        <v>0</v>
      </c>
      <c r="B200" s="70">
        <f>'Formulario de Inspección'!$A$5</f>
        <v>0</v>
      </c>
      <c r="C200" s="70" t="str">
        <f>+'Formulario de Inspección'!$D$5</f>
        <v>Banda transportadora</v>
      </c>
      <c r="D200" s="70">
        <f>+'Formulario de Inspección'!$H$5</f>
        <v>0</v>
      </c>
      <c r="E200" s="70">
        <f>+'Formulario de Inspección'!$A$7</f>
        <v>0</v>
      </c>
      <c r="F200" s="70">
        <f>+'Formulario de Inspección'!$D$7</f>
        <v>0</v>
      </c>
      <c r="G200" s="70">
        <f>+'Formulario de Inspección'!$H$7</f>
        <v>0</v>
      </c>
      <c r="H200" s="70">
        <f>+'Formulario de Inspección'!$P$7</f>
        <v>0</v>
      </c>
      <c r="I200" s="70">
        <f>+'Formulario de Inspección'!$R$7</f>
        <v>0</v>
      </c>
      <c r="J200" s="71">
        <f>+'Formulario de Inspección'!$A$9</f>
        <v>0</v>
      </c>
      <c r="K200" s="70" t="str">
        <f>+'Formulario de Inspección'!$D$9</f>
        <v>DIAGNOSTICO INICIAL</v>
      </c>
      <c r="L200" s="71" t="str">
        <f>+'Formulario de Inspección'!$H$9</f>
        <v>N/A</v>
      </c>
      <c r="M200" s="70" t="str">
        <f>+'Formulario de Inspección'!$P$9</f>
        <v>N/A</v>
      </c>
      <c r="N200" s="71">
        <f>+'Formulario de Inspección'!$R$9</f>
        <v>0</v>
      </c>
      <c r="O200" s="74" t="s">
        <v>542</v>
      </c>
      <c r="P200" s="37" t="str">
        <f>+Referencia!D200</f>
        <v>c</v>
      </c>
      <c r="Q200" s="72" t="str">
        <f>+Referencia!G200</f>
        <v>Holguras anormales</v>
      </c>
      <c r="R200" s="70" t="str">
        <f>+Referencia!F200</f>
        <v>DL</v>
      </c>
      <c r="S200" s="73" t="str">
        <f>+'Formulario de Inspección'!N284</f>
        <v>P</v>
      </c>
      <c r="T200" s="75">
        <f>+'Formulario de Inspección'!O284</f>
        <v>0</v>
      </c>
      <c r="U200" s="70" t="str">
        <f>+'Formulario de Inspección'!$C$463</f>
        <v>FAVORABLE</v>
      </c>
      <c r="V200" s="70" t="str">
        <f>+'Formulario de Inspección'!$P$464</f>
        <v>N/A</v>
      </c>
      <c r="W200" s="70" t="str">
        <f>+'Formulario de Inspección'!$S$464</f>
        <v>N/A</v>
      </c>
      <c r="X200" s="70" t="str">
        <f>+'Formulario de Inspección'!$H$479</f>
        <v>William Ramírez Chavarría</v>
      </c>
    </row>
    <row r="201" spans="1:24" ht="31.95" hidden="1" customHeight="1">
      <c r="A201" s="70">
        <f>+'Formulario de Inspección'!$R$5</f>
        <v>0</v>
      </c>
      <c r="B201" s="70">
        <f>'Formulario de Inspección'!$A$5</f>
        <v>0</v>
      </c>
      <c r="C201" s="70" t="str">
        <f>+'Formulario de Inspección'!$D$5</f>
        <v>Banda transportadora</v>
      </c>
      <c r="D201" s="70">
        <f>+'Formulario de Inspección'!$H$5</f>
        <v>0</v>
      </c>
      <c r="E201" s="70">
        <f>+'Formulario de Inspección'!$A$7</f>
        <v>0</v>
      </c>
      <c r="F201" s="70">
        <f>+'Formulario de Inspección'!$D$7</f>
        <v>0</v>
      </c>
      <c r="G201" s="70">
        <f>+'Formulario de Inspección'!$H$7</f>
        <v>0</v>
      </c>
      <c r="H201" s="70">
        <f>+'Formulario de Inspección'!$P$7</f>
        <v>0</v>
      </c>
      <c r="I201" s="70">
        <f>+'Formulario de Inspección'!$R$7</f>
        <v>0</v>
      </c>
      <c r="J201" s="71">
        <f>+'Formulario de Inspección'!$A$9</f>
        <v>0</v>
      </c>
      <c r="K201" s="70" t="str">
        <f>+'Formulario de Inspección'!$D$9</f>
        <v>DIAGNOSTICO INICIAL</v>
      </c>
      <c r="L201" s="71" t="str">
        <f>+'Formulario de Inspección'!$H$9</f>
        <v>N/A</v>
      </c>
      <c r="M201" s="70" t="str">
        <f>+'Formulario de Inspección'!$P$9</f>
        <v>N/A</v>
      </c>
      <c r="N201" s="71">
        <f>+'Formulario de Inspección'!$R$9</f>
        <v>0</v>
      </c>
      <c r="O201" s="74" t="s">
        <v>542</v>
      </c>
      <c r="P201" s="37" t="str">
        <f>+Referencia!D201</f>
        <v>d</v>
      </c>
      <c r="Q201" s="72" t="str">
        <f>+Referencia!G201</f>
        <v>Holguras anormales y excesivas que puedan provocar
desprendimiento de algún componente</v>
      </c>
      <c r="R201" s="70" t="str">
        <f>+Referencia!F201</f>
        <v>DG</v>
      </c>
      <c r="S201" s="73" t="str">
        <f>+'Formulario de Inspección'!N285</f>
        <v>P</v>
      </c>
      <c r="T201" s="75">
        <f>+'Formulario de Inspección'!O285</f>
        <v>0</v>
      </c>
      <c r="U201" s="70" t="str">
        <f>+'Formulario de Inspección'!$C$463</f>
        <v>FAVORABLE</v>
      </c>
      <c r="V201" s="70" t="str">
        <f>+'Formulario de Inspección'!$P$464</f>
        <v>N/A</v>
      </c>
      <c r="W201" s="70" t="str">
        <f>+'Formulario de Inspección'!$S$464</f>
        <v>N/A</v>
      </c>
      <c r="X201" s="70" t="str">
        <f>+'Formulario de Inspección'!$H$479</f>
        <v>William Ramírez Chavarría</v>
      </c>
    </row>
    <row r="202" spans="1:24" ht="28.8" hidden="1">
      <c r="A202" s="70">
        <f>+'Formulario de Inspección'!$R$5</f>
        <v>0</v>
      </c>
      <c r="B202" s="70">
        <f>'Formulario de Inspección'!$A$5</f>
        <v>0</v>
      </c>
      <c r="C202" s="70" t="str">
        <f>+'Formulario de Inspección'!$D$5</f>
        <v>Banda transportadora</v>
      </c>
      <c r="D202" s="70">
        <f>+'Formulario de Inspección'!$H$5</f>
        <v>0</v>
      </c>
      <c r="E202" s="70">
        <f>+'Formulario de Inspección'!$A$7</f>
        <v>0</v>
      </c>
      <c r="F202" s="70">
        <f>+'Formulario de Inspección'!$D$7</f>
        <v>0</v>
      </c>
      <c r="G202" s="70">
        <f>+'Formulario de Inspección'!$H$7</f>
        <v>0</v>
      </c>
      <c r="H202" s="70">
        <f>+'Formulario de Inspección'!$P$7</f>
        <v>0</v>
      </c>
      <c r="I202" s="70">
        <f>+'Formulario de Inspección'!$R$7</f>
        <v>0</v>
      </c>
      <c r="J202" s="71">
        <f>+'Formulario de Inspección'!$A$9</f>
        <v>0</v>
      </c>
      <c r="K202" s="70" t="str">
        <f>+'Formulario de Inspección'!$D$9</f>
        <v>DIAGNOSTICO INICIAL</v>
      </c>
      <c r="L202" s="71" t="str">
        <f>+'Formulario de Inspección'!$H$9</f>
        <v>N/A</v>
      </c>
      <c r="M202" s="70" t="str">
        <f>+'Formulario de Inspección'!$P$9</f>
        <v>N/A</v>
      </c>
      <c r="N202" s="71">
        <f>+'Formulario de Inspección'!$R$9</f>
        <v>0</v>
      </c>
      <c r="O202" s="74" t="s">
        <v>542</v>
      </c>
      <c r="P202" s="37" t="str">
        <f>+Referencia!D202</f>
        <v>e</v>
      </c>
      <c r="Q202" s="72" t="str">
        <f>+Referencia!G202</f>
        <v>Fugas leves</v>
      </c>
      <c r="R202" s="70" t="str">
        <f>+Referencia!F202</f>
        <v>DL</v>
      </c>
      <c r="S202" s="73" t="str">
        <f>+'Formulario de Inspección'!N286</f>
        <v>P</v>
      </c>
      <c r="T202" s="75">
        <f>+'Formulario de Inspección'!O286</f>
        <v>0</v>
      </c>
      <c r="U202" s="70" t="str">
        <f>+'Formulario de Inspección'!$C$463</f>
        <v>FAVORABLE</v>
      </c>
      <c r="V202" s="70" t="str">
        <f>+'Formulario de Inspección'!$P$464</f>
        <v>N/A</v>
      </c>
      <c r="W202" s="70" t="str">
        <f>+'Formulario de Inspección'!$S$464</f>
        <v>N/A</v>
      </c>
      <c r="X202" s="70" t="str">
        <f>+'Formulario de Inspección'!$H$479</f>
        <v>William Ramírez Chavarría</v>
      </c>
    </row>
    <row r="203" spans="1:24" ht="31.95" hidden="1" customHeight="1">
      <c r="A203" s="70">
        <f>+'Formulario de Inspección'!$R$5</f>
        <v>0</v>
      </c>
      <c r="B203" s="70">
        <f>'Formulario de Inspección'!$A$5</f>
        <v>0</v>
      </c>
      <c r="C203" s="70" t="str">
        <f>+'Formulario de Inspección'!$D$5</f>
        <v>Banda transportadora</v>
      </c>
      <c r="D203" s="70">
        <f>+'Formulario de Inspección'!$H$5</f>
        <v>0</v>
      </c>
      <c r="E203" s="70">
        <f>+'Formulario de Inspección'!$A$7</f>
        <v>0</v>
      </c>
      <c r="F203" s="70">
        <f>+'Formulario de Inspección'!$D$7</f>
        <v>0</v>
      </c>
      <c r="G203" s="70">
        <f>+'Formulario de Inspección'!$H$7</f>
        <v>0</v>
      </c>
      <c r="H203" s="70">
        <f>+'Formulario de Inspección'!$P$7</f>
        <v>0</v>
      </c>
      <c r="I203" s="70">
        <f>+'Formulario de Inspección'!$R$7</f>
        <v>0</v>
      </c>
      <c r="J203" s="71">
        <f>+'Formulario de Inspección'!$A$9</f>
        <v>0</v>
      </c>
      <c r="K203" s="70" t="str">
        <f>+'Formulario de Inspección'!$D$9</f>
        <v>DIAGNOSTICO INICIAL</v>
      </c>
      <c r="L203" s="71" t="str">
        <f>+'Formulario de Inspección'!$H$9</f>
        <v>N/A</v>
      </c>
      <c r="M203" s="70" t="str">
        <f>+'Formulario de Inspección'!$P$9</f>
        <v>N/A</v>
      </c>
      <c r="N203" s="71">
        <f>+'Formulario de Inspección'!$R$9</f>
        <v>0</v>
      </c>
      <c r="O203" s="74" t="s">
        <v>542</v>
      </c>
      <c r="P203" s="37" t="str">
        <f>+Referencia!D203</f>
        <v>f</v>
      </c>
      <c r="Q203" s="72" t="str">
        <f>+Referencia!G203</f>
        <v>Fugas importantes</v>
      </c>
      <c r="R203" s="70" t="str">
        <f>+Referencia!F203</f>
        <v>DG</v>
      </c>
      <c r="S203" s="73" t="str">
        <f>+'Formulario de Inspección'!N287</f>
        <v>P</v>
      </c>
      <c r="T203" s="75">
        <f>+'Formulario de Inspección'!O287</f>
        <v>0</v>
      </c>
      <c r="U203" s="70" t="str">
        <f>+'Formulario de Inspección'!$C$463</f>
        <v>FAVORABLE</v>
      </c>
      <c r="V203" s="70" t="str">
        <f>+'Formulario de Inspección'!$P$464</f>
        <v>N/A</v>
      </c>
      <c r="W203" s="70" t="str">
        <f>+'Formulario de Inspección'!$S$464</f>
        <v>N/A</v>
      </c>
      <c r="X203" s="70" t="str">
        <f>+'Formulario de Inspección'!$H$479</f>
        <v>William Ramírez Chavarría</v>
      </c>
    </row>
    <row r="204" spans="1:24" ht="28.8" hidden="1">
      <c r="A204" s="70">
        <f>+'Formulario de Inspección'!$R$5</f>
        <v>0</v>
      </c>
      <c r="B204" s="70">
        <f>'Formulario de Inspección'!$A$5</f>
        <v>0</v>
      </c>
      <c r="C204" s="70" t="str">
        <f>+'Formulario de Inspección'!$D$5</f>
        <v>Banda transportadora</v>
      </c>
      <c r="D204" s="70">
        <f>+'Formulario de Inspección'!$H$5</f>
        <v>0</v>
      </c>
      <c r="E204" s="70">
        <f>+'Formulario de Inspección'!$A$7</f>
        <v>0</v>
      </c>
      <c r="F204" s="70">
        <f>+'Formulario de Inspección'!$D$7</f>
        <v>0</v>
      </c>
      <c r="G204" s="70">
        <f>+'Formulario de Inspección'!$H$7</f>
        <v>0</v>
      </c>
      <c r="H204" s="70">
        <f>+'Formulario de Inspección'!$P$7</f>
        <v>0</v>
      </c>
      <c r="I204" s="70">
        <f>+'Formulario de Inspección'!$R$7</f>
        <v>0</v>
      </c>
      <c r="J204" s="71">
        <f>+'Formulario de Inspección'!$A$9</f>
        <v>0</v>
      </c>
      <c r="K204" s="70" t="str">
        <f>+'Formulario de Inspección'!$D$9</f>
        <v>DIAGNOSTICO INICIAL</v>
      </c>
      <c r="L204" s="71" t="str">
        <f>+'Formulario de Inspección'!$H$9</f>
        <v>N/A</v>
      </c>
      <c r="M204" s="70" t="str">
        <f>+'Formulario de Inspección'!$P$9</f>
        <v>N/A</v>
      </c>
      <c r="N204" s="71">
        <f>+'Formulario de Inspección'!$R$9</f>
        <v>0</v>
      </c>
      <c r="O204" s="74" t="s">
        <v>542</v>
      </c>
      <c r="P204" s="37" t="str">
        <f>+Referencia!D204</f>
        <v>g</v>
      </c>
      <c r="Q204" s="72" t="str">
        <f>+Referencia!G204</f>
        <v>Guardapolvos (“botas”) rotos, sueltos, deteriorados o inexistentes</v>
      </c>
      <c r="R204" s="70" t="str">
        <f>+Referencia!F204</f>
        <v>DL</v>
      </c>
      <c r="S204" s="73" t="str">
        <f>+'Formulario de Inspección'!N288</f>
        <v>P</v>
      </c>
      <c r="T204" s="75">
        <f>+'Formulario de Inspección'!O288</f>
        <v>0</v>
      </c>
      <c r="U204" s="70" t="str">
        <f>+'Formulario de Inspección'!$C$463</f>
        <v>FAVORABLE</v>
      </c>
      <c r="V204" s="70" t="str">
        <f>+'Formulario de Inspección'!$P$464</f>
        <v>N/A</v>
      </c>
      <c r="W204" s="70" t="str">
        <f>+'Formulario de Inspección'!$S$464</f>
        <v>N/A</v>
      </c>
      <c r="X204" s="70" t="str">
        <f>+'Formulario de Inspección'!$H$479</f>
        <v>William Ramírez Chavarría</v>
      </c>
    </row>
    <row r="205" spans="1:24" ht="31.95" hidden="1" customHeight="1">
      <c r="A205" s="70">
        <f>+'Formulario de Inspección'!$R$5</f>
        <v>0</v>
      </c>
      <c r="B205" s="70">
        <f>'Formulario de Inspección'!$A$5</f>
        <v>0</v>
      </c>
      <c r="C205" s="70" t="str">
        <f>+'Formulario de Inspección'!$D$5</f>
        <v>Banda transportadora</v>
      </c>
      <c r="D205" s="70">
        <f>+'Formulario de Inspección'!$H$5</f>
        <v>0</v>
      </c>
      <c r="E205" s="70">
        <f>+'Formulario de Inspección'!$A$7</f>
        <v>0</v>
      </c>
      <c r="F205" s="70">
        <f>+'Formulario de Inspección'!$D$7</f>
        <v>0</v>
      </c>
      <c r="G205" s="70">
        <f>+'Formulario de Inspección'!$H$7</f>
        <v>0</v>
      </c>
      <c r="H205" s="70">
        <f>+'Formulario de Inspección'!$P$7</f>
        <v>0</v>
      </c>
      <c r="I205" s="70">
        <f>+'Formulario de Inspección'!$R$7</f>
        <v>0</v>
      </c>
      <c r="J205" s="71">
        <f>+'Formulario de Inspección'!$A$9</f>
        <v>0</v>
      </c>
      <c r="K205" s="70" t="str">
        <f>+'Formulario de Inspección'!$D$9</f>
        <v>DIAGNOSTICO INICIAL</v>
      </c>
      <c r="L205" s="71" t="str">
        <f>+'Formulario de Inspección'!$H$9</f>
        <v>N/A</v>
      </c>
      <c r="M205" s="70" t="str">
        <f>+'Formulario de Inspección'!$P$9</f>
        <v>N/A</v>
      </c>
      <c r="N205" s="71">
        <f>+'Formulario de Inspección'!$R$9</f>
        <v>0</v>
      </c>
      <c r="O205" s="74" t="s">
        <v>542</v>
      </c>
      <c r="P205" s="37" t="str">
        <f>+Referencia!D205</f>
        <v>h</v>
      </c>
      <c r="Q205" s="72" t="str">
        <f>+Referencia!G205</f>
        <v>Fijación defectuosa al chasis con peligro de desprendimiento</v>
      </c>
      <c r="R205" s="70" t="str">
        <f>+Referencia!F205</f>
        <v>DG</v>
      </c>
      <c r="S205" s="73" t="str">
        <f>+'Formulario de Inspección'!N289</f>
        <v>P</v>
      </c>
      <c r="T205" s="75">
        <f>+'Formulario de Inspección'!O289</f>
        <v>0</v>
      </c>
      <c r="U205" s="70" t="str">
        <f>+'Formulario de Inspección'!$C$463</f>
        <v>FAVORABLE</v>
      </c>
      <c r="V205" s="70" t="str">
        <f>+'Formulario de Inspección'!$P$464</f>
        <v>N/A</v>
      </c>
      <c r="W205" s="70" t="str">
        <f>+'Formulario de Inspección'!$S$464</f>
        <v>N/A</v>
      </c>
      <c r="X205" s="70" t="str">
        <f>+'Formulario de Inspección'!$H$479</f>
        <v>William Ramírez Chavarría</v>
      </c>
    </row>
    <row r="206" spans="1:24" ht="28.8" hidden="1">
      <c r="A206" s="70">
        <f>+'Formulario de Inspección'!$R$5</f>
        <v>0</v>
      </c>
      <c r="B206" s="70">
        <f>'Formulario de Inspección'!$A$5</f>
        <v>0</v>
      </c>
      <c r="C206" s="70" t="str">
        <f>+'Formulario de Inspección'!$D$5</f>
        <v>Banda transportadora</v>
      </c>
      <c r="D206" s="70">
        <f>+'Formulario de Inspección'!$H$5</f>
        <v>0</v>
      </c>
      <c r="E206" s="70">
        <f>+'Formulario de Inspección'!$A$7</f>
        <v>0</v>
      </c>
      <c r="F206" s="70">
        <f>+'Formulario de Inspección'!$D$7</f>
        <v>0</v>
      </c>
      <c r="G206" s="70">
        <f>+'Formulario de Inspección'!$H$7</f>
        <v>0</v>
      </c>
      <c r="H206" s="70">
        <f>+'Formulario de Inspección'!$P$7</f>
        <v>0</v>
      </c>
      <c r="I206" s="70">
        <f>+'Formulario de Inspección'!$R$7</f>
        <v>0</v>
      </c>
      <c r="J206" s="71">
        <f>+'Formulario de Inspección'!$A$9</f>
        <v>0</v>
      </c>
      <c r="K206" s="70" t="str">
        <f>+'Formulario de Inspección'!$D$9</f>
        <v>DIAGNOSTICO INICIAL</v>
      </c>
      <c r="L206" s="71" t="str">
        <f>+'Formulario de Inspección'!$H$9</f>
        <v>N/A</v>
      </c>
      <c r="M206" s="70" t="str">
        <f>+'Formulario de Inspección'!$P$9</f>
        <v>N/A</v>
      </c>
      <c r="N206" s="71">
        <f>+'Formulario de Inspección'!$R$9</f>
        <v>0</v>
      </c>
      <c r="O206" s="74" t="s">
        <v>543</v>
      </c>
      <c r="P206" s="37" t="str">
        <f>+Referencia!D206</f>
        <v>a</v>
      </c>
      <c r="Q206" s="72" t="str">
        <f>+Referencia!G206</f>
        <v>Defectos de estado de los brazos y/o barras</v>
      </c>
      <c r="R206" s="70" t="str">
        <f>+Referencia!F206</f>
        <v>DL</v>
      </c>
      <c r="S206" s="73" t="str">
        <f>+'Formulario de Inspección'!N292</f>
        <v>P</v>
      </c>
      <c r="T206" s="75">
        <f>+'Formulario de Inspección'!O292</f>
        <v>0</v>
      </c>
      <c r="U206" s="70" t="str">
        <f>+'Formulario de Inspección'!$C$463</f>
        <v>FAVORABLE</v>
      </c>
      <c r="V206" s="70" t="str">
        <f>+'Formulario de Inspección'!$P$464</f>
        <v>N/A</v>
      </c>
      <c r="W206" s="70" t="str">
        <f>+'Formulario de Inspección'!$S$464</f>
        <v>N/A</v>
      </c>
      <c r="X206" s="70" t="str">
        <f>+'Formulario de Inspección'!$H$479</f>
        <v>William Ramírez Chavarría</v>
      </c>
    </row>
    <row r="207" spans="1:24" ht="31.95" hidden="1" customHeight="1">
      <c r="A207" s="70">
        <f>+'Formulario de Inspección'!$R$5</f>
        <v>0</v>
      </c>
      <c r="B207" s="70">
        <f>'Formulario de Inspección'!$A$5</f>
        <v>0</v>
      </c>
      <c r="C207" s="70" t="str">
        <f>+'Formulario de Inspección'!$D$5</f>
        <v>Banda transportadora</v>
      </c>
      <c r="D207" s="70">
        <f>+'Formulario de Inspección'!$H$5</f>
        <v>0</v>
      </c>
      <c r="E207" s="70">
        <f>+'Formulario de Inspección'!$A$7</f>
        <v>0</v>
      </c>
      <c r="F207" s="70">
        <f>+'Formulario de Inspección'!$D$7</f>
        <v>0</v>
      </c>
      <c r="G207" s="70">
        <f>+'Formulario de Inspección'!$H$7</f>
        <v>0</v>
      </c>
      <c r="H207" s="70">
        <f>+'Formulario de Inspección'!$P$7</f>
        <v>0</v>
      </c>
      <c r="I207" s="70">
        <f>+'Formulario de Inspección'!$R$7</f>
        <v>0</v>
      </c>
      <c r="J207" s="71">
        <f>+'Formulario de Inspección'!$A$9</f>
        <v>0</v>
      </c>
      <c r="K207" s="70" t="str">
        <f>+'Formulario de Inspección'!$D$9</f>
        <v>DIAGNOSTICO INICIAL</v>
      </c>
      <c r="L207" s="71" t="str">
        <f>+'Formulario de Inspección'!$H$9</f>
        <v>N/A</v>
      </c>
      <c r="M207" s="70" t="str">
        <f>+'Formulario de Inspección'!$P$9</f>
        <v>N/A</v>
      </c>
      <c r="N207" s="71">
        <f>+'Formulario de Inspección'!$R$9</f>
        <v>0</v>
      </c>
      <c r="O207" s="74" t="s">
        <v>543</v>
      </c>
      <c r="P207" s="37" t="str">
        <f>+Referencia!D207</f>
        <v>b</v>
      </c>
      <c r="Q207" s="72" t="str">
        <f>+Referencia!G207</f>
        <v>Defectos de estado de los brazos y/o barras que puedan afectar el funcionamiento de la dirección</v>
      </c>
      <c r="R207" s="70" t="str">
        <f>+Referencia!F207</f>
        <v>DG</v>
      </c>
      <c r="S207" s="73" t="str">
        <f>+'Formulario de Inspección'!N293</f>
        <v>P</v>
      </c>
      <c r="T207" s="75">
        <f>+'Formulario de Inspección'!O293</f>
        <v>0</v>
      </c>
      <c r="U207" s="70" t="str">
        <f>+'Formulario de Inspección'!$C$463</f>
        <v>FAVORABLE</v>
      </c>
      <c r="V207" s="70" t="str">
        <f>+'Formulario de Inspección'!$P$464</f>
        <v>N/A</v>
      </c>
      <c r="W207" s="70" t="str">
        <f>+'Formulario de Inspección'!$S$464</f>
        <v>N/A</v>
      </c>
      <c r="X207" s="70" t="str">
        <f>+'Formulario de Inspección'!$H$479</f>
        <v>William Ramírez Chavarría</v>
      </c>
    </row>
    <row r="208" spans="1:24" ht="28.8" hidden="1">
      <c r="A208" s="70">
        <f>+'Formulario de Inspección'!$R$5</f>
        <v>0</v>
      </c>
      <c r="B208" s="70">
        <f>'Formulario de Inspección'!$A$5</f>
        <v>0</v>
      </c>
      <c r="C208" s="70" t="str">
        <f>+'Formulario de Inspección'!$D$5</f>
        <v>Banda transportadora</v>
      </c>
      <c r="D208" s="70">
        <f>+'Formulario de Inspección'!$H$5</f>
        <v>0</v>
      </c>
      <c r="E208" s="70">
        <f>+'Formulario de Inspección'!$A$7</f>
        <v>0</v>
      </c>
      <c r="F208" s="70">
        <f>+'Formulario de Inspección'!$D$7</f>
        <v>0</v>
      </c>
      <c r="G208" s="70">
        <f>+'Formulario de Inspección'!$H$7</f>
        <v>0</v>
      </c>
      <c r="H208" s="70">
        <f>+'Formulario de Inspección'!$P$7</f>
        <v>0</v>
      </c>
      <c r="I208" s="70">
        <f>+'Formulario de Inspección'!$R$7</f>
        <v>0</v>
      </c>
      <c r="J208" s="71">
        <f>+'Formulario de Inspección'!$A$9</f>
        <v>0</v>
      </c>
      <c r="K208" s="70" t="str">
        <f>+'Formulario de Inspección'!$D$9</f>
        <v>DIAGNOSTICO INICIAL</v>
      </c>
      <c r="L208" s="71" t="str">
        <f>+'Formulario de Inspección'!$H$9</f>
        <v>N/A</v>
      </c>
      <c r="M208" s="70" t="str">
        <f>+'Formulario de Inspección'!$P$9</f>
        <v>N/A</v>
      </c>
      <c r="N208" s="71">
        <f>+'Formulario de Inspección'!$R$9</f>
        <v>0</v>
      </c>
      <c r="O208" s="74" t="s">
        <v>543</v>
      </c>
      <c r="P208" s="37" t="str">
        <f>+Referencia!D208</f>
        <v>c</v>
      </c>
      <c r="Q208" s="72" t="str">
        <f>+Referencia!G208</f>
        <v>Holguras anormales en rótulas</v>
      </c>
      <c r="R208" s="70" t="str">
        <f>+Referencia!F208</f>
        <v>DL</v>
      </c>
      <c r="S208" s="73" t="str">
        <f>+'Formulario de Inspección'!N294</f>
        <v>P</v>
      </c>
      <c r="T208" s="75">
        <f>+'Formulario de Inspección'!O294</f>
        <v>0</v>
      </c>
      <c r="U208" s="70" t="str">
        <f>+'Formulario de Inspección'!$C$463</f>
        <v>FAVORABLE</v>
      </c>
      <c r="V208" s="70" t="str">
        <f>+'Formulario de Inspección'!$P$464</f>
        <v>N/A</v>
      </c>
      <c r="W208" s="70" t="str">
        <f>+'Formulario de Inspección'!$S$464</f>
        <v>N/A</v>
      </c>
      <c r="X208" s="70" t="str">
        <f>+'Formulario de Inspección'!$H$479</f>
        <v>William Ramírez Chavarría</v>
      </c>
    </row>
    <row r="209" spans="1:24" ht="31.95" hidden="1" customHeight="1">
      <c r="A209" s="70">
        <f>+'Formulario de Inspección'!$R$5</f>
        <v>0</v>
      </c>
      <c r="B209" s="70">
        <f>'Formulario de Inspección'!$A$5</f>
        <v>0</v>
      </c>
      <c r="C209" s="70" t="str">
        <f>+'Formulario de Inspección'!$D$5</f>
        <v>Banda transportadora</v>
      </c>
      <c r="D209" s="70">
        <f>+'Formulario de Inspección'!$H$5</f>
        <v>0</v>
      </c>
      <c r="E209" s="70">
        <f>+'Formulario de Inspección'!$A$7</f>
        <v>0</v>
      </c>
      <c r="F209" s="70">
        <f>+'Formulario de Inspección'!$D$7</f>
        <v>0</v>
      </c>
      <c r="G209" s="70">
        <f>+'Formulario de Inspección'!$H$7</f>
        <v>0</v>
      </c>
      <c r="H209" s="70">
        <f>+'Formulario de Inspección'!$P$7</f>
        <v>0</v>
      </c>
      <c r="I209" s="70">
        <f>+'Formulario de Inspección'!$R$7</f>
        <v>0</v>
      </c>
      <c r="J209" s="71">
        <f>+'Formulario de Inspección'!$A$9</f>
        <v>0</v>
      </c>
      <c r="K209" s="70" t="str">
        <f>+'Formulario de Inspección'!$D$9</f>
        <v>DIAGNOSTICO INICIAL</v>
      </c>
      <c r="L209" s="71" t="str">
        <f>+'Formulario de Inspección'!$H$9</f>
        <v>N/A</v>
      </c>
      <c r="M209" s="70" t="str">
        <f>+'Formulario de Inspección'!$P$9</f>
        <v>N/A</v>
      </c>
      <c r="N209" s="71">
        <f>+'Formulario de Inspección'!$R$9</f>
        <v>0</v>
      </c>
      <c r="O209" s="74" t="s">
        <v>543</v>
      </c>
      <c r="P209" s="37" t="str">
        <f>+Referencia!D209</f>
        <v>d</v>
      </c>
      <c r="Q209" s="72" t="str">
        <f>+Referencia!G209</f>
        <v>Holguras excesivas en rótulas</v>
      </c>
      <c r="R209" s="70" t="str">
        <f>+Referencia!F209</f>
        <v>DG</v>
      </c>
      <c r="S209" s="73" t="str">
        <f>+'Formulario de Inspección'!N295</f>
        <v>P</v>
      </c>
      <c r="T209" s="75">
        <f>+'Formulario de Inspección'!O295</f>
        <v>0</v>
      </c>
      <c r="U209" s="70" t="str">
        <f>+'Formulario de Inspección'!$C$463</f>
        <v>FAVORABLE</v>
      </c>
      <c r="V209" s="70" t="str">
        <f>+'Formulario de Inspección'!$P$464</f>
        <v>N/A</v>
      </c>
      <c r="W209" s="70" t="str">
        <f>+'Formulario de Inspección'!$S$464</f>
        <v>N/A</v>
      </c>
      <c r="X209" s="70" t="str">
        <f>+'Formulario de Inspección'!$H$479</f>
        <v>William Ramírez Chavarría</v>
      </c>
    </row>
    <row r="210" spans="1:24" ht="28.8" hidden="1">
      <c r="A210" s="70">
        <f>+'Formulario de Inspección'!$R$5</f>
        <v>0</v>
      </c>
      <c r="B210" s="70">
        <f>'Formulario de Inspección'!$A$5</f>
        <v>0</v>
      </c>
      <c r="C210" s="70" t="str">
        <f>+'Formulario de Inspección'!$D$5</f>
        <v>Banda transportadora</v>
      </c>
      <c r="D210" s="70">
        <f>+'Formulario de Inspección'!$H$5</f>
        <v>0</v>
      </c>
      <c r="E210" s="70">
        <f>+'Formulario de Inspección'!$A$7</f>
        <v>0</v>
      </c>
      <c r="F210" s="70">
        <f>+'Formulario de Inspección'!$D$7</f>
        <v>0</v>
      </c>
      <c r="G210" s="70">
        <f>+'Formulario de Inspección'!$H$7</f>
        <v>0</v>
      </c>
      <c r="H210" s="70">
        <f>+'Formulario de Inspección'!$P$7</f>
        <v>0</v>
      </c>
      <c r="I210" s="70">
        <f>+'Formulario de Inspección'!$R$7</f>
        <v>0</v>
      </c>
      <c r="J210" s="71">
        <f>+'Formulario de Inspección'!$A$9</f>
        <v>0</v>
      </c>
      <c r="K210" s="70" t="str">
        <f>+'Formulario de Inspección'!$D$9</f>
        <v>DIAGNOSTICO INICIAL</v>
      </c>
      <c r="L210" s="71" t="str">
        <f>+'Formulario de Inspección'!$H$9</f>
        <v>N/A</v>
      </c>
      <c r="M210" s="70" t="str">
        <f>+'Formulario de Inspección'!$P$9</f>
        <v>N/A</v>
      </c>
      <c r="N210" s="71">
        <f>+'Formulario de Inspección'!$R$9</f>
        <v>0</v>
      </c>
      <c r="O210" s="74" t="s">
        <v>543</v>
      </c>
      <c r="P210" s="37" t="str">
        <f>+Referencia!D210</f>
        <v>e</v>
      </c>
      <c r="Q210" s="72" t="str">
        <f>+Referencia!G210</f>
        <v>Defectos de estado y/o fijación del amortiguador, cuando aplica</v>
      </c>
      <c r="R210" s="70" t="str">
        <f>+Referencia!F210</f>
        <v>DL</v>
      </c>
      <c r="S210" s="73" t="str">
        <f>+'Formulario de Inspección'!N296</f>
        <v>P</v>
      </c>
      <c r="T210" s="75">
        <f>+'Formulario de Inspección'!O296</f>
        <v>0</v>
      </c>
      <c r="U210" s="70" t="str">
        <f>+'Formulario de Inspección'!$C$463</f>
        <v>FAVORABLE</v>
      </c>
      <c r="V210" s="70" t="str">
        <f>+'Formulario de Inspección'!$P$464</f>
        <v>N/A</v>
      </c>
      <c r="W210" s="70" t="str">
        <f>+'Formulario de Inspección'!$S$464</f>
        <v>N/A</v>
      </c>
      <c r="X210" s="70" t="str">
        <f>+'Formulario de Inspección'!$H$479</f>
        <v>William Ramírez Chavarría</v>
      </c>
    </row>
    <row r="211" spans="1:24" ht="31.95" hidden="1" customHeight="1">
      <c r="A211" s="70">
        <f>+'Formulario de Inspección'!$R$5</f>
        <v>0</v>
      </c>
      <c r="B211" s="70">
        <f>'Formulario de Inspección'!$A$5</f>
        <v>0</v>
      </c>
      <c r="C211" s="70" t="str">
        <f>+'Formulario de Inspección'!$D$5</f>
        <v>Banda transportadora</v>
      </c>
      <c r="D211" s="70">
        <f>+'Formulario de Inspección'!$H$5</f>
        <v>0</v>
      </c>
      <c r="E211" s="70">
        <f>+'Formulario de Inspección'!$A$7</f>
        <v>0</v>
      </c>
      <c r="F211" s="70">
        <f>+'Formulario de Inspección'!$D$7</f>
        <v>0</v>
      </c>
      <c r="G211" s="70">
        <f>+'Formulario de Inspección'!$H$7</f>
        <v>0</v>
      </c>
      <c r="H211" s="70">
        <f>+'Formulario de Inspección'!$P$7</f>
        <v>0</v>
      </c>
      <c r="I211" s="70">
        <f>+'Formulario de Inspección'!$R$7</f>
        <v>0</v>
      </c>
      <c r="J211" s="71">
        <f>+'Formulario de Inspección'!$A$9</f>
        <v>0</v>
      </c>
      <c r="K211" s="70" t="str">
        <f>+'Formulario de Inspección'!$D$9</f>
        <v>DIAGNOSTICO INICIAL</v>
      </c>
      <c r="L211" s="71" t="str">
        <f>+'Formulario de Inspección'!$H$9</f>
        <v>N/A</v>
      </c>
      <c r="M211" s="70" t="str">
        <f>+'Formulario de Inspección'!$P$9</f>
        <v>N/A</v>
      </c>
      <c r="N211" s="71">
        <f>+'Formulario de Inspección'!$R$9</f>
        <v>0</v>
      </c>
      <c r="O211" s="74" t="s">
        <v>543</v>
      </c>
      <c r="P211" s="37" t="str">
        <f>+Referencia!D211</f>
        <v>f</v>
      </c>
      <c r="Q211" s="72" t="str">
        <f>+Referencia!G211</f>
        <v>Defectos de estado y/o fijación del amortiguador con peligro de
desprendimiento, cuando aplica</v>
      </c>
      <c r="R211" s="70" t="str">
        <f>+Referencia!F211</f>
        <v>DG</v>
      </c>
      <c r="S211" s="73" t="str">
        <f>+'Formulario de Inspección'!N297</f>
        <v>P</v>
      </c>
      <c r="T211" s="75">
        <f>+'Formulario de Inspección'!O297</f>
        <v>0</v>
      </c>
      <c r="U211" s="70" t="str">
        <f>+'Formulario de Inspección'!$C$463</f>
        <v>FAVORABLE</v>
      </c>
      <c r="V211" s="70" t="str">
        <f>+'Formulario de Inspección'!$P$464</f>
        <v>N/A</v>
      </c>
      <c r="W211" s="70" t="str">
        <f>+'Formulario de Inspección'!$S$464</f>
        <v>N/A</v>
      </c>
      <c r="X211" s="70" t="str">
        <f>+'Formulario de Inspección'!$H$479</f>
        <v>William Ramírez Chavarría</v>
      </c>
    </row>
    <row r="212" spans="1:24" ht="28.8" hidden="1">
      <c r="A212" s="70">
        <f>+'Formulario de Inspección'!$R$5</f>
        <v>0</v>
      </c>
      <c r="B212" s="70">
        <f>'Formulario de Inspección'!$A$5</f>
        <v>0</v>
      </c>
      <c r="C212" s="70" t="str">
        <f>+'Formulario de Inspección'!$D$5</f>
        <v>Banda transportadora</v>
      </c>
      <c r="D212" s="70">
        <f>+'Formulario de Inspección'!$H$5</f>
        <v>0</v>
      </c>
      <c r="E212" s="70">
        <f>+'Formulario de Inspección'!$A$7</f>
        <v>0</v>
      </c>
      <c r="F212" s="70">
        <f>+'Formulario de Inspección'!$D$7</f>
        <v>0</v>
      </c>
      <c r="G212" s="70">
        <f>+'Formulario de Inspección'!$H$7</f>
        <v>0</v>
      </c>
      <c r="H212" s="70">
        <f>+'Formulario de Inspección'!$P$7</f>
        <v>0</v>
      </c>
      <c r="I212" s="70">
        <f>+'Formulario de Inspección'!$R$7</f>
        <v>0</v>
      </c>
      <c r="J212" s="71">
        <f>+'Formulario de Inspección'!$A$9</f>
        <v>0</v>
      </c>
      <c r="K212" s="70" t="str">
        <f>+'Formulario de Inspección'!$D$9</f>
        <v>DIAGNOSTICO INICIAL</v>
      </c>
      <c r="L212" s="71" t="str">
        <f>+'Formulario de Inspección'!$H$9</f>
        <v>N/A</v>
      </c>
      <c r="M212" s="70" t="str">
        <f>+'Formulario de Inspección'!$P$9</f>
        <v>N/A</v>
      </c>
      <c r="N212" s="71">
        <f>+'Formulario de Inspección'!$R$9</f>
        <v>0</v>
      </c>
      <c r="O212" s="74" t="s">
        <v>543</v>
      </c>
      <c r="P212" s="37" t="str">
        <f>+Referencia!D212</f>
        <v>g</v>
      </c>
      <c r="Q212" s="72" t="str">
        <f>+Referencia!G212</f>
        <v>Guardapolvos rotos o deteriorados</v>
      </c>
      <c r="R212" s="70" t="str">
        <f>+Referencia!F212</f>
        <v>DL</v>
      </c>
      <c r="S212" s="73" t="str">
        <f>+'Formulario de Inspección'!N298</f>
        <v>P</v>
      </c>
      <c r="T212" s="75">
        <f>+'Formulario de Inspección'!O298</f>
        <v>0</v>
      </c>
      <c r="U212" s="70" t="str">
        <f>+'Formulario de Inspección'!$C$463</f>
        <v>FAVORABLE</v>
      </c>
      <c r="V212" s="70" t="str">
        <f>+'Formulario de Inspección'!$P$464</f>
        <v>N/A</v>
      </c>
      <c r="W212" s="70" t="str">
        <f>+'Formulario de Inspección'!$S$464</f>
        <v>N/A</v>
      </c>
      <c r="X212" s="70" t="str">
        <f>+'Formulario de Inspección'!$H$479</f>
        <v>William Ramírez Chavarría</v>
      </c>
    </row>
    <row r="213" spans="1:24" ht="31.95" hidden="1" customHeight="1">
      <c r="A213" s="70">
        <f>+'Formulario de Inspección'!$R$5</f>
        <v>0</v>
      </c>
      <c r="B213" s="70">
        <f>'Formulario de Inspección'!$A$5</f>
        <v>0</v>
      </c>
      <c r="C213" s="70" t="str">
        <f>+'Formulario de Inspección'!$D$5</f>
        <v>Banda transportadora</v>
      </c>
      <c r="D213" s="70">
        <f>+'Formulario de Inspección'!$H$5</f>
        <v>0</v>
      </c>
      <c r="E213" s="70">
        <f>+'Formulario de Inspección'!$A$7</f>
        <v>0</v>
      </c>
      <c r="F213" s="70">
        <f>+'Formulario de Inspección'!$D$7</f>
        <v>0</v>
      </c>
      <c r="G213" s="70">
        <f>+'Formulario de Inspección'!$H$7</f>
        <v>0</v>
      </c>
      <c r="H213" s="70">
        <f>+'Formulario de Inspección'!$P$7</f>
        <v>0</v>
      </c>
      <c r="I213" s="70">
        <f>+'Formulario de Inspección'!$R$7</f>
        <v>0</v>
      </c>
      <c r="J213" s="71">
        <f>+'Formulario de Inspección'!$A$9</f>
        <v>0</v>
      </c>
      <c r="K213" s="70" t="str">
        <f>+'Formulario de Inspección'!$D$9</f>
        <v>DIAGNOSTICO INICIAL</v>
      </c>
      <c r="L213" s="71" t="str">
        <f>+'Formulario de Inspección'!$H$9</f>
        <v>N/A</v>
      </c>
      <c r="M213" s="70" t="str">
        <f>+'Formulario de Inspección'!$P$9</f>
        <v>N/A</v>
      </c>
      <c r="N213" s="71">
        <f>+'Formulario de Inspección'!$R$9</f>
        <v>0</v>
      </c>
      <c r="O213" s="74" t="s">
        <v>543</v>
      </c>
      <c r="P213" s="37" t="str">
        <f>+Referencia!D213</f>
        <v>h</v>
      </c>
      <c r="Q213" s="72" t="str">
        <f>+Referencia!G213</f>
        <v>Rótulas con reventadoras y/o con reparaciones inadecuadas</v>
      </c>
      <c r="R213" s="70" t="str">
        <f>+Referencia!F213</f>
        <v>DG</v>
      </c>
      <c r="S213" s="73" t="str">
        <f>+'Formulario de Inspección'!N299</f>
        <v>P</v>
      </c>
      <c r="T213" s="75">
        <f>+'Formulario de Inspección'!O299</f>
        <v>0</v>
      </c>
      <c r="U213" s="70" t="str">
        <f>+'Formulario de Inspección'!$C$463</f>
        <v>FAVORABLE</v>
      </c>
      <c r="V213" s="70" t="str">
        <f>+'Formulario de Inspección'!$P$464</f>
        <v>N/A</v>
      </c>
      <c r="W213" s="70" t="str">
        <f>+'Formulario de Inspección'!$S$464</f>
        <v>N/A</v>
      </c>
      <c r="X213" s="70" t="str">
        <f>+'Formulario de Inspección'!$H$479</f>
        <v>William Ramírez Chavarría</v>
      </c>
    </row>
    <row r="214" spans="1:24" ht="28.8" hidden="1">
      <c r="A214" s="70">
        <f>+'Formulario de Inspección'!$R$5</f>
        <v>0</v>
      </c>
      <c r="B214" s="70">
        <f>'Formulario de Inspección'!$A$5</f>
        <v>0</v>
      </c>
      <c r="C214" s="70" t="str">
        <f>+'Formulario de Inspección'!$D$5</f>
        <v>Banda transportadora</v>
      </c>
      <c r="D214" s="70">
        <f>+'Formulario de Inspección'!$H$5</f>
        <v>0</v>
      </c>
      <c r="E214" s="70">
        <f>+'Formulario de Inspección'!$A$7</f>
        <v>0</v>
      </c>
      <c r="F214" s="70">
        <f>+'Formulario de Inspección'!$D$7</f>
        <v>0</v>
      </c>
      <c r="G214" s="70">
        <f>+'Formulario de Inspección'!$H$7</f>
        <v>0</v>
      </c>
      <c r="H214" s="70">
        <f>+'Formulario de Inspección'!$P$7</f>
        <v>0</v>
      </c>
      <c r="I214" s="70">
        <f>+'Formulario de Inspección'!$R$7</f>
        <v>0</v>
      </c>
      <c r="J214" s="71">
        <f>+'Formulario de Inspección'!$A$9</f>
        <v>0</v>
      </c>
      <c r="K214" s="70" t="str">
        <f>+'Formulario de Inspección'!$D$9</f>
        <v>DIAGNOSTICO INICIAL</v>
      </c>
      <c r="L214" s="71" t="str">
        <f>+'Formulario de Inspección'!$H$9</f>
        <v>N/A</v>
      </c>
      <c r="M214" s="70" t="str">
        <f>+'Formulario de Inspección'!$P$9</f>
        <v>N/A</v>
      </c>
      <c r="N214" s="71">
        <f>+'Formulario de Inspección'!$R$9</f>
        <v>0</v>
      </c>
      <c r="O214" s="74" t="s">
        <v>338</v>
      </c>
      <c r="P214" s="37" t="str">
        <f>+Referencia!D214</f>
        <v>a</v>
      </c>
      <c r="Q214" s="72" t="str">
        <f>+Referencia!G214</f>
        <v>Fijaciones defectuosas</v>
      </c>
      <c r="R214" s="70" t="str">
        <f>+Referencia!F214</f>
        <v>DL</v>
      </c>
      <c r="S214" s="73" t="str">
        <f>+'Formulario de Inspección'!N306</f>
        <v>P</v>
      </c>
      <c r="T214" s="75">
        <f>+'Formulario de Inspección'!O306</f>
        <v>0</v>
      </c>
      <c r="U214" s="70" t="str">
        <f>+'Formulario de Inspección'!$C$463</f>
        <v>FAVORABLE</v>
      </c>
      <c r="V214" s="70" t="str">
        <f>+'Formulario de Inspección'!$P$464</f>
        <v>N/A</v>
      </c>
      <c r="W214" s="70" t="str">
        <f>+'Formulario de Inspección'!$S$464</f>
        <v>N/A</v>
      </c>
      <c r="X214" s="70" t="str">
        <f>+'Formulario de Inspección'!$H$479</f>
        <v>William Ramírez Chavarría</v>
      </c>
    </row>
    <row r="215" spans="1:24" ht="28.8" hidden="1">
      <c r="A215" s="70">
        <f>+'Formulario de Inspección'!$R$5</f>
        <v>0</v>
      </c>
      <c r="B215" s="70">
        <f>'Formulario de Inspección'!$A$5</f>
        <v>0</v>
      </c>
      <c r="C215" s="70" t="str">
        <f>+'Formulario de Inspección'!$D$5</f>
        <v>Banda transportadora</v>
      </c>
      <c r="D215" s="70">
        <f>+'Formulario de Inspección'!$H$5</f>
        <v>0</v>
      </c>
      <c r="E215" s="70">
        <f>+'Formulario de Inspección'!$A$7</f>
        <v>0</v>
      </c>
      <c r="F215" s="70">
        <f>+'Formulario de Inspección'!$D$7</f>
        <v>0</v>
      </c>
      <c r="G215" s="70">
        <f>+'Formulario de Inspección'!$H$7</f>
        <v>0</v>
      </c>
      <c r="H215" s="70">
        <f>+'Formulario de Inspección'!$P$7</f>
        <v>0</v>
      </c>
      <c r="I215" s="70">
        <f>+'Formulario de Inspección'!$R$7</f>
        <v>0</v>
      </c>
      <c r="J215" s="71">
        <f>+'Formulario de Inspección'!$A$9</f>
        <v>0</v>
      </c>
      <c r="K215" s="70" t="str">
        <f>+'Formulario de Inspección'!$D$9</f>
        <v>DIAGNOSTICO INICIAL</v>
      </c>
      <c r="L215" s="71" t="str">
        <f>+'Formulario de Inspección'!$H$9</f>
        <v>N/A</v>
      </c>
      <c r="M215" s="70" t="str">
        <f>+'Formulario de Inspección'!$P$9</f>
        <v>N/A</v>
      </c>
      <c r="N215" s="71">
        <f>+'Formulario de Inspección'!$R$9</f>
        <v>0</v>
      </c>
      <c r="O215" s="74" t="s">
        <v>338</v>
      </c>
      <c r="P215" s="37" t="str">
        <f>+Referencia!D215</f>
        <v>b</v>
      </c>
      <c r="Q215" s="72" t="str">
        <f>+Referencia!G215</f>
        <v>Barra tensora o estabilizadora deformada que no afecta su funcionabilidad</v>
      </c>
      <c r="R215" s="70" t="str">
        <f>+Referencia!F215</f>
        <v>DL</v>
      </c>
      <c r="S215" s="73" t="str">
        <f>+'Formulario de Inspección'!N307</f>
        <v>P</v>
      </c>
      <c r="T215" s="75">
        <f>+'Formulario de Inspección'!O307</f>
        <v>0</v>
      </c>
      <c r="U215" s="70" t="str">
        <f>+'Formulario de Inspección'!$C$463</f>
        <v>FAVORABLE</v>
      </c>
      <c r="V215" s="70" t="str">
        <f>+'Formulario de Inspección'!$P$464</f>
        <v>N/A</v>
      </c>
      <c r="W215" s="70" t="str">
        <f>+'Formulario de Inspección'!$S$464</f>
        <v>N/A</v>
      </c>
      <c r="X215" s="70" t="str">
        <f>+'Formulario de Inspección'!$H$479</f>
        <v>William Ramírez Chavarría</v>
      </c>
    </row>
    <row r="216" spans="1:24" ht="28.8" hidden="1">
      <c r="A216" s="70">
        <f>+'Formulario de Inspección'!$R$5</f>
        <v>0</v>
      </c>
      <c r="B216" s="70">
        <f>'Formulario de Inspección'!$A$5</f>
        <v>0</v>
      </c>
      <c r="C216" s="70" t="str">
        <f>+'Formulario de Inspección'!$D$5</f>
        <v>Banda transportadora</v>
      </c>
      <c r="D216" s="70">
        <f>+'Formulario de Inspección'!$H$5</f>
        <v>0</v>
      </c>
      <c r="E216" s="70">
        <f>+'Formulario de Inspección'!$A$7</f>
        <v>0</v>
      </c>
      <c r="F216" s="70">
        <f>+'Formulario de Inspección'!$D$7</f>
        <v>0</v>
      </c>
      <c r="G216" s="70">
        <f>+'Formulario de Inspección'!$H$7</f>
        <v>0</v>
      </c>
      <c r="H216" s="70">
        <f>+'Formulario de Inspección'!$P$7</f>
        <v>0</v>
      </c>
      <c r="I216" s="70">
        <f>+'Formulario de Inspección'!$R$7</f>
        <v>0</v>
      </c>
      <c r="J216" s="71">
        <f>+'Formulario de Inspección'!$A$9</f>
        <v>0</v>
      </c>
      <c r="K216" s="70" t="str">
        <f>+'Formulario de Inspección'!$D$9</f>
        <v>DIAGNOSTICO INICIAL</v>
      </c>
      <c r="L216" s="71" t="str">
        <f>+'Formulario de Inspección'!$H$9</f>
        <v>N/A</v>
      </c>
      <c r="M216" s="70" t="str">
        <f>+'Formulario de Inspección'!$P$9</f>
        <v>N/A</v>
      </c>
      <c r="N216" s="71">
        <f>+'Formulario de Inspección'!$R$9</f>
        <v>0</v>
      </c>
      <c r="O216" s="74" t="s">
        <v>338</v>
      </c>
      <c r="P216" s="37" t="str">
        <f>+Referencia!D216</f>
        <v>c</v>
      </c>
      <c r="Q216" s="72" t="str">
        <f>+Referencia!G216</f>
        <v>Barra tensora o estabilizadora con desperfectos de estado</v>
      </c>
      <c r="R216" s="70" t="str">
        <f>+Referencia!F216</f>
        <v>DL</v>
      </c>
      <c r="S216" s="73" t="str">
        <f>+'Formulario de Inspección'!N308</f>
        <v>P</v>
      </c>
      <c r="T216" s="75">
        <f>+'Formulario de Inspección'!O308</f>
        <v>0</v>
      </c>
      <c r="U216" s="70" t="str">
        <f>+'Formulario de Inspección'!$C$463</f>
        <v>FAVORABLE</v>
      </c>
      <c r="V216" s="70" t="str">
        <f>+'Formulario de Inspección'!$P$464</f>
        <v>N/A</v>
      </c>
      <c r="W216" s="70" t="str">
        <f>+'Formulario de Inspección'!$S$464</f>
        <v>N/A</v>
      </c>
      <c r="X216" s="70" t="str">
        <f>+'Formulario de Inspección'!$H$479</f>
        <v>William Ramírez Chavarría</v>
      </c>
    </row>
    <row r="217" spans="1:24" ht="28.8" hidden="1">
      <c r="A217" s="70">
        <f>+'Formulario de Inspección'!$R$5</f>
        <v>0</v>
      </c>
      <c r="B217" s="70">
        <f>'Formulario de Inspección'!$A$5</f>
        <v>0</v>
      </c>
      <c r="C217" s="70" t="str">
        <f>+'Formulario de Inspección'!$D$5</f>
        <v>Banda transportadora</v>
      </c>
      <c r="D217" s="70">
        <f>+'Formulario de Inspección'!$H$5</f>
        <v>0</v>
      </c>
      <c r="E217" s="70">
        <f>+'Formulario de Inspección'!$A$7</f>
        <v>0</v>
      </c>
      <c r="F217" s="70">
        <f>+'Formulario de Inspección'!$D$7</f>
        <v>0</v>
      </c>
      <c r="G217" s="70">
        <f>+'Formulario de Inspección'!$H$7</f>
        <v>0</v>
      </c>
      <c r="H217" s="70">
        <f>+'Formulario de Inspección'!$P$7</f>
        <v>0</v>
      </c>
      <c r="I217" s="70">
        <f>+'Formulario de Inspección'!$R$7</f>
        <v>0</v>
      </c>
      <c r="J217" s="71">
        <f>+'Formulario de Inspección'!$A$9</f>
        <v>0</v>
      </c>
      <c r="K217" s="70" t="str">
        <f>+'Formulario de Inspección'!$D$9</f>
        <v>DIAGNOSTICO INICIAL</v>
      </c>
      <c r="L217" s="71" t="str">
        <f>+'Formulario de Inspección'!$H$9</f>
        <v>N/A</v>
      </c>
      <c r="M217" s="70" t="str">
        <f>+'Formulario de Inspección'!$P$9</f>
        <v>N/A</v>
      </c>
      <c r="N217" s="71">
        <f>+'Formulario de Inspección'!$R$9</f>
        <v>0</v>
      </c>
      <c r="O217" s="74" t="s">
        <v>338</v>
      </c>
      <c r="P217" s="37" t="str">
        <f>+Referencia!D217</f>
        <v>d</v>
      </c>
      <c r="Q217" s="72" t="str">
        <f>+Referencia!G217</f>
        <v>Holguras anormales en barras tensoras o estabilizadoras y/o soportes</v>
      </c>
      <c r="R217" s="70" t="str">
        <f>+Referencia!F217</f>
        <v>DL</v>
      </c>
      <c r="S217" s="73" t="str">
        <f>+'Formulario de Inspección'!N309</f>
        <v>P</v>
      </c>
      <c r="T217" s="75">
        <f>+'Formulario de Inspección'!O309</f>
        <v>0</v>
      </c>
      <c r="U217" s="70" t="str">
        <f>+'Formulario de Inspección'!$C$463</f>
        <v>FAVORABLE</v>
      </c>
      <c r="V217" s="70" t="str">
        <f>+'Formulario de Inspección'!$P$464</f>
        <v>N/A</v>
      </c>
      <c r="W217" s="70" t="str">
        <f>+'Formulario de Inspección'!$S$464</f>
        <v>N/A</v>
      </c>
      <c r="X217" s="70" t="str">
        <f>+'Formulario de Inspección'!$H$479</f>
        <v>William Ramírez Chavarría</v>
      </c>
    </row>
    <row r="218" spans="1:24" ht="28.8" hidden="1">
      <c r="A218" s="70">
        <f>+'Formulario de Inspección'!$R$5</f>
        <v>0</v>
      </c>
      <c r="B218" s="70">
        <f>'Formulario de Inspección'!$A$5</f>
        <v>0</v>
      </c>
      <c r="C218" s="70" t="str">
        <f>+'Formulario de Inspección'!$D$5</f>
        <v>Banda transportadora</v>
      </c>
      <c r="D218" s="70">
        <f>+'Formulario de Inspección'!$H$5</f>
        <v>0</v>
      </c>
      <c r="E218" s="70">
        <f>+'Formulario de Inspección'!$A$7</f>
        <v>0</v>
      </c>
      <c r="F218" s="70">
        <f>+'Formulario de Inspección'!$D$7</f>
        <v>0</v>
      </c>
      <c r="G218" s="70">
        <f>+'Formulario de Inspección'!$H$7</f>
        <v>0</v>
      </c>
      <c r="H218" s="70">
        <f>+'Formulario de Inspección'!$P$7</f>
        <v>0</v>
      </c>
      <c r="I218" s="70">
        <f>+'Formulario de Inspección'!$R$7</f>
        <v>0</v>
      </c>
      <c r="J218" s="71">
        <f>+'Formulario de Inspección'!$A$9</f>
        <v>0</v>
      </c>
      <c r="K218" s="70" t="str">
        <f>+'Formulario de Inspección'!$D$9</f>
        <v>DIAGNOSTICO INICIAL</v>
      </c>
      <c r="L218" s="71" t="str">
        <f>+'Formulario de Inspección'!$H$9</f>
        <v>N/A</v>
      </c>
      <c r="M218" s="70" t="str">
        <f>+'Formulario de Inspección'!$P$9</f>
        <v>N/A</v>
      </c>
      <c r="N218" s="71">
        <f>+'Formulario de Inspección'!$R$9</f>
        <v>0</v>
      </c>
      <c r="O218" s="74" t="s">
        <v>338</v>
      </c>
      <c r="P218" s="37" t="str">
        <f>+Referencia!D218</f>
        <v>e</v>
      </c>
      <c r="Q218" s="72" t="str">
        <f>+Referencia!G218</f>
        <v>Holguras anormales en bocina, pivote o chanela</v>
      </c>
      <c r="R218" s="70" t="str">
        <f>+Referencia!F218</f>
        <v>DL</v>
      </c>
      <c r="S218" s="73" t="str">
        <f>+'Formulario de Inspección'!N310</f>
        <v>P</v>
      </c>
      <c r="T218" s="75">
        <f>+'Formulario de Inspección'!O310</f>
        <v>0</v>
      </c>
      <c r="U218" s="70" t="str">
        <f>+'Formulario de Inspección'!$C$463</f>
        <v>FAVORABLE</v>
      </c>
      <c r="V218" s="70" t="str">
        <f>+'Formulario de Inspección'!$P$464</f>
        <v>N/A</v>
      </c>
      <c r="W218" s="70" t="str">
        <f>+'Formulario de Inspección'!$S$464</f>
        <v>N/A</v>
      </c>
      <c r="X218" s="70" t="str">
        <f>+'Formulario de Inspección'!$H$479</f>
        <v>William Ramírez Chavarría</v>
      </c>
    </row>
    <row r="219" spans="1:24" ht="31.95" hidden="1" customHeight="1">
      <c r="A219" s="70">
        <f>+'Formulario de Inspección'!$R$5</f>
        <v>0</v>
      </c>
      <c r="B219" s="70">
        <f>'Formulario de Inspección'!$A$5</f>
        <v>0</v>
      </c>
      <c r="C219" s="70" t="str">
        <f>+'Formulario de Inspección'!$D$5</f>
        <v>Banda transportadora</v>
      </c>
      <c r="D219" s="70">
        <f>+'Formulario de Inspección'!$H$5</f>
        <v>0</v>
      </c>
      <c r="E219" s="70">
        <f>+'Formulario de Inspección'!$A$7</f>
        <v>0</v>
      </c>
      <c r="F219" s="70">
        <f>+'Formulario de Inspección'!$D$7</f>
        <v>0</v>
      </c>
      <c r="G219" s="70">
        <f>+'Formulario de Inspección'!$H$7</f>
        <v>0</v>
      </c>
      <c r="H219" s="70">
        <f>+'Formulario de Inspección'!$P$7</f>
        <v>0</v>
      </c>
      <c r="I219" s="70">
        <f>+'Formulario de Inspección'!$R$7</f>
        <v>0</v>
      </c>
      <c r="J219" s="71">
        <f>+'Formulario de Inspección'!$A$9</f>
        <v>0</v>
      </c>
      <c r="K219" s="70" t="str">
        <f>+'Formulario de Inspección'!$D$9</f>
        <v>DIAGNOSTICO INICIAL</v>
      </c>
      <c r="L219" s="71" t="str">
        <f>+'Formulario de Inspección'!$H$9</f>
        <v>N/A</v>
      </c>
      <c r="M219" s="70" t="str">
        <f>+'Formulario de Inspección'!$P$9</f>
        <v>N/A</v>
      </c>
      <c r="N219" s="71">
        <f>+'Formulario de Inspección'!$R$9</f>
        <v>0</v>
      </c>
      <c r="O219" s="74" t="s">
        <v>338</v>
      </c>
      <c r="P219" s="37" t="str">
        <f>+Referencia!D219</f>
        <v>f</v>
      </c>
      <c r="Q219" s="72" t="str">
        <f>+Referencia!G219</f>
        <v>Estado y/o fijación defectuosa que afecte su función o peligro de desprendimiento</v>
      </c>
      <c r="R219" s="70" t="str">
        <f>+Referencia!F219</f>
        <v>DG</v>
      </c>
      <c r="S219" s="73" t="str">
        <f>+'Formulario de Inspección'!N311</f>
        <v>P</v>
      </c>
      <c r="T219" s="75">
        <f>+'Formulario de Inspección'!O311</f>
        <v>0</v>
      </c>
      <c r="U219" s="70" t="str">
        <f>+'Formulario de Inspección'!$C$463</f>
        <v>FAVORABLE</v>
      </c>
      <c r="V219" s="70" t="str">
        <f>+'Formulario de Inspección'!$P$464</f>
        <v>N/A</v>
      </c>
      <c r="W219" s="70" t="str">
        <f>+'Formulario de Inspección'!$S$464</f>
        <v>N/A</v>
      </c>
      <c r="X219" s="70" t="str">
        <f>+'Formulario de Inspección'!$H$479</f>
        <v>William Ramírez Chavarría</v>
      </c>
    </row>
    <row r="220" spans="1:24" ht="31.95" hidden="1" customHeight="1">
      <c r="A220" s="70">
        <f>+'Formulario de Inspección'!$R$5</f>
        <v>0</v>
      </c>
      <c r="B220" s="70">
        <f>'Formulario de Inspección'!$A$5</f>
        <v>0</v>
      </c>
      <c r="C220" s="70" t="str">
        <f>+'Formulario de Inspección'!$D$5</f>
        <v>Banda transportadora</v>
      </c>
      <c r="D220" s="70">
        <f>+'Formulario de Inspección'!$H$5</f>
        <v>0</v>
      </c>
      <c r="E220" s="70">
        <f>+'Formulario de Inspección'!$A$7</f>
        <v>0</v>
      </c>
      <c r="F220" s="70">
        <f>+'Formulario de Inspección'!$D$7</f>
        <v>0</v>
      </c>
      <c r="G220" s="70">
        <f>+'Formulario de Inspección'!$H$7</f>
        <v>0</v>
      </c>
      <c r="H220" s="70">
        <f>+'Formulario de Inspección'!$P$7</f>
        <v>0</v>
      </c>
      <c r="I220" s="70">
        <f>+'Formulario de Inspección'!$R$7</f>
        <v>0</v>
      </c>
      <c r="J220" s="71">
        <f>+'Formulario de Inspección'!$A$9</f>
        <v>0</v>
      </c>
      <c r="K220" s="70" t="str">
        <f>+'Formulario de Inspección'!$D$9</f>
        <v>DIAGNOSTICO INICIAL</v>
      </c>
      <c r="L220" s="71" t="str">
        <f>+'Formulario de Inspección'!$H$9</f>
        <v>N/A</v>
      </c>
      <c r="M220" s="70" t="str">
        <f>+'Formulario de Inspección'!$P$9</f>
        <v>N/A</v>
      </c>
      <c r="N220" s="71">
        <f>+'Formulario de Inspección'!$R$9</f>
        <v>0</v>
      </c>
      <c r="O220" s="74" t="s">
        <v>338</v>
      </c>
      <c r="P220" s="37" t="str">
        <f>+Referencia!D220</f>
        <v>g</v>
      </c>
      <c r="Q220" s="72" t="str">
        <f>+Referencia!G220</f>
        <v>Holguras excesivas en bocina, pivote o chanela</v>
      </c>
      <c r="R220" s="70" t="str">
        <f>+Referencia!F220</f>
        <v>DG</v>
      </c>
      <c r="S220" s="73" t="str">
        <f>+'Formulario de Inspección'!N312</f>
        <v>P</v>
      </c>
      <c r="T220" s="75">
        <f>+'Formulario de Inspección'!O312</f>
        <v>0</v>
      </c>
      <c r="U220" s="70" t="str">
        <f>+'Formulario de Inspección'!$C$463</f>
        <v>FAVORABLE</v>
      </c>
      <c r="V220" s="70" t="str">
        <f>+'Formulario de Inspección'!$P$464</f>
        <v>N/A</v>
      </c>
      <c r="W220" s="70" t="str">
        <f>+'Formulario de Inspección'!$S$464</f>
        <v>N/A</v>
      </c>
      <c r="X220" s="70" t="str">
        <f>+'Formulario de Inspección'!$H$479</f>
        <v>William Ramírez Chavarría</v>
      </c>
    </row>
    <row r="221" spans="1:24" ht="31.95" hidden="1" customHeight="1">
      <c r="A221" s="70">
        <f>+'Formulario de Inspección'!$R$5</f>
        <v>0</v>
      </c>
      <c r="B221" s="70">
        <f>'Formulario de Inspección'!$A$5</f>
        <v>0</v>
      </c>
      <c r="C221" s="70" t="str">
        <f>+'Formulario de Inspección'!$D$5</f>
        <v>Banda transportadora</v>
      </c>
      <c r="D221" s="70">
        <f>+'Formulario de Inspección'!$H$5</f>
        <v>0</v>
      </c>
      <c r="E221" s="70">
        <f>+'Formulario de Inspección'!$A$7</f>
        <v>0</v>
      </c>
      <c r="F221" s="70">
        <f>+'Formulario de Inspección'!$D$7</f>
        <v>0</v>
      </c>
      <c r="G221" s="70">
        <f>+'Formulario de Inspección'!$H$7</f>
        <v>0</v>
      </c>
      <c r="H221" s="70">
        <f>+'Formulario de Inspección'!$P$7</f>
        <v>0</v>
      </c>
      <c r="I221" s="70">
        <f>+'Formulario de Inspección'!$R$7</f>
        <v>0</v>
      </c>
      <c r="J221" s="71">
        <f>+'Formulario de Inspección'!$A$9</f>
        <v>0</v>
      </c>
      <c r="K221" s="70" t="str">
        <f>+'Formulario de Inspección'!$D$9</f>
        <v>DIAGNOSTICO INICIAL</v>
      </c>
      <c r="L221" s="71" t="str">
        <f>+'Formulario de Inspección'!$H$9</f>
        <v>N/A</v>
      </c>
      <c r="M221" s="70" t="str">
        <f>+'Formulario de Inspección'!$P$9</f>
        <v>N/A</v>
      </c>
      <c r="N221" s="71">
        <f>+'Formulario de Inspección'!$R$9</f>
        <v>0</v>
      </c>
      <c r="O221" s="74" t="s">
        <v>348</v>
      </c>
      <c r="P221" s="37" t="str">
        <f>+Referencia!D221</f>
        <v>a</v>
      </c>
      <c r="Q221" s="72" t="str">
        <f>+Referencia!G221</f>
        <v>Tuercas o tornillos de sujeción del aro a las bocinas y/o tuercas de sujeción entre aros de copa inexistentes o defectuosos.</v>
      </c>
      <c r="R221" s="70" t="str">
        <f>+Referencia!F221</f>
        <v>DG</v>
      </c>
      <c r="S221" s="73" t="str">
        <f>+'Formulario de Inspección'!N315</f>
        <v>P</v>
      </c>
      <c r="T221" s="75">
        <f>+'Formulario de Inspección'!O315</f>
        <v>0</v>
      </c>
      <c r="U221" s="70" t="str">
        <f>+'Formulario de Inspección'!$C$463</f>
        <v>FAVORABLE</v>
      </c>
      <c r="V221" s="70" t="str">
        <f>+'Formulario de Inspección'!$P$464</f>
        <v>N/A</v>
      </c>
      <c r="W221" s="70" t="str">
        <f>+'Formulario de Inspección'!$S$464</f>
        <v>N/A</v>
      </c>
      <c r="X221" s="70" t="str">
        <f>+'Formulario de Inspección'!$H$479</f>
        <v>William Ramírez Chavarría</v>
      </c>
    </row>
    <row r="222" spans="1:24" ht="31.95" hidden="1" customHeight="1">
      <c r="A222" s="70">
        <f>+'Formulario de Inspección'!$R$5</f>
        <v>0</v>
      </c>
      <c r="B222" s="70">
        <f>'Formulario de Inspección'!$A$5</f>
        <v>0</v>
      </c>
      <c r="C222" s="70" t="str">
        <f>+'Formulario de Inspección'!$D$5</f>
        <v>Banda transportadora</v>
      </c>
      <c r="D222" s="70">
        <f>+'Formulario de Inspección'!$H$5</f>
        <v>0</v>
      </c>
      <c r="E222" s="70">
        <f>+'Formulario de Inspección'!$A$7</f>
        <v>0</v>
      </c>
      <c r="F222" s="70">
        <f>+'Formulario de Inspección'!$D$7</f>
        <v>0</v>
      </c>
      <c r="G222" s="70">
        <f>+'Formulario de Inspección'!$H$7</f>
        <v>0</v>
      </c>
      <c r="H222" s="70">
        <f>+'Formulario de Inspección'!$P$7</f>
        <v>0</v>
      </c>
      <c r="I222" s="70">
        <f>+'Formulario de Inspección'!$R$7</f>
        <v>0</v>
      </c>
      <c r="J222" s="71">
        <f>+'Formulario de Inspección'!$A$9</f>
        <v>0</v>
      </c>
      <c r="K222" s="70" t="str">
        <f>+'Formulario de Inspección'!$D$9</f>
        <v>DIAGNOSTICO INICIAL</v>
      </c>
      <c r="L222" s="71" t="str">
        <f>+'Formulario de Inspección'!$H$9</f>
        <v>N/A</v>
      </c>
      <c r="M222" s="70" t="str">
        <f>+'Formulario de Inspección'!$P$9</f>
        <v>N/A</v>
      </c>
      <c r="N222" s="71">
        <f>+'Formulario de Inspección'!$R$9</f>
        <v>0</v>
      </c>
      <c r="O222" s="74" t="s">
        <v>348</v>
      </c>
      <c r="P222" s="37" t="str">
        <f>+Referencia!D222</f>
        <v>b</v>
      </c>
      <c r="Q222" s="72" t="str">
        <f>+Referencia!G222</f>
        <v>Falta trinquete o pasador de seguridad de la tuerca de la bocina de rueda</v>
      </c>
      <c r="R222" s="70" t="str">
        <f>+Referencia!F222</f>
        <v>DG</v>
      </c>
      <c r="S222" s="73" t="str">
        <f>+'Formulario de Inspección'!N316</f>
        <v>P</v>
      </c>
      <c r="T222" s="75">
        <f>+'Formulario de Inspección'!O316</f>
        <v>0</v>
      </c>
      <c r="U222" s="70" t="str">
        <f>+'Formulario de Inspección'!$C$463</f>
        <v>FAVORABLE</v>
      </c>
      <c r="V222" s="70" t="str">
        <f>+'Formulario de Inspección'!$P$464</f>
        <v>N/A</v>
      </c>
      <c r="W222" s="70" t="str">
        <f>+'Formulario de Inspección'!$S$464</f>
        <v>N/A</v>
      </c>
      <c r="X222" s="70" t="str">
        <f>+'Formulario de Inspección'!$H$479</f>
        <v>William Ramírez Chavarría</v>
      </c>
    </row>
    <row r="223" spans="1:24" ht="28.8" hidden="1">
      <c r="A223" s="70">
        <f>+'Formulario de Inspección'!$R$5</f>
        <v>0</v>
      </c>
      <c r="B223" s="70">
        <f>'Formulario de Inspección'!$A$5</f>
        <v>0</v>
      </c>
      <c r="C223" s="70" t="str">
        <f>+'Formulario de Inspección'!$D$5</f>
        <v>Banda transportadora</v>
      </c>
      <c r="D223" s="70">
        <f>+'Formulario de Inspección'!$H$5</f>
        <v>0</v>
      </c>
      <c r="E223" s="70">
        <f>+'Formulario de Inspección'!$A$7</f>
        <v>0</v>
      </c>
      <c r="F223" s="70">
        <f>+'Formulario de Inspección'!$D$7</f>
        <v>0</v>
      </c>
      <c r="G223" s="70">
        <f>+'Formulario de Inspección'!$H$7</f>
        <v>0</v>
      </c>
      <c r="H223" s="70">
        <f>+'Formulario de Inspección'!$P$7</f>
        <v>0</v>
      </c>
      <c r="I223" s="70">
        <f>+'Formulario de Inspección'!$R$7</f>
        <v>0</v>
      </c>
      <c r="J223" s="71">
        <f>+'Formulario de Inspección'!$A$9</f>
        <v>0</v>
      </c>
      <c r="K223" s="70" t="str">
        <f>+'Formulario de Inspección'!$D$9</f>
        <v>DIAGNOSTICO INICIAL</v>
      </c>
      <c r="L223" s="71" t="str">
        <f>+'Formulario de Inspección'!$H$9</f>
        <v>N/A</v>
      </c>
      <c r="M223" s="70" t="str">
        <f>+'Formulario de Inspección'!$P$9</f>
        <v>N/A</v>
      </c>
      <c r="N223" s="71">
        <f>+'Formulario de Inspección'!$R$9</f>
        <v>0</v>
      </c>
      <c r="O223" s="74" t="s">
        <v>348</v>
      </c>
      <c r="P223" s="37" t="str">
        <f>+Referencia!D223</f>
        <v>c</v>
      </c>
      <c r="Q223" s="72" t="str">
        <f>+Referencia!G223</f>
        <v>Deformaciones, abolladuras y soldaduras en cualquier aro</v>
      </c>
      <c r="R223" s="70" t="str">
        <f>+Referencia!F223</f>
        <v>DL</v>
      </c>
      <c r="S223" s="73" t="str">
        <f>+'Formulario de Inspección'!N317</f>
        <v>P</v>
      </c>
      <c r="T223" s="75">
        <f>+'Formulario de Inspección'!O317</f>
        <v>0</v>
      </c>
      <c r="U223" s="70" t="str">
        <f>+'Formulario de Inspección'!$C$463</f>
        <v>FAVORABLE</v>
      </c>
      <c r="V223" s="70" t="str">
        <f>+'Formulario de Inspección'!$P$464</f>
        <v>N/A</v>
      </c>
      <c r="W223" s="70" t="str">
        <f>+'Formulario de Inspección'!$S$464</f>
        <v>N/A</v>
      </c>
      <c r="X223" s="70" t="str">
        <f>+'Formulario de Inspección'!$H$479</f>
        <v>William Ramírez Chavarría</v>
      </c>
    </row>
    <row r="224" spans="1:24" ht="31.95" hidden="1" customHeight="1">
      <c r="A224" s="70">
        <f>+'Formulario de Inspección'!$R$5</f>
        <v>0</v>
      </c>
      <c r="B224" s="70">
        <f>'Formulario de Inspección'!$A$5</f>
        <v>0</v>
      </c>
      <c r="C224" s="70" t="str">
        <f>+'Formulario de Inspección'!$D$5</f>
        <v>Banda transportadora</v>
      </c>
      <c r="D224" s="70">
        <f>+'Formulario de Inspección'!$H$5</f>
        <v>0</v>
      </c>
      <c r="E224" s="70">
        <f>+'Formulario de Inspección'!$A$7</f>
        <v>0</v>
      </c>
      <c r="F224" s="70">
        <f>+'Formulario de Inspección'!$D$7</f>
        <v>0</v>
      </c>
      <c r="G224" s="70">
        <f>+'Formulario de Inspección'!$H$7</f>
        <v>0</v>
      </c>
      <c r="H224" s="70">
        <f>+'Formulario de Inspección'!$P$7</f>
        <v>0</v>
      </c>
      <c r="I224" s="70">
        <f>+'Formulario de Inspección'!$R$7</f>
        <v>0</v>
      </c>
      <c r="J224" s="71">
        <f>+'Formulario de Inspección'!$A$9</f>
        <v>0</v>
      </c>
      <c r="K224" s="70" t="str">
        <f>+'Formulario de Inspección'!$D$9</f>
        <v>DIAGNOSTICO INICIAL</v>
      </c>
      <c r="L224" s="71" t="str">
        <f>+'Formulario de Inspección'!$H$9</f>
        <v>N/A</v>
      </c>
      <c r="M224" s="70" t="str">
        <f>+'Formulario de Inspección'!$P$9</f>
        <v>N/A</v>
      </c>
      <c r="N224" s="71">
        <f>+'Formulario de Inspección'!$R$9</f>
        <v>0</v>
      </c>
      <c r="O224" s="74" t="s">
        <v>348</v>
      </c>
      <c r="P224" s="37" t="str">
        <f>+Referencia!D224</f>
        <v>d</v>
      </c>
      <c r="Q224" s="72" t="str">
        <f>+Referencia!G224</f>
        <v>Fisuras o fracturas en cualquier aro</v>
      </c>
      <c r="R224" s="70" t="str">
        <f>+Referencia!F224</f>
        <v>DG</v>
      </c>
      <c r="S224" s="73" t="str">
        <f>+'Formulario de Inspección'!N318</f>
        <v>P</v>
      </c>
      <c r="T224" s="75">
        <f>+'Formulario de Inspección'!O318</f>
        <v>0</v>
      </c>
      <c r="U224" s="70" t="str">
        <f>+'Formulario de Inspección'!$C$463</f>
        <v>FAVORABLE</v>
      </c>
      <c r="V224" s="70" t="str">
        <f>+'Formulario de Inspección'!$P$464</f>
        <v>N/A</v>
      </c>
      <c r="W224" s="70" t="str">
        <f>+'Formulario de Inspección'!$S$464</f>
        <v>N/A</v>
      </c>
      <c r="X224" s="70" t="str">
        <f>+'Formulario de Inspección'!$H$479</f>
        <v>William Ramírez Chavarría</v>
      </c>
    </row>
    <row r="225" spans="1:24" ht="31.95" hidden="1" customHeight="1">
      <c r="A225" s="70">
        <f>+'Formulario de Inspección'!$R$5</f>
        <v>0</v>
      </c>
      <c r="B225" s="70">
        <f>'Formulario de Inspección'!$A$5</f>
        <v>0</v>
      </c>
      <c r="C225" s="70" t="str">
        <f>+'Formulario de Inspección'!$D$5</f>
        <v>Banda transportadora</v>
      </c>
      <c r="D225" s="70">
        <f>+'Formulario de Inspección'!$H$5</f>
        <v>0</v>
      </c>
      <c r="E225" s="70">
        <f>+'Formulario de Inspección'!$A$7</f>
        <v>0</v>
      </c>
      <c r="F225" s="70">
        <f>+'Formulario de Inspección'!$D$7</f>
        <v>0</v>
      </c>
      <c r="G225" s="70">
        <f>+'Formulario de Inspección'!$H$7</f>
        <v>0</v>
      </c>
      <c r="H225" s="70">
        <f>+'Formulario de Inspección'!$P$7</f>
        <v>0</v>
      </c>
      <c r="I225" s="70">
        <f>+'Formulario de Inspección'!$R$7</f>
        <v>0</v>
      </c>
      <c r="J225" s="71">
        <f>+'Formulario de Inspección'!$A$9</f>
        <v>0</v>
      </c>
      <c r="K225" s="70" t="str">
        <f>+'Formulario de Inspección'!$D$9</f>
        <v>DIAGNOSTICO INICIAL</v>
      </c>
      <c r="L225" s="71" t="str">
        <f>+'Formulario de Inspección'!$H$9</f>
        <v>N/A</v>
      </c>
      <c r="M225" s="70" t="str">
        <f>+'Formulario de Inspección'!$P$9</f>
        <v>N/A</v>
      </c>
      <c r="N225" s="71">
        <f>+'Formulario de Inspección'!$R$9</f>
        <v>0</v>
      </c>
      <c r="O225" s="74" t="s">
        <v>348</v>
      </c>
      <c r="P225" s="37" t="str">
        <f>+Referencia!D225</f>
        <v>e</v>
      </c>
      <c r="Q225" s="72" t="str">
        <f>+Referencia!G225</f>
        <v>Elementos punzocortantes en los aros</v>
      </c>
      <c r="R225" s="70" t="str">
        <f>+Referencia!F225</f>
        <v>DG</v>
      </c>
      <c r="S225" s="73" t="str">
        <f>+'Formulario de Inspección'!N319</f>
        <v>P</v>
      </c>
      <c r="T225" s="75">
        <f>+'Formulario de Inspección'!O319</f>
        <v>0</v>
      </c>
      <c r="U225" s="70" t="str">
        <f>+'Formulario de Inspección'!$C$463</f>
        <v>FAVORABLE</v>
      </c>
      <c r="V225" s="70" t="str">
        <f>+'Formulario de Inspección'!$P$464</f>
        <v>N/A</v>
      </c>
      <c r="W225" s="70" t="str">
        <f>+'Formulario de Inspección'!$S$464</f>
        <v>N/A</v>
      </c>
      <c r="X225" s="70" t="str">
        <f>+'Formulario de Inspección'!$H$479</f>
        <v>William Ramírez Chavarría</v>
      </c>
    </row>
    <row r="226" spans="1:24" ht="31.95" hidden="1" customHeight="1">
      <c r="A226" s="70">
        <f>+'Formulario de Inspección'!$R$5</f>
        <v>0</v>
      </c>
      <c r="B226" s="70">
        <f>'Formulario de Inspección'!$A$5</f>
        <v>0</v>
      </c>
      <c r="C226" s="70" t="str">
        <f>+'Formulario de Inspección'!$D$5</f>
        <v>Banda transportadora</v>
      </c>
      <c r="D226" s="70">
        <f>+'Formulario de Inspección'!$H$5</f>
        <v>0</v>
      </c>
      <c r="E226" s="70">
        <f>+'Formulario de Inspección'!$A$7</f>
        <v>0</v>
      </c>
      <c r="F226" s="70">
        <f>+'Formulario de Inspección'!$D$7</f>
        <v>0</v>
      </c>
      <c r="G226" s="70">
        <f>+'Formulario de Inspección'!$H$7</f>
        <v>0</v>
      </c>
      <c r="H226" s="70">
        <f>+'Formulario de Inspección'!$P$7</f>
        <v>0</v>
      </c>
      <c r="I226" s="70">
        <f>+'Formulario de Inspección'!$R$7</f>
        <v>0</v>
      </c>
      <c r="J226" s="71">
        <f>+'Formulario de Inspección'!$A$9</f>
        <v>0</v>
      </c>
      <c r="K226" s="70" t="str">
        <f>+'Formulario de Inspección'!$D$9</f>
        <v>DIAGNOSTICO INICIAL</v>
      </c>
      <c r="L226" s="71" t="str">
        <f>+'Formulario de Inspección'!$H$9</f>
        <v>N/A</v>
      </c>
      <c r="M226" s="70" t="str">
        <f>+'Formulario de Inspección'!$P$9</f>
        <v>N/A</v>
      </c>
      <c r="N226" s="71">
        <f>+'Formulario de Inspección'!$R$9</f>
        <v>0</v>
      </c>
      <c r="O226" s="74" t="s">
        <v>356</v>
      </c>
      <c r="P226" s="37" t="str">
        <f>+Referencia!D226</f>
        <v>a</v>
      </c>
      <c r="Q226" s="72" t="str">
        <f>+Referencia!G226</f>
        <v>Llantas de distintas dimensiones en un mismo eje</v>
      </c>
      <c r="R226" s="70" t="str">
        <f>+Referencia!F226</f>
        <v>DG</v>
      </c>
      <c r="S226" s="73" t="str">
        <f>+'Formulario de Inspección'!N322</f>
        <v>P</v>
      </c>
      <c r="T226" s="75">
        <f>+'Formulario de Inspección'!O322</f>
        <v>0</v>
      </c>
      <c r="U226" s="70" t="str">
        <f>+'Formulario de Inspección'!$C$463</f>
        <v>FAVORABLE</v>
      </c>
      <c r="V226" s="70" t="str">
        <f>+'Formulario de Inspección'!$P$464</f>
        <v>N/A</v>
      </c>
      <c r="W226" s="70" t="str">
        <f>+'Formulario de Inspección'!$S$464</f>
        <v>N/A</v>
      </c>
      <c r="X226" s="70" t="str">
        <f>+'Formulario de Inspección'!$H$479</f>
        <v>William Ramírez Chavarría</v>
      </c>
    </row>
    <row r="227" spans="1:24" ht="31.95" hidden="1" customHeight="1">
      <c r="A227" s="70">
        <f>+'Formulario de Inspección'!$R$5</f>
        <v>0</v>
      </c>
      <c r="B227" s="70">
        <f>'Formulario de Inspección'!$A$5</f>
        <v>0</v>
      </c>
      <c r="C227" s="70" t="str">
        <f>+'Formulario de Inspección'!$D$5</f>
        <v>Banda transportadora</v>
      </c>
      <c r="D227" s="70">
        <f>+'Formulario de Inspección'!$H$5</f>
        <v>0</v>
      </c>
      <c r="E227" s="70">
        <f>+'Formulario de Inspección'!$A$7</f>
        <v>0</v>
      </c>
      <c r="F227" s="70">
        <f>+'Formulario de Inspección'!$D$7</f>
        <v>0</v>
      </c>
      <c r="G227" s="70">
        <f>+'Formulario de Inspección'!$H$7</f>
        <v>0</v>
      </c>
      <c r="H227" s="70">
        <f>+'Formulario de Inspección'!$P$7</f>
        <v>0</v>
      </c>
      <c r="I227" s="70">
        <f>+'Formulario de Inspección'!$R$7</f>
        <v>0</v>
      </c>
      <c r="J227" s="71">
        <f>+'Formulario de Inspección'!$A$9</f>
        <v>0</v>
      </c>
      <c r="K227" s="70" t="str">
        <f>+'Formulario de Inspección'!$D$9</f>
        <v>DIAGNOSTICO INICIAL</v>
      </c>
      <c r="L227" s="71" t="str">
        <f>+'Formulario de Inspección'!$H$9</f>
        <v>N/A</v>
      </c>
      <c r="M227" s="70" t="str">
        <f>+'Formulario de Inspección'!$P$9</f>
        <v>N/A</v>
      </c>
      <c r="N227" s="71">
        <f>+'Formulario de Inspección'!$R$9</f>
        <v>0</v>
      </c>
      <c r="O227" s="74" t="s">
        <v>356</v>
      </c>
      <c r="P227" s="37" t="str">
        <f>+Referencia!D227</f>
        <v>b</v>
      </c>
      <c r="Q227" s="72" t="str">
        <f>+Referencia!G227</f>
        <v>Profundidad de ranura inferior a lo legislado</v>
      </c>
      <c r="R227" s="70" t="str">
        <f>+Referencia!F227</f>
        <v>DG</v>
      </c>
      <c r="S227" s="73" t="str">
        <f>+'Formulario de Inspección'!N323</f>
        <v>P</v>
      </c>
      <c r="T227" s="75">
        <f>+'Formulario de Inspección'!O323</f>
        <v>0</v>
      </c>
      <c r="U227" s="70" t="str">
        <f>+'Formulario de Inspección'!$C$463</f>
        <v>FAVORABLE</v>
      </c>
      <c r="V227" s="70" t="str">
        <f>+'Formulario de Inspección'!$P$464</f>
        <v>N/A</v>
      </c>
      <c r="W227" s="70" t="str">
        <f>+'Formulario de Inspección'!$S$464</f>
        <v>N/A</v>
      </c>
      <c r="X227" s="70" t="str">
        <f>+'Formulario de Inspección'!$H$479</f>
        <v>William Ramírez Chavarría</v>
      </c>
    </row>
    <row r="228" spans="1:24" ht="28.8" hidden="1">
      <c r="A228" s="70">
        <f>+'Formulario de Inspección'!$R$5</f>
        <v>0</v>
      </c>
      <c r="B228" s="70">
        <f>'Formulario de Inspección'!$A$5</f>
        <v>0</v>
      </c>
      <c r="C228" s="70" t="str">
        <f>+'Formulario de Inspección'!$D$5</f>
        <v>Banda transportadora</v>
      </c>
      <c r="D228" s="70">
        <f>+'Formulario de Inspección'!$H$5</f>
        <v>0</v>
      </c>
      <c r="E228" s="70">
        <f>+'Formulario de Inspección'!$A$7</f>
        <v>0</v>
      </c>
      <c r="F228" s="70">
        <f>+'Formulario de Inspección'!$D$7</f>
        <v>0</v>
      </c>
      <c r="G228" s="70">
        <f>+'Formulario de Inspección'!$H$7</f>
        <v>0</v>
      </c>
      <c r="H228" s="70">
        <f>+'Formulario de Inspección'!$P$7</f>
        <v>0</v>
      </c>
      <c r="I228" s="70">
        <f>+'Formulario de Inspección'!$R$7</f>
        <v>0</v>
      </c>
      <c r="J228" s="71">
        <f>+'Formulario de Inspección'!$A$9</f>
        <v>0</v>
      </c>
      <c r="K228" s="70" t="str">
        <f>+'Formulario de Inspección'!$D$9</f>
        <v>DIAGNOSTICO INICIAL</v>
      </c>
      <c r="L228" s="71" t="str">
        <f>+'Formulario de Inspección'!$H$9</f>
        <v>N/A</v>
      </c>
      <c r="M228" s="70" t="str">
        <f>+'Formulario de Inspección'!$P$9</f>
        <v>N/A</v>
      </c>
      <c r="N228" s="71">
        <f>+'Formulario de Inspección'!$R$9</f>
        <v>0</v>
      </c>
      <c r="O228" s="74" t="s">
        <v>356</v>
      </c>
      <c r="P228" s="37" t="str">
        <f>+Referencia!D228</f>
        <v>c</v>
      </c>
      <c r="Q228" s="72" t="str">
        <f>+Referencia!G228</f>
        <v>Desgaste menor que no afecte su correcto funcionamiento</v>
      </c>
      <c r="R228" s="70" t="str">
        <f>+Referencia!F228</f>
        <v>DL</v>
      </c>
      <c r="S228" s="73" t="str">
        <f>+'Formulario de Inspección'!N324</f>
        <v>P</v>
      </c>
      <c r="T228" s="75">
        <f>+'Formulario de Inspección'!O324</f>
        <v>0</v>
      </c>
      <c r="U228" s="70" t="str">
        <f>+'Formulario de Inspección'!$C$463</f>
        <v>FAVORABLE</v>
      </c>
      <c r="V228" s="70" t="str">
        <f>+'Formulario de Inspección'!$P$464</f>
        <v>N/A</v>
      </c>
      <c r="W228" s="70" t="str">
        <f>+'Formulario de Inspección'!$S$464</f>
        <v>N/A</v>
      </c>
      <c r="X228" s="70" t="str">
        <f>+'Formulario de Inspección'!$H$479</f>
        <v>William Ramírez Chavarría</v>
      </c>
    </row>
    <row r="229" spans="1:24" ht="31.95" hidden="1" customHeight="1">
      <c r="A229" s="70">
        <f>+'Formulario de Inspección'!$R$5</f>
        <v>0</v>
      </c>
      <c r="B229" s="70">
        <f>'Formulario de Inspección'!$A$5</f>
        <v>0</v>
      </c>
      <c r="C229" s="70" t="str">
        <f>+'Formulario de Inspección'!$D$5</f>
        <v>Banda transportadora</v>
      </c>
      <c r="D229" s="70">
        <f>+'Formulario de Inspección'!$H$5</f>
        <v>0</v>
      </c>
      <c r="E229" s="70">
        <f>+'Formulario de Inspección'!$A$7</f>
        <v>0</v>
      </c>
      <c r="F229" s="70">
        <f>+'Formulario de Inspección'!$D$7</f>
        <v>0</v>
      </c>
      <c r="G229" s="70">
        <f>+'Formulario de Inspección'!$H$7</f>
        <v>0</v>
      </c>
      <c r="H229" s="70">
        <f>+'Formulario de Inspección'!$P$7</f>
        <v>0</v>
      </c>
      <c r="I229" s="70">
        <f>+'Formulario de Inspección'!$R$7</f>
        <v>0</v>
      </c>
      <c r="J229" s="71">
        <f>+'Formulario de Inspección'!$A$9</f>
        <v>0</v>
      </c>
      <c r="K229" s="70" t="str">
        <f>+'Formulario de Inspección'!$D$9</f>
        <v>DIAGNOSTICO INICIAL</v>
      </c>
      <c r="L229" s="71" t="str">
        <f>+'Formulario de Inspección'!$H$9</f>
        <v>N/A</v>
      </c>
      <c r="M229" s="70" t="str">
        <f>+'Formulario de Inspección'!$P$9</f>
        <v>N/A</v>
      </c>
      <c r="N229" s="71">
        <f>+'Formulario de Inspección'!$R$9</f>
        <v>0</v>
      </c>
      <c r="O229" s="74" t="s">
        <v>356</v>
      </c>
      <c r="P229" s="37" t="str">
        <f>+Referencia!D229</f>
        <v>d</v>
      </c>
      <c r="Q229" s="72" t="str">
        <f>+Referencia!G229</f>
        <v>Desgaste mayor que afecte su correcto funcionamiento</v>
      </c>
      <c r="R229" s="70" t="str">
        <f>+Referencia!F229</f>
        <v>DG</v>
      </c>
      <c r="S229" s="73" t="str">
        <f>+'Formulario de Inspección'!N325</f>
        <v>P</v>
      </c>
      <c r="T229" s="75">
        <f>+'Formulario de Inspección'!O325</f>
        <v>0</v>
      </c>
      <c r="U229" s="70" t="str">
        <f>+'Formulario de Inspección'!$C$463</f>
        <v>FAVORABLE</v>
      </c>
      <c r="V229" s="70" t="str">
        <f>+'Formulario de Inspección'!$P$464</f>
        <v>N/A</v>
      </c>
      <c r="W229" s="70" t="str">
        <f>+'Formulario de Inspección'!$S$464</f>
        <v>N/A</v>
      </c>
      <c r="X229" s="70" t="str">
        <f>+'Formulario de Inspección'!$H$479</f>
        <v>William Ramírez Chavarría</v>
      </c>
    </row>
    <row r="230" spans="1:24" ht="31.95" hidden="1" customHeight="1">
      <c r="A230" s="70">
        <f>+'Formulario de Inspección'!$R$5</f>
        <v>0</v>
      </c>
      <c r="B230" s="70">
        <f>'Formulario de Inspección'!$A$5</f>
        <v>0</v>
      </c>
      <c r="C230" s="70" t="str">
        <f>+'Formulario de Inspección'!$D$5</f>
        <v>Banda transportadora</v>
      </c>
      <c r="D230" s="70">
        <f>+'Formulario de Inspección'!$H$5</f>
        <v>0</v>
      </c>
      <c r="E230" s="70">
        <f>+'Formulario de Inspección'!$A$7</f>
        <v>0</v>
      </c>
      <c r="F230" s="70">
        <f>+'Formulario de Inspección'!$D$7</f>
        <v>0</v>
      </c>
      <c r="G230" s="70">
        <f>+'Formulario de Inspección'!$H$7</f>
        <v>0</v>
      </c>
      <c r="H230" s="70">
        <f>+'Formulario de Inspección'!$P$7</f>
        <v>0</v>
      </c>
      <c r="I230" s="70">
        <f>+'Formulario de Inspección'!$R$7</f>
        <v>0</v>
      </c>
      <c r="J230" s="71">
        <f>+'Formulario de Inspección'!$A$9</f>
        <v>0</v>
      </c>
      <c r="K230" s="70" t="str">
        <f>+'Formulario de Inspección'!$D$9</f>
        <v>DIAGNOSTICO INICIAL</v>
      </c>
      <c r="L230" s="71" t="str">
        <f>+'Formulario de Inspección'!$H$9</f>
        <v>N/A</v>
      </c>
      <c r="M230" s="70" t="str">
        <f>+'Formulario de Inspección'!$P$9</f>
        <v>N/A</v>
      </c>
      <c r="N230" s="71">
        <f>+'Formulario de Inspección'!$R$9</f>
        <v>0</v>
      </c>
      <c r="O230" s="74" t="s">
        <v>356</v>
      </c>
      <c r="P230" s="37" t="str">
        <f>+Referencia!D230</f>
        <v>e</v>
      </c>
      <c r="Q230" s="72" t="str">
        <f>+Referencia!G230</f>
        <v>Existencia de abombamientos o roturas alambres al descubierto, grietas, envejecimiento o síntomas de rotura</v>
      </c>
      <c r="R230" s="70" t="str">
        <f>+Referencia!F230</f>
        <v>DG</v>
      </c>
      <c r="S230" s="73" t="str">
        <f>+'Formulario de Inspección'!N326</f>
        <v>P</v>
      </c>
      <c r="T230" s="75">
        <f>+'Formulario de Inspección'!O326</f>
        <v>0</v>
      </c>
      <c r="U230" s="70" t="str">
        <f>+'Formulario de Inspección'!$C$463</f>
        <v>FAVORABLE</v>
      </c>
      <c r="V230" s="70" t="str">
        <f>+'Formulario de Inspección'!$P$464</f>
        <v>N/A</v>
      </c>
      <c r="W230" s="70" t="str">
        <f>+'Formulario de Inspección'!$S$464</f>
        <v>N/A</v>
      </c>
      <c r="X230" s="70" t="str">
        <f>+'Formulario de Inspección'!$H$479</f>
        <v>William Ramírez Chavarría</v>
      </c>
    </row>
    <row r="231" spans="1:24" ht="31.95" hidden="1" customHeight="1">
      <c r="A231" s="70">
        <f>+'Formulario de Inspección'!$R$5</f>
        <v>0</v>
      </c>
      <c r="B231" s="70">
        <f>'Formulario de Inspección'!$A$5</f>
        <v>0</v>
      </c>
      <c r="C231" s="70" t="str">
        <f>+'Formulario de Inspección'!$D$5</f>
        <v>Banda transportadora</v>
      </c>
      <c r="D231" s="70">
        <f>+'Formulario de Inspección'!$H$5</f>
        <v>0</v>
      </c>
      <c r="E231" s="70">
        <f>+'Formulario de Inspección'!$A$7</f>
        <v>0</v>
      </c>
      <c r="F231" s="70">
        <f>+'Formulario de Inspección'!$D$7</f>
        <v>0</v>
      </c>
      <c r="G231" s="70">
        <f>+'Formulario de Inspección'!$H$7</f>
        <v>0</v>
      </c>
      <c r="H231" s="70">
        <f>+'Formulario de Inspección'!$P$7</f>
        <v>0</v>
      </c>
      <c r="I231" s="70">
        <f>+'Formulario de Inspección'!$R$7</f>
        <v>0</v>
      </c>
      <c r="J231" s="71">
        <f>+'Formulario de Inspección'!$A$9</f>
        <v>0</v>
      </c>
      <c r="K231" s="70" t="str">
        <f>+'Formulario de Inspección'!$D$9</f>
        <v>DIAGNOSTICO INICIAL</v>
      </c>
      <c r="L231" s="71" t="str">
        <f>+'Formulario de Inspección'!$H$9</f>
        <v>N/A</v>
      </c>
      <c r="M231" s="70" t="str">
        <f>+'Formulario de Inspección'!$P$9</f>
        <v>N/A</v>
      </c>
      <c r="N231" s="71">
        <f>+'Formulario de Inspección'!$R$9</f>
        <v>0</v>
      </c>
      <c r="O231" s="74" t="s">
        <v>356</v>
      </c>
      <c r="P231" s="37" t="str">
        <f>+Referencia!D231</f>
        <v>f</v>
      </c>
      <c r="Q231" s="72" t="str">
        <f>+Referencia!G231</f>
        <v xml:space="preserve">Especificación de carga máxima de la llanta menor a la requerida (según fabricante) </v>
      </c>
      <c r="R231" s="70" t="str">
        <f>+Referencia!F231</f>
        <v>DG</v>
      </c>
      <c r="S231" s="73" t="str">
        <f>+'Formulario de Inspección'!N327</f>
        <v>P</v>
      </c>
      <c r="T231" s="75">
        <f>+'Formulario de Inspección'!O327</f>
        <v>0</v>
      </c>
      <c r="U231" s="70" t="str">
        <f>+'Formulario de Inspección'!$C$463</f>
        <v>FAVORABLE</v>
      </c>
      <c r="V231" s="70" t="str">
        <f>+'Formulario de Inspección'!$P$464</f>
        <v>N/A</v>
      </c>
      <c r="W231" s="70" t="str">
        <f>+'Formulario de Inspección'!$S$464</f>
        <v>N/A</v>
      </c>
      <c r="X231" s="70" t="str">
        <f>+'Formulario de Inspección'!$H$479</f>
        <v>William Ramírez Chavarría</v>
      </c>
    </row>
    <row r="232" spans="1:24" ht="31.95" hidden="1" customHeight="1">
      <c r="A232" s="70">
        <f>+'Formulario de Inspección'!$R$5</f>
        <v>0</v>
      </c>
      <c r="B232" s="70">
        <f>'Formulario de Inspección'!$A$5</f>
        <v>0</v>
      </c>
      <c r="C232" s="70" t="str">
        <f>+'Formulario de Inspección'!$D$5</f>
        <v>Banda transportadora</v>
      </c>
      <c r="D232" s="70">
        <f>+'Formulario de Inspección'!$H$5</f>
        <v>0</v>
      </c>
      <c r="E232" s="70">
        <f>+'Formulario de Inspección'!$A$7</f>
        <v>0</v>
      </c>
      <c r="F232" s="70">
        <f>+'Formulario de Inspección'!$D$7</f>
        <v>0</v>
      </c>
      <c r="G232" s="70">
        <f>+'Formulario de Inspección'!$H$7</f>
        <v>0</v>
      </c>
      <c r="H232" s="70">
        <f>+'Formulario de Inspección'!$P$7</f>
        <v>0</v>
      </c>
      <c r="I232" s="70">
        <f>+'Formulario de Inspección'!$R$7</f>
        <v>0</v>
      </c>
      <c r="J232" s="71">
        <f>+'Formulario de Inspección'!$A$9</f>
        <v>0</v>
      </c>
      <c r="K232" s="70" t="str">
        <f>+'Formulario de Inspección'!$D$9</f>
        <v>DIAGNOSTICO INICIAL</v>
      </c>
      <c r="L232" s="71" t="str">
        <f>+'Formulario de Inspección'!$H$9</f>
        <v>N/A</v>
      </c>
      <c r="M232" s="70" t="str">
        <f>+'Formulario de Inspección'!$P$9</f>
        <v>N/A</v>
      </c>
      <c r="N232" s="71">
        <f>+'Formulario de Inspección'!$R$9</f>
        <v>0</v>
      </c>
      <c r="O232" s="74" t="s">
        <v>356</v>
      </c>
      <c r="P232" s="37" t="str">
        <f>+Referencia!D232</f>
        <v>g</v>
      </c>
      <c r="Q232" s="72" t="str">
        <f>+Referencia!G232</f>
        <v xml:space="preserve">Defectos de fijación mayor de la llanta al aro </v>
      </c>
      <c r="R232" s="70" t="str">
        <f>+Referencia!F232</f>
        <v>DG</v>
      </c>
      <c r="S232" s="73" t="str">
        <f>+'Formulario de Inspección'!N328</f>
        <v>P</v>
      </c>
      <c r="T232" s="75">
        <f>+'Formulario de Inspección'!O328</f>
        <v>0</v>
      </c>
      <c r="U232" s="70" t="str">
        <f>+'Formulario de Inspección'!$C$463</f>
        <v>FAVORABLE</v>
      </c>
      <c r="V232" s="70" t="str">
        <f>+'Formulario de Inspección'!$P$464</f>
        <v>N/A</v>
      </c>
      <c r="W232" s="70" t="str">
        <f>+'Formulario de Inspección'!$S$464</f>
        <v>N/A</v>
      </c>
      <c r="X232" s="70" t="str">
        <f>+'Formulario de Inspección'!$H$479</f>
        <v>William Ramírez Chavarría</v>
      </c>
    </row>
    <row r="233" spans="1:24" ht="28.8" hidden="1">
      <c r="A233" s="70">
        <f>+'Formulario de Inspección'!$R$5</f>
        <v>0</v>
      </c>
      <c r="B233" s="70">
        <f>'Formulario de Inspección'!$A$5</f>
        <v>0</v>
      </c>
      <c r="C233" s="70" t="str">
        <f>+'Formulario de Inspección'!$D$5</f>
        <v>Banda transportadora</v>
      </c>
      <c r="D233" s="70">
        <f>+'Formulario de Inspección'!$H$5</f>
        <v>0</v>
      </c>
      <c r="E233" s="70">
        <f>+'Formulario de Inspección'!$A$7</f>
        <v>0</v>
      </c>
      <c r="F233" s="70">
        <f>+'Formulario de Inspección'!$D$7</f>
        <v>0</v>
      </c>
      <c r="G233" s="70">
        <f>+'Formulario de Inspección'!$H$7</f>
        <v>0</v>
      </c>
      <c r="H233" s="70">
        <f>+'Formulario de Inspección'!$P$7</f>
        <v>0</v>
      </c>
      <c r="I233" s="70">
        <f>+'Formulario de Inspección'!$R$7</f>
        <v>0</v>
      </c>
      <c r="J233" s="71">
        <f>+'Formulario de Inspección'!$A$9</f>
        <v>0</v>
      </c>
      <c r="K233" s="70" t="str">
        <f>+'Formulario de Inspección'!$D$9</f>
        <v>DIAGNOSTICO INICIAL</v>
      </c>
      <c r="L233" s="71" t="str">
        <f>+'Formulario de Inspección'!$H$9</f>
        <v>N/A</v>
      </c>
      <c r="M233" s="70" t="str">
        <f>+'Formulario de Inspección'!$P$9</f>
        <v>N/A</v>
      </c>
      <c r="N233" s="71">
        <f>+'Formulario de Inspección'!$R$9</f>
        <v>0</v>
      </c>
      <c r="O233" s="74" t="s">
        <v>356</v>
      </c>
      <c r="P233" s="37" t="str">
        <f>+Referencia!D233</f>
        <v>h</v>
      </c>
      <c r="Q233" s="72" t="str">
        <f>+Referencia!G233</f>
        <v xml:space="preserve">Defectos de fijación menor de la llanta al aro </v>
      </c>
      <c r="R233" s="70" t="str">
        <f>+Referencia!F233</f>
        <v>DL</v>
      </c>
      <c r="S233" s="73" t="str">
        <f>+'Formulario de Inspección'!N329</f>
        <v>P</v>
      </c>
      <c r="T233" s="75">
        <f>+'Formulario de Inspección'!O329</f>
        <v>0</v>
      </c>
      <c r="U233" s="70" t="str">
        <f>+'Formulario de Inspección'!$C$463</f>
        <v>FAVORABLE</v>
      </c>
      <c r="V233" s="70" t="str">
        <f>+'Formulario de Inspección'!$P$464</f>
        <v>N/A</v>
      </c>
      <c r="W233" s="70" t="str">
        <f>+'Formulario de Inspección'!$S$464</f>
        <v>N/A</v>
      </c>
      <c r="X233" s="70" t="str">
        <f>+'Formulario de Inspección'!$H$479</f>
        <v>William Ramírez Chavarría</v>
      </c>
    </row>
    <row r="234" spans="1:24" ht="31.95" hidden="1" customHeight="1">
      <c r="A234" s="70">
        <f>+'Formulario de Inspección'!$R$5</f>
        <v>0</v>
      </c>
      <c r="B234" s="70">
        <f>'Formulario de Inspección'!$A$5</f>
        <v>0</v>
      </c>
      <c r="C234" s="70" t="str">
        <f>+'Formulario de Inspección'!$D$5</f>
        <v>Banda transportadora</v>
      </c>
      <c r="D234" s="70">
        <f>+'Formulario de Inspección'!$H$5</f>
        <v>0</v>
      </c>
      <c r="E234" s="70">
        <f>+'Formulario de Inspección'!$A$7</f>
        <v>0</v>
      </c>
      <c r="F234" s="70">
        <f>+'Formulario de Inspección'!$D$7</f>
        <v>0</v>
      </c>
      <c r="G234" s="70">
        <f>+'Formulario de Inspección'!$H$7</f>
        <v>0</v>
      </c>
      <c r="H234" s="70">
        <f>+'Formulario de Inspección'!$P$7</f>
        <v>0</v>
      </c>
      <c r="I234" s="70">
        <f>+'Formulario de Inspección'!$R$7</f>
        <v>0</v>
      </c>
      <c r="J234" s="71">
        <f>+'Formulario de Inspección'!$A$9</f>
        <v>0</v>
      </c>
      <c r="K234" s="70" t="str">
        <f>+'Formulario de Inspección'!$D$9</f>
        <v>DIAGNOSTICO INICIAL</v>
      </c>
      <c r="L234" s="71" t="str">
        <f>+'Formulario de Inspección'!$H$9</f>
        <v>N/A</v>
      </c>
      <c r="M234" s="70" t="str">
        <f>+'Formulario de Inspección'!$P$9</f>
        <v>N/A</v>
      </c>
      <c r="N234" s="71">
        <f>+'Formulario de Inspección'!$R$9</f>
        <v>0</v>
      </c>
      <c r="O234" s="74" t="s">
        <v>356</v>
      </c>
      <c r="P234" s="37" t="str">
        <f>+Referencia!D234</f>
        <v>i</v>
      </c>
      <c r="Q234" s="72" t="str">
        <f>+Referencia!G234</f>
        <v>Evidencias de rozamientos de la llantas con partes de la carrocería</v>
      </c>
      <c r="R234" s="70" t="str">
        <f>+Referencia!F234</f>
        <v>DG</v>
      </c>
      <c r="S234" s="73" t="str">
        <f>+'Formulario de Inspección'!N330</f>
        <v>P</v>
      </c>
      <c r="T234" s="75">
        <f>+'Formulario de Inspección'!O330</f>
        <v>0</v>
      </c>
      <c r="U234" s="70" t="str">
        <f>+'Formulario de Inspección'!$C$463</f>
        <v>FAVORABLE</v>
      </c>
      <c r="V234" s="70" t="str">
        <f>+'Formulario de Inspección'!$P$464</f>
        <v>N/A</v>
      </c>
      <c r="W234" s="70" t="str">
        <f>+'Formulario de Inspección'!$S$464</f>
        <v>N/A</v>
      </c>
      <c r="X234" s="70" t="str">
        <f>+'Formulario de Inspección'!$H$479</f>
        <v>William Ramírez Chavarría</v>
      </c>
    </row>
    <row r="235" spans="1:24" ht="28.8" hidden="1">
      <c r="A235" s="70">
        <f>+'Formulario de Inspección'!$R$5</f>
        <v>0</v>
      </c>
      <c r="B235" s="70">
        <f>'Formulario de Inspección'!$A$5</f>
        <v>0</v>
      </c>
      <c r="C235" s="70" t="str">
        <f>+'Formulario de Inspección'!$D$5</f>
        <v>Banda transportadora</v>
      </c>
      <c r="D235" s="70">
        <f>+'Formulario de Inspección'!$H$5</f>
        <v>0</v>
      </c>
      <c r="E235" s="70">
        <f>+'Formulario de Inspección'!$A$7</f>
        <v>0</v>
      </c>
      <c r="F235" s="70">
        <f>+'Formulario de Inspección'!$D$7</f>
        <v>0</v>
      </c>
      <c r="G235" s="70">
        <f>+'Formulario de Inspección'!$H$7</f>
        <v>0</v>
      </c>
      <c r="H235" s="70">
        <f>+'Formulario de Inspección'!$P$7</f>
        <v>0</v>
      </c>
      <c r="I235" s="70">
        <f>+'Formulario de Inspección'!$R$7</f>
        <v>0</v>
      </c>
      <c r="J235" s="71">
        <f>+'Formulario de Inspección'!$A$9</f>
        <v>0</v>
      </c>
      <c r="K235" s="70" t="str">
        <f>+'Formulario de Inspección'!$D$9</f>
        <v>DIAGNOSTICO INICIAL</v>
      </c>
      <c r="L235" s="71" t="str">
        <f>+'Formulario de Inspección'!$H$9</f>
        <v>N/A</v>
      </c>
      <c r="M235" s="70" t="str">
        <f>+'Formulario de Inspección'!$P$9</f>
        <v>N/A</v>
      </c>
      <c r="N235" s="71">
        <f>+'Formulario de Inspección'!$R$9</f>
        <v>0</v>
      </c>
      <c r="O235" s="74" t="s">
        <v>369</v>
      </c>
      <c r="P235" s="37" t="str">
        <f>+Referencia!D235</f>
        <v>a</v>
      </c>
      <c r="Q235" s="72" t="str">
        <f>+Referencia!G235</f>
        <v>Holgura anormal</v>
      </c>
      <c r="R235" s="70" t="str">
        <f>+Referencia!F235</f>
        <v>DL</v>
      </c>
      <c r="S235" s="73" t="str">
        <f>+'Formulario de Inspección'!N333</f>
        <v>P</v>
      </c>
      <c r="T235" s="75">
        <f>+'Formulario de Inspección'!O333</f>
        <v>0</v>
      </c>
      <c r="U235" s="70" t="str">
        <f>+'Formulario de Inspección'!$C$463</f>
        <v>FAVORABLE</v>
      </c>
      <c r="V235" s="70" t="str">
        <f>+'Formulario de Inspección'!$P$464</f>
        <v>N/A</v>
      </c>
      <c r="W235" s="70" t="str">
        <f>+'Formulario de Inspección'!$S$464</f>
        <v>N/A</v>
      </c>
      <c r="X235" s="70" t="str">
        <f>+'Formulario de Inspección'!$H$479</f>
        <v>William Ramírez Chavarría</v>
      </c>
    </row>
    <row r="236" spans="1:24" ht="31.95" hidden="1" customHeight="1">
      <c r="A236" s="70">
        <f>+'Formulario de Inspección'!$R$5</f>
        <v>0</v>
      </c>
      <c r="B236" s="70">
        <f>'Formulario de Inspección'!$A$5</f>
        <v>0</v>
      </c>
      <c r="C236" s="70" t="str">
        <f>+'Formulario de Inspección'!$D$5</f>
        <v>Banda transportadora</v>
      </c>
      <c r="D236" s="70">
        <f>+'Formulario de Inspección'!$H$5</f>
        <v>0</v>
      </c>
      <c r="E236" s="70">
        <f>+'Formulario de Inspección'!$A$7</f>
        <v>0</v>
      </c>
      <c r="F236" s="70">
        <f>+'Formulario de Inspección'!$D$7</f>
        <v>0</v>
      </c>
      <c r="G236" s="70">
        <f>+'Formulario de Inspección'!$H$7</f>
        <v>0</v>
      </c>
      <c r="H236" s="70">
        <f>+'Formulario de Inspección'!$P$7</f>
        <v>0</v>
      </c>
      <c r="I236" s="70">
        <f>+'Formulario de Inspección'!$R$7</f>
        <v>0</v>
      </c>
      <c r="J236" s="71">
        <f>+'Formulario de Inspección'!$A$9</f>
        <v>0</v>
      </c>
      <c r="K236" s="70" t="str">
        <f>+'Formulario de Inspección'!$D$9</f>
        <v>DIAGNOSTICO INICIAL</v>
      </c>
      <c r="L236" s="71" t="str">
        <f>+'Formulario de Inspección'!$H$9</f>
        <v>N/A</v>
      </c>
      <c r="M236" s="70" t="str">
        <f>+'Formulario de Inspección'!$P$9</f>
        <v>N/A</v>
      </c>
      <c r="N236" s="71">
        <f>+'Formulario de Inspección'!$R$9</f>
        <v>0</v>
      </c>
      <c r="O236" s="74" t="s">
        <v>369</v>
      </c>
      <c r="P236" s="37" t="str">
        <f>+Referencia!D236</f>
        <v>b</v>
      </c>
      <c r="Q236" s="72" t="str">
        <f>+Referencia!G236</f>
        <v>Holgura excesiva o con defectos de fijación</v>
      </c>
      <c r="R236" s="70" t="str">
        <f>+Referencia!F236</f>
        <v>DG</v>
      </c>
      <c r="S236" s="73" t="str">
        <f>+'Formulario de Inspección'!N334</f>
        <v>P</v>
      </c>
      <c r="T236" s="75">
        <f>+'Formulario de Inspección'!O334</f>
        <v>0</v>
      </c>
      <c r="U236" s="70" t="str">
        <f>+'Formulario de Inspección'!$C$463</f>
        <v>FAVORABLE</v>
      </c>
      <c r="V236" s="70" t="str">
        <f>+'Formulario de Inspección'!$P$464</f>
        <v>N/A</v>
      </c>
      <c r="W236" s="70" t="str">
        <f>+'Formulario de Inspección'!$S$464</f>
        <v>N/A</v>
      </c>
      <c r="X236" s="70" t="str">
        <f>+'Formulario de Inspección'!$H$479</f>
        <v>William Ramírez Chavarría</v>
      </c>
    </row>
    <row r="237" spans="1:24" ht="31.95" hidden="1" customHeight="1">
      <c r="A237" s="70">
        <f>+'Formulario de Inspección'!$R$5</f>
        <v>0</v>
      </c>
      <c r="B237" s="70">
        <f>'Formulario de Inspección'!$A$5</f>
        <v>0</v>
      </c>
      <c r="C237" s="70" t="str">
        <f>+'Formulario de Inspección'!$D$5</f>
        <v>Banda transportadora</v>
      </c>
      <c r="D237" s="70">
        <f>+'Formulario de Inspección'!$H$5</f>
        <v>0</v>
      </c>
      <c r="E237" s="70">
        <f>+'Formulario de Inspección'!$A$7</f>
        <v>0</v>
      </c>
      <c r="F237" s="70">
        <f>+'Formulario de Inspección'!$D$7</f>
        <v>0</v>
      </c>
      <c r="G237" s="70">
        <f>+'Formulario de Inspección'!$H$7</f>
        <v>0</v>
      </c>
      <c r="H237" s="70">
        <f>+'Formulario de Inspección'!$P$7</f>
        <v>0</v>
      </c>
      <c r="I237" s="70">
        <f>+'Formulario de Inspección'!$R$7</f>
        <v>0</v>
      </c>
      <c r="J237" s="71">
        <f>+'Formulario de Inspección'!$A$9</f>
        <v>0</v>
      </c>
      <c r="K237" s="70" t="str">
        <f>+'Formulario de Inspección'!$D$9</f>
        <v>DIAGNOSTICO INICIAL</v>
      </c>
      <c r="L237" s="71" t="str">
        <f>+'Formulario de Inspección'!$H$9</f>
        <v>N/A</v>
      </c>
      <c r="M237" s="70" t="str">
        <f>+'Formulario de Inspección'!$P$9</f>
        <v>N/A</v>
      </c>
      <c r="N237" s="71">
        <f>+'Formulario de Inspección'!$R$9</f>
        <v>0</v>
      </c>
      <c r="O237" s="74" t="s">
        <v>369</v>
      </c>
      <c r="P237" s="37" t="str">
        <f>+Referencia!D237</f>
        <v>c</v>
      </c>
      <c r="Q237" s="72" t="str">
        <f>+Referencia!G237</f>
        <v>Ausencia de uno o más amortiguadores</v>
      </c>
      <c r="R237" s="70" t="str">
        <f>+Referencia!F237</f>
        <v>DG</v>
      </c>
      <c r="S237" s="73" t="str">
        <f>+'Formulario de Inspección'!N335</f>
        <v>P</v>
      </c>
      <c r="T237" s="75">
        <f>+'Formulario de Inspección'!O335</f>
        <v>0</v>
      </c>
      <c r="U237" s="70" t="str">
        <f>+'Formulario de Inspección'!$C$463</f>
        <v>FAVORABLE</v>
      </c>
      <c r="V237" s="70" t="str">
        <f>+'Formulario de Inspección'!$P$464</f>
        <v>N/A</v>
      </c>
      <c r="W237" s="70" t="str">
        <f>+'Formulario de Inspección'!$S$464</f>
        <v>N/A</v>
      </c>
      <c r="X237" s="70" t="str">
        <f>+'Formulario de Inspección'!$H$479</f>
        <v>William Ramírez Chavarría</v>
      </c>
    </row>
    <row r="238" spans="1:24" ht="28.8" hidden="1">
      <c r="A238" s="70">
        <f>+'Formulario de Inspección'!$R$5</f>
        <v>0</v>
      </c>
      <c r="B238" s="70">
        <f>'Formulario de Inspección'!$A$5</f>
        <v>0</v>
      </c>
      <c r="C238" s="70" t="str">
        <f>+'Formulario de Inspección'!$D$5</f>
        <v>Banda transportadora</v>
      </c>
      <c r="D238" s="70">
        <f>+'Formulario de Inspección'!$H$5</f>
        <v>0</v>
      </c>
      <c r="E238" s="70">
        <f>+'Formulario de Inspección'!$A$7</f>
        <v>0</v>
      </c>
      <c r="F238" s="70">
        <f>+'Formulario de Inspección'!$D$7</f>
        <v>0</v>
      </c>
      <c r="G238" s="70">
        <f>+'Formulario de Inspección'!$H$7</f>
        <v>0</v>
      </c>
      <c r="H238" s="70">
        <f>+'Formulario de Inspección'!$P$7</f>
        <v>0</v>
      </c>
      <c r="I238" s="70">
        <f>+'Formulario de Inspección'!$R$7</f>
        <v>0</v>
      </c>
      <c r="J238" s="71">
        <f>+'Formulario de Inspección'!$A$9</f>
        <v>0</v>
      </c>
      <c r="K238" s="70" t="str">
        <f>+'Formulario de Inspección'!$D$9</f>
        <v>DIAGNOSTICO INICIAL</v>
      </c>
      <c r="L238" s="71" t="str">
        <f>+'Formulario de Inspección'!$H$9</f>
        <v>N/A</v>
      </c>
      <c r="M238" s="70" t="str">
        <f>+'Formulario de Inspección'!$P$9</f>
        <v>N/A</v>
      </c>
      <c r="N238" s="71">
        <f>+'Formulario de Inspección'!$R$9</f>
        <v>0</v>
      </c>
      <c r="O238" s="74" t="s">
        <v>369</v>
      </c>
      <c r="P238" s="37" t="str">
        <f>+Referencia!D238</f>
        <v>d</v>
      </c>
      <c r="Q238" s="72" t="str">
        <f>+Referencia!G238</f>
        <v>Amortiguadores con pérdidas mínimas de aceite</v>
      </c>
      <c r="R238" s="70" t="str">
        <f>+Referencia!F238</f>
        <v>DL</v>
      </c>
      <c r="S238" s="73" t="str">
        <f>+'Formulario de Inspección'!N336</f>
        <v>P</v>
      </c>
      <c r="T238" s="75">
        <f>+'Formulario de Inspección'!O336</f>
        <v>0</v>
      </c>
      <c r="U238" s="70" t="str">
        <f>+'Formulario de Inspección'!$C$463</f>
        <v>FAVORABLE</v>
      </c>
      <c r="V238" s="70" t="str">
        <f>+'Formulario de Inspección'!$P$464</f>
        <v>N/A</v>
      </c>
      <c r="W238" s="70" t="str">
        <f>+'Formulario de Inspección'!$S$464</f>
        <v>N/A</v>
      </c>
      <c r="X238" s="70" t="str">
        <f>+'Formulario de Inspección'!$H$479</f>
        <v>William Ramírez Chavarría</v>
      </c>
    </row>
    <row r="239" spans="1:24" ht="31.95" hidden="1" customHeight="1">
      <c r="A239" s="70">
        <f>+'Formulario de Inspección'!$R$5</f>
        <v>0</v>
      </c>
      <c r="B239" s="70">
        <f>'Formulario de Inspección'!$A$5</f>
        <v>0</v>
      </c>
      <c r="C239" s="70" t="str">
        <f>+'Formulario de Inspección'!$D$5</f>
        <v>Banda transportadora</v>
      </c>
      <c r="D239" s="70">
        <f>+'Formulario de Inspección'!$H$5</f>
        <v>0</v>
      </c>
      <c r="E239" s="70">
        <f>+'Formulario de Inspección'!$A$7</f>
        <v>0</v>
      </c>
      <c r="F239" s="70">
        <f>+'Formulario de Inspección'!$D$7</f>
        <v>0</v>
      </c>
      <c r="G239" s="70">
        <f>+'Formulario de Inspección'!$H$7</f>
        <v>0</v>
      </c>
      <c r="H239" s="70">
        <f>+'Formulario de Inspección'!$P$7</f>
        <v>0</v>
      </c>
      <c r="I239" s="70">
        <f>+'Formulario de Inspección'!$R$7</f>
        <v>0</v>
      </c>
      <c r="J239" s="71">
        <f>+'Formulario de Inspección'!$A$9</f>
        <v>0</v>
      </c>
      <c r="K239" s="70" t="str">
        <f>+'Formulario de Inspección'!$D$9</f>
        <v>DIAGNOSTICO INICIAL</v>
      </c>
      <c r="L239" s="71" t="str">
        <f>+'Formulario de Inspección'!$H$9</f>
        <v>N/A</v>
      </c>
      <c r="M239" s="70" t="str">
        <f>+'Formulario de Inspección'!$P$9</f>
        <v>N/A</v>
      </c>
      <c r="N239" s="71">
        <f>+'Formulario de Inspección'!$R$9</f>
        <v>0</v>
      </c>
      <c r="O239" s="74" t="s">
        <v>369</v>
      </c>
      <c r="P239" s="37" t="str">
        <f>+Referencia!D239</f>
        <v>e</v>
      </c>
      <c r="Q239" s="72" t="str">
        <f>+Referencia!G239</f>
        <v>Amortiguadores con pérdidas considerables de aceite</v>
      </c>
      <c r="R239" s="70" t="str">
        <f>+Referencia!F239</f>
        <v>DG</v>
      </c>
      <c r="S239" s="73" t="str">
        <f>+'Formulario de Inspección'!N337</f>
        <v>P</v>
      </c>
      <c r="T239" s="75">
        <f>+'Formulario de Inspección'!O337</f>
        <v>0</v>
      </c>
      <c r="U239" s="70" t="str">
        <f>+'Formulario de Inspección'!$C$463</f>
        <v>FAVORABLE</v>
      </c>
      <c r="V239" s="70" t="str">
        <f>+'Formulario de Inspección'!$P$464</f>
        <v>N/A</v>
      </c>
      <c r="W239" s="70" t="str">
        <f>+'Formulario de Inspección'!$S$464</f>
        <v>N/A</v>
      </c>
      <c r="X239" s="70" t="str">
        <f>+'Formulario de Inspección'!$H$479</f>
        <v>William Ramírez Chavarría</v>
      </c>
    </row>
    <row r="240" spans="1:24" ht="28.8" hidden="1">
      <c r="A240" s="70">
        <f>+'Formulario de Inspección'!$R$5</f>
        <v>0</v>
      </c>
      <c r="B240" s="70">
        <f>'Formulario de Inspección'!$A$5</f>
        <v>0</v>
      </c>
      <c r="C240" s="70" t="str">
        <f>+'Formulario de Inspección'!$D$5</f>
        <v>Banda transportadora</v>
      </c>
      <c r="D240" s="70">
        <f>+'Formulario de Inspección'!$H$5</f>
        <v>0</v>
      </c>
      <c r="E240" s="70">
        <f>+'Formulario de Inspección'!$A$7</f>
        <v>0</v>
      </c>
      <c r="F240" s="70">
        <f>+'Formulario de Inspección'!$D$7</f>
        <v>0</v>
      </c>
      <c r="G240" s="70">
        <f>+'Formulario de Inspección'!$H$7</f>
        <v>0</v>
      </c>
      <c r="H240" s="70">
        <f>+'Formulario de Inspección'!$P$7</f>
        <v>0</v>
      </c>
      <c r="I240" s="70">
        <f>+'Formulario de Inspección'!$R$7</f>
        <v>0</v>
      </c>
      <c r="J240" s="71">
        <f>+'Formulario de Inspección'!$A$9</f>
        <v>0</v>
      </c>
      <c r="K240" s="70" t="str">
        <f>+'Formulario de Inspección'!$D$9</f>
        <v>DIAGNOSTICO INICIAL</v>
      </c>
      <c r="L240" s="71" t="str">
        <f>+'Formulario de Inspección'!$H$9</f>
        <v>N/A</v>
      </c>
      <c r="M240" s="70" t="str">
        <f>+'Formulario de Inspección'!$P$9</f>
        <v>N/A</v>
      </c>
      <c r="N240" s="71">
        <f>+'Formulario de Inspección'!$R$9</f>
        <v>0</v>
      </c>
      <c r="O240" s="74" t="s">
        <v>369</v>
      </c>
      <c r="P240" s="37" t="str">
        <f>+Referencia!D240</f>
        <v>f</v>
      </c>
      <c r="Q240" s="72" t="str">
        <f>+Referencia!G240</f>
        <v>Elemento de suspensivo con daños que no afectan su funcionamiento adecuado</v>
      </c>
      <c r="R240" s="70" t="str">
        <f>+Referencia!F240</f>
        <v>DL</v>
      </c>
      <c r="S240" s="73" t="str">
        <f>+'Formulario de Inspección'!N338</f>
        <v>P</v>
      </c>
      <c r="T240" s="75">
        <f>+'Formulario de Inspección'!O338</f>
        <v>0</v>
      </c>
      <c r="U240" s="70" t="str">
        <f>+'Formulario de Inspección'!$C$463</f>
        <v>FAVORABLE</v>
      </c>
      <c r="V240" s="70" t="str">
        <f>+'Formulario de Inspección'!$P$464</f>
        <v>N/A</v>
      </c>
      <c r="W240" s="70" t="str">
        <f>+'Formulario de Inspección'!$S$464</f>
        <v>N/A</v>
      </c>
      <c r="X240" s="70" t="str">
        <f>+'Formulario de Inspección'!$H$479</f>
        <v>William Ramírez Chavarría</v>
      </c>
    </row>
    <row r="241" spans="1:24" ht="31.95" hidden="1" customHeight="1">
      <c r="A241" s="70">
        <f>+'Formulario de Inspección'!$R$5</f>
        <v>0</v>
      </c>
      <c r="B241" s="70">
        <f>'Formulario de Inspección'!$A$5</f>
        <v>0</v>
      </c>
      <c r="C241" s="70" t="str">
        <f>+'Formulario de Inspección'!$D$5</f>
        <v>Banda transportadora</v>
      </c>
      <c r="D241" s="70">
        <f>+'Formulario de Inspección'!$H$5</f>
        <v>0</v>
      </c>
      <c r="E241" s="70">
        <f>+'Formulario de Inspección'!$A$7</f>
        <v>0</v>
      </c>
      <c r="F241" s="70">
        <f>+'Formulario de Inspección'!$D$7</f>
        <v>0</v>
      </c>
      <c r="G241" s="70">
        <f>+'Formulario de Inspección'!$H$7</f>
        <v>0</v>
      </c>
      <c r="H241" s="70">
        <f>+'Formulario de Inspección'!$P$7</f>
        <v>0</v>
      </c>
      <c r="I241" s="70">
        <f>+'Formulario de Inspección'!$R$7</f>
        <v>0</v>
      </c>
      <c r="J241" s="71">
        <f>+'Formulario de Inspección'!$A$9</f>
        <v>0</v>
      </c>
      <c r="K241" s="70" t="str">
        <f>+'Formulario de Inspección'!$D$9</f>
        <v>DIAGNOSTICO INICIAL</v>
      </c>
      <c r="L241" s="71" t="str">
        <f>+'Formulario de Inspección'!$H$9</f>
        <v>N/A</v>
      </c>
      <c r="M241" s="70" t="str">
        <f>+'Formulario de Inspección'!$P$9</f>
        <v>N/A</v>
      </c>
      <c r="N241" s="71">
        <f>+'Formulario de Inspección'!$R$9</f>
        <v>0</v>
      </c>
      <c r="O241" s="74" t="s">
        <v>369</v>
      </c>
      <c r="P241" s="37" t="str">
        <f>+Referencia!D241</f>
        <v>g</v>
      </c>
      <c r="Q241" s="72" t="str">
        <f>+Referencia!G241</f>
        <v>Elemento de suspensión con daños que afectan su funcionamiento adecuado</v>
      </c>
      <c r="R241" s="70" t="str">
        <f>+Referencia!F241</f>
        <v>DG</v>
      </c>
      <c r="S241" s="73" t="str">
        <f>+'Formulario de Inspección'!N339</f>
        <v>P</v>
      </c>
      <c r="T241" s="75">
        <f>+'Formulario de Inspección'!O339</f>
        <v>0</v>
      </c>
      <c r="U241" s="70" t="str">
        <f>+'Formulario de Inspección'!$C$463</f>
        <v>FAVORABLE</v>
      </c>
      <c r="V241" s="70" t="str">
        <f>+'Formulario de Inspección'!$P$464</f>
        <v>N/A</v>
      </c>
      <c r="W241" s="70" t="str">
        <f>+'Formulario de Inspección'!$S$464</f>
        <v>N/A</v>
      </c>
      <c r="X241" s="70" t="str">
        <f>+'Formulario de Inspección'!$H$479</f>
        <v>William Ramírez Chavarría</v>
      </c>
    </row>
    <row r="242" spans="1:24" ht="28.8" hidden="1">
      <c r="A242" s="70">
        <f>+'Formulario de Inspección'!$R$5</f>
        <v>0</v>
      </c>
      <c r="B242" s="70">
        <f>'Formulario de Inspección'!$A$5</f>
        <v>0</v>
      </c>
      <c r="C242" s="70" t="str">
        <f>+'Formulario de Inspección'!$D$5</f>
        <v>Banda transportadora</v>
      </c>
      <c r="D242" s="70">
        <f>+'Formulario de Inspección'!$H$5</f>
        <v>0</v>
      </c>
      <c r="E242" s="70">
        <f>+'Formulario de Inspección'!$A$7</f>
        <v>0</v>
      </c>
      <c r="F242" s="70">
        <f>+'Formulario de Inspección'!$D$7</f>
        <v>0</v>
      </c>
      <c r="G242" s="70">
        <f>+'Formulario de Inspección'!$H$7</f>
        <v>0</v>
      </c>
      <c r="H242" s="70">
        <f>+'Formulario de Inspección'!$P$7</f>
        <v>0</v>
      </c>
      <c r="I242" s="70">
        <f>+'Formulario de Inspección'!$R$7</f>
        <v>0</v>
      </c>
      <c r="J242" s="71">
        <f>+'Formulario de Inspección'!$A$9</f>
        <v>0</v>
      </c>
      <c r="K242" s="70" t="str">
        <f>+'Formulario de Inspección'!$D$9</f>
        <v>DIAGNOSTICO INICIAL</v>
      </c>
      <c r="L242" s="71" t="str">
        <f>+'Formulario de Inspección'!$H$9</f>
        <v>N/A</v>
      </c>
      <c r="M242" s="70" t="str">
        <f>+'Formulario de Inspección'!$P$9</f>
        <v>N/A</v>
      </c>
      <c r="N242" s="71">
        <f>+'Formulario de Inspección'!$R$9</f>
        <v>0</v>
      </c>
      <c r="O242" s="74" t="s">
        <v>379</v>
      </c>
      <c r="P242" s="37" t="str">
        <f>+Referencia!D242</f>
        <v>a</v>
      </c>
      <c r="Q242" s="72" t="str">
        <f>+Referencia!G242</f>
        <v xml:space="preserve">Defectos de estado que no afectan su correcto funcionamiento </v>
      </c>
      <c r="R242" s="70" t="str">
        <f>+Referencia!F242</f>
        <v>DL</v>
      </c>
      <c r="S242" s="73" t="str">
        <f>+'Formulario de Inspección'!N342</f>
        <v>P</v>
      </c>
      <c r="T242" s="75">
        <f>+'Formulario de Inspección'!O342</f>
        <v>0</v>
      </c>
      <c r="U242" s="70" t="str">
        <f>+'Formulario de Inspección'!$C$463</f>
        <v>FAVORABLE</v>
      </c>
      <c r="V242" s="70" t="str">
        <f>+'Formulario de Inspección'!$P$464</f>
        <v>N/A</v>
      </c>
      <c r="W242" s="70" t="str">
        <f>+'Formulario de Inspección'!$S$464</f>
        <v>N/A</v>
      </c>
      <c r="X242" s="70" t="str">
        <f>+'Formulario de Inspección'!$H$479</f>
        <v>William Ramírez Chavarría</v>
      </c>
    </row>
    <row r="243" spans="1:24" ht="31.95" hidden="1" customHeight="1">
      <c r="A243" s="70">
        <f>+'Formulario de Inspección'!$R$5</f>
        <v>0</v>
      </c>
      <c r="B243" s="70">
        <f>'Formulario de Inspección'!$A$5</f>
        <v>0</v>
      </c>
      <c r="C243" s="70" t="str">
        <f>+'Formulario de Inspección'!$D$5</f>
        <v>Banda transportadora</v>
      </c>
      <c r="D243" s="70">
        <f>+'Formulario de Inspección'!$H$5</f>
        <v>0</v>
      </c>
      <c r="E243" s="70">
        <f>+'Formulario de Inspección'!$A$7</f>
        <v>0</v>
      </c>
      <c r="F243" s="70">
        <f>+'Formulario de Inspección'!$D$7</f>
        <v>0</v>
      </c>
      <c r="G243" s="70">
        <f>+'Formulario de Inspección'!$H$7</f>
        <v>0</v>
      </c>
      <c r="H243" s="70">
        <f>+'Formulario de Inspección'!$P$7</f>
        <v>0</v>
      </c>
      <c r="I243" s="70">
        <f>+'Formulario de Inspección'!$R$7</f>
        <v>0</v>
      </c>
      <c r="J243" s="71">
        <f>+'Formulario de Inspección'!$A$9</f>
        <v>0</v>
      </c>
      <c r="K243" s="70" t="str">
        <f>+'Formulario de Inspección'!$D$9</f>
        <v>DIAGNOSTICO INICIAL</v>
      </c>
      <c r="L243" s="71" t="str">
        <f>+'Formulario de Inspección'!$H$9</f>
        <v>N/A</v>
      </c>
      <c r="M243" s="70" t="str">
        <f>+'Formulario de Inspección'!$P$9</f>
        <v>N/A</v>
      </c>
      <c r="N243" s="71">
        <f>+'Formulario de Inspección'!$R$9</f>
        <v>0</v>
      </c>
      <c r="O243" s="74" t="s">
        <v>379</v>
      </c>
      <c r="P243" s="37" t="str">
        <f>+Referencia!D243</f>
        <v>b</v>
      </c>
      <c r="Q243" s="72" t="str">
        <f>+Referencia!G243</f>
        <v>Defectos de estado que afectan su correcto funcionamiento</v>
      </c>
      <c r="R243" s="70" t="str">
        <f>+Referencia!F243</f>
        <v>DG</v>
      </c>
      <c r="S243" s="73" t="str">
        <f>+'Formulario de Inspección'!N343</f>
        <v>P</v>
      </c>
      <c r="T243" s="75">
        <f>+'Formulario de Inspección'!O343</f>
        <v>0</v>
      </c>
      <c r="U243" s="70" t="str">
        <f>+'Formulario de Inspección'!$C$463</f>
        <v>FAVORABLE</v>
      </c>
      <c r="V243" s="70" t="str">
        <f>+'Formulario de Inspección'!$P$464</f>
        <v>N/A</v>
      </c>
      <c r="W243" s="70" t="str">
        <f>+'Formulario de Inspección'!$S$464</f>
        <v>N/A</v>
      </c>
      <c r="X243" s="70" t="str">
        <f>+'Formulario de Inspección'!$H$479</f>
        <v>William Ramírez Chavarría</v>
      </c>
    </row>
    <row r="244" spans="1:24" ht="28.8" hidden="1">
      <c r="A244" s="70">
        <f>+'Formulario de Inspección'!$R$5</f>
        <v>0</v>
      </c>
      <c r="B244" s="70">
        <f>'Formulario de Inspección'!$A$5</f>
        <v>0</v>
      </c>
      <c r="C244" s="70" t="str">
        <f>+'Formulario de Inspección'!$D$5</f>
        <v>Banda transportadora</v>
      </c>
      <c r="D244" s="70">
        <f>+'Formulario de Inspección'!$H$5</f>
        <v>0</v>
      </c>
      <c r="E244" s="70">
        <f>+'Formulario de Inspección'!$A$7</f>
        <v>0</v>
      </c>
      <c r="F244" s="70">
        <f>+'Formulario de Inspección'!$D$7</f>
        <v>0</v>
      </c>
      <c r="G244" s="70">
        <f>+'Formulario de Inspección'!$H$7</f>
        <v>0</v>
      </c>
      <c r="H244" s="70">
        <f>+'Formulario de Inspección'!$P$7</f>
        <v>0</v>
      </c>
      <c r="I244" s="70">
        <f>+'Formulario de Inspección'!$R$7</f>
        <v>0</v>
      </c>
      <c r="J244" s="71">
        <f>+'Formulario de Inspección'!$A$9</f>
        <v>0</v>
      </c>
      <c r="K244" s="70" t="str">
        <f>+'Formulario de Inspección'!$D$9</f>
        <v>DIAGNOSTICO INICIAL</v>
      </c>
      <c r="L244" s="71" t="str">
        <f>+'Formulario de Inspección'!$H$9</f>
        <v>N/A</v>
      </c>
      <c r="M244" s="70" t="str">
        <f>+'Formulario de Inspección'!$P$9</f>
        <v>N/A</v>
      </c>
      <c r="N244" s="71">
        <f>+'Formulario de Inspección'!$R$9</f>
        <v>0</v>
      </c>
      <c r="O244" s="74" t="s">
        <v>379</v>
      </c>
      <c r="P244" s="37" t="str">
        <f>+Referencia!D244</f>
        <v>c</v>
      </c>
      <c r="Q244" s="72" t="str">
        <f>+Referencia!G244</f>
        <v>Guardapolvos deteriorados</v>
      </c>
      <c r="R244" s="70" t="str">
        <f>+Referencia!F244</f>
        <v>DL</v>
      </c>
      <c r="S244" s="73" t="str">
        <f>+'Formulario de Inspección'!N344</f>
        <v>P</v>
      </c>
      <c r="T244" s="75">
        <f>+'Formulario de Inspección'!O344</f>
        <v>0</v>
      </c>
      <c r="U244" s="70" t="str">
        <f>+'Formulario de Inspección'!$C$463</f>
        <v>FAVORABLE</v>
      </c>
      <c r="V244" s="70" t="str">
        <f>+'Formulario de Inspección'!$P$464</f>
        <v>N/A</v>
      </c>
      <c r="W244" s="70" t="str">
        <f>+'Formulario de Inspección'!$S$464</f>
        <v>N/A</v>
      </c>
      <c r="X244" s="70" t="str">
        <f>+'Formulario de Inspección'!$H$479</f>
        <v>William Ramírez Chavarría</v>
      </c>
    </row>
    <row r="245" spans="1:24" ht="28.8" hidden="1">
      <c r="A245" s="70">
        <f>+'Formulario de Inspección'!$R$5</f>
        <v>0</v>
      </c>
      <c r="B245" s="70">
        <f>'Formulario de Inspección'!$A$5</f>
        <v>0</v>
      </c>
      <c r="C245" s="70" t="str">
        <f>+'Formulario de Inspección'!$D$5</f>
        <v>Banda transportadora</v>
      </c>
      <c r="D245" s="70">
        <f>+'Formulario de Inspección'!$H$5</f>
        <v>0</v>
      </c>
      <c r="E245" s="70">
        <f>+'Formulario de Inspección'!$A$7</f>
        <v>0</v>
      </c>
      <c r="F245" s="70">
        <f>+'Formulario de Inspección'!$D$7</f>
        <v>0</v>
      </c>
      <c r="G245" s="70">
        <f>+'Formulario de Inspección'!$H$7</f>
        <v>0</v>
      </c>
      <c r="H245" s="70">
        <f>+'Formulario de Inspección'!$P$7</f>
        <v>0</v>
      </c>
      <c r="I245" s="70">
        <f>+'Formulario de Inspección'!$R$7</f>
        <v>0</v>
      </c>
      <c r="J245" s="71">
        <f>+'Formulario de Inspección'!$A$9</f>
        <v>0</v>
      </c>
      <c r="K245" s="70" t="str">
        <f>+'Formulario de Inspección'!$D$9</f>
        <v>DIAGNOSTICO INICIAL</v>
      </c>
      <c r="L245" s="71" t="str">
        <f>+'Formulario de Inspección'!$H$9</f>
        <v>N/A</v>
      </c>
      <c r="M245" s="70" t="str">
        <f>+'Formulario de Inspección'!$P$9</f>
        <v>N/A</v>
      </c>
      <c r="N245" s="71">
        <f>+'Formulario de Inspección'!$R$9</f>
        <v>0</v>
      </c>
      <c r="O245" s="74" t="s">
        <v>379</v>
      </c>
      <c r="P245" s="37" t="str">
        <f>+Referencia!D245</f>
        <v>d</v>
      </c>
      <c r="Q245" s="72" t="str">
        <f>+Referencia!G245</f>
        <v>Fijaciones inadecuadas o deformadas</v>
      </c>
      <c r="R245" s="70" t="str">
        <f>+Referencia!F245</f>
        <v>DL</v>
      </c>
      <c r="S245" s="73" t="str">
        <f>+'Formulario de Inspección'!N345</f>
        <v>P</v>
      </c>
      <c r="T245" s="75">
        <f>+'Formulario de Inspección'!O345</f>
        <v>0</v>
      </c>
      <c r="U245" s="70" t="str">
        <f>+'Formulario de Inspección'!$C$463</f>
        <v>FAVORABLE</v>
      </c>
      <c r="V245" s="70" t="str">
        <f>+'Formulario de Inspección'!$P$464</f>
        <v>N/A</v>
      </c>
      <c r="W245" s="70" t="str">
        <f>+'Formulario de Inspección'!$S$464</f>
        <v>N/A</v>
      </c>
      <c r="X245" s="70" t="str">
        <f>+'Formulario de Inspección'!$H$479</f>
        <v>William Ramírez Chavarría</v>
      </c>
    </row>
    <row r="246" spans="1:24" ht="31.95" hidden="1" customHeight="1">
      <c r="A246" s="70">
        <f>+'Formulario de Inspección'!$R$5</f>
        <v>0</v>
      </c>
      <c r="B246" s="70">
        <f>'Formulario de Inspección'!$A$5</f>
        <v>0</v>
      </c>
      <c r="C246" s="70" t="str">
        <f>+'Formulario de Inspección'!$D$5</f>
        <v>Banda transportadora</v>
      </c>
      <c r="D246" s="70">
        <f>+'Formulario de Inspección'!$H$5</f>
        <v>0</v>
      </c>
      <c r="E246" s="70">
        <f>+'Formulario de Inspección'!$A$7</f>
        <v>0</v>
      </c>
      <c r="F246" s="70">
        <f>+'Formulario de Inspección'!$D$7</f>
        <v>0</v>
      </c>
      <c r="G246" s="70">
        <f>+'Formulario de Inspección'!$H$7</f>
        <v>0</v>
      </c>
      <c r="H246" s="70">
        <f>+'Formulario de Inspección'!$P$7</f>
        <v>0</v>
      </c>
      <c r="I246" s="70">
        <f>+'Formulario de Inspección'!$R$7</f>
        <v>0</v>
      </c>
      <c r="J246" s="71">
        <f>+'Formulario de Inspección'!$A$9</f>
        <v>0</v>
      </c>
      <c r="K246" s="70" t="str">
        <f>+'Formulario de Inspección'!$D$9</f>
        <v>DIAGNOSTICO INICIAL</v>
      </c>
      <c r="L246" s="71" t="str">
        <f>+'Formulario de Inspección'!$H$9</f>
        <v>N/A</v>
      </c>
      <c r="M246" s="70" t="str">
        <f>+'Formulario de Inspección'!$P$9</f>
        <v>N/A</v>
      </c>
      <c r="N246" s="71">
        <f>+'Formulario de Inspección'!$R$9</f>
        <v>0</v>
      </c>
      <c r="O246" s="74" t="s">
        <v>379</v>
      </c>
      <c r="P246" s="37" t="str">
        <f>+Referencia!D246</f>
        <v>e</v>
      </c>
      <c r="Q246" s="72" t="str">
        <f>+Referencia!G246</f>
        <v>Fijaciones inadecuadas o deformadas con peligro de
desprendimiento o rotura</v>
      </c>
      <c r="R246" s="70" t="str">
        <f>+Referencia!F246</f>
        <v>DG</v>
      </c>
      <c r="S246" s="73" t="str">
        <f>+'Formulario de Inspección'!N346</f>
        <v>P</v>
      </c>
      <c r="T246" s="75">
        <f>+'Formulario de Inspección'!O346</f>
        <v>0</v>
      </c>
      <c r="U246" s="70" t="str">
        <f>+'Formulario de Inspección'!$C$463</f>
        <v>FAVORABLE</v>
      </c>
      <c r="V246" s="70" t="str">
        <f>+'Formulario de Inspección'!$P$464</f>
        <v>N/A</v>
      </c>
      <c r="W246" s="70" t="str">
        <f>+'Formulario de Inspección'!$S$464</f>
        <v>N/A</v>
      </c>
      <c r="X246" s="70" t="str">
        <f>+'Formulario de Inspección'!$H$479</f>
        <v>William Ramírez Chavarría</v>
      </c>
    </row>
    <row r="247" spans="1:24" ht="28.8" hidden="1">
      <c r="A247" s="70">
        <f>+'Formulario de Inspección'!$R$5</f>
        <v>0</v>
      </c>
      <c r="B247" s="70">
        <f>'Formulario de Inspección'!$A$5</f>
        <v>0</v>
      </c>
      <c r="C247" s="70" t="str">
        <f>+'Formulario de Inspección'!$D$5</f>
        <v>Banda transportadora</v>
      </c>
      <c r="D247" s="70">
        <f>+'Formulario de Inspección'!$H$5</f>
        <v>0</v>
      </c>
      <c r="E247" s="70">
        <f>+'Formulario de Inspección'!$A$7</f>
        <v>0</v>
      </c>
      <c r="F247" s="70">
        <f>+'Formulario de Inspección'!$D$7</f>
        <v>0</v>
      </c>
      <c r="G247" s="70">
        <f>+'Formulario de Inspección'!$H$7</f>
        <v>0</v>
      </c>
      <c r="H247" s="70">
        <f>+'Formulario de Inspección'!$P$7</f>
        <v>0</v>
      </c>
      <c r="I247" s="70">
        <f>+'Formulario de Inspección'!$R$7</f>
        <v>0</v>
      </c>
      <c r="J247" s="71">
        <f>+'Formulario de Inspección'!$A$9</f>
        <v>0</v>
      </c>
      <c r="K247" s="70" t="str">
        <f>+'Formulario de Inspección'!$D$9</f>
        <v>DIAGNOSTICO INICIAL</v>
      </c>
      <c r="L247" s="71" t="str">
        <f>+'Formulario de Inspección'!$H$9</f>
        <v>N/A</v>
      </c>
      <c r="M247" s="70" t="str">
        <f>+'Formulario de Inspección'!$P$9</f>
        <v>N/A</v>
      </c>
      <c r="N247" s="71">
        <f>+'Formulario de Inspección'!$R$9</f>
        <v>0</v>
      </c>
      <c r="O247" s="74" t="s">
        <v>379</v>
      </c>
      <c r="P247" s="37" t="str">
        <f>+Referencia!D247</f>
        <v>f</v>
      </c>
      <c r="Q247" s="72" t="str">
        <f>+Referencia!G247</f>
        <v>Holguras anormales</v>
      </c>
      <c r="R247" s="70" t="str">
        <f>+Referencia!F247</f>
        <v>DL</v>
      </c>
      <c r="S247" s="73" t="str">
        <f>+'Formulario de Inspección'!N347</f>
        <v>P</v>
      </c>
      <c r="T247" s="75">
        <f>+'Formulario de Inspección'!O347</f>
        <v>0</v>
      </c>
      <c r="U247" s="70" t="str">
        <f>+'Formulario de Inspección'!$C$463</f>
        <v>FAVORABLE</v>
      </c>
      <c r="V247" s="70" t="str">
        <f>+'Formulario de Inspección'!$P$464</f>
        <v>N/A</v>
      </c>
      <c r="W247" s="70" t="str">
        <f>+'Formulario de Inspección'!$S$464</f>
        <v>N/A</v>
      </c>
      <c r="X247" s="70" t="str">
        <f>+'Formulario de Inspección'!$H$479</f>
        <v>William Ramírez Chavarría</v>
      </c>
    </row>
    <row r="248" spans="1:24" ht="31.95" hidden="1" customHeight="1">
      <c r="A248" s="70">
        <f>+'Formulario de Inspección'!$R$5</f>
        <v>0</v>
      </c>
      <c r="B248" s="70">
        <f>'Formulario de Inspección'!$A$5</f>
        <v>0</v>
      </c>
      <c r="C248" s="70" t="str">
        <f>+'Formulario de Inspección'!$D$5</f>
        <v>Banda transportadora</v>
      </c>
      <c r="D248" s="70">
        <f>+'Formulario de Inspección'!$H$5</f>
        <v>0</v>
      </c>
      <c r="E248" s="70">
        <f>+'Formulario de Inspección'!$A$7</f>
        <v>0</v>
      </c>
      <c r="F248" s="70">
        <f>+'Formulario de Inspección'!$D$7</f>
        <v>0</v>
      </c>
      <c r="G248" s="70">
        <f>+'Formulario de Inspección'!$H$7</f>
        <v>0</v>
      </c>
      <c r="H248" s="70">
        <f>+'Formulario de Inspección'!$P$7</f>
        <v>0</v>
      </c>
      <c r="I248" s="70">
        <f>+'Formulario de Inspección'!$R$7</f>
        <v>0</v>
      </c>
      <c r="J248" s="71">
        <f>+'Formulario de Inspección'!$A$9</f>
        <v>0</v>
      </c>
      <c r="K248" s="70" t="str">
        <f>+'Formulario de Inspección'!$D$9</f>
        <v>DIAGNOSTICO INICIAL</v>
      </c>
      <c r="L248" s="71" t="str">
        <f>+'Formulario de Inspección'!$H$9</f>
        <v>N/A</v>
      </c>
      <c r="M248" s="70" t="str">
        <f>+'Formulario de Inspección'!$P$9</f>
        <v>N/A</v>
      </c>
      <c r="N248" s="71">
        <f>+'Formulario de Inspección'!$R$9</f>
        <v>0</v>
      </c>
      <c r="O248" s="74" t="s">
        <v>379</v>
      </c>
      <c r="P248" s="37" t="str">
        <f>+Referencia!D248</f>
        <v>g</v>
      </c>
      <c r="Q248" s="72" t="str">
        <f>+Referencia!G248</f>
        <v>Holguras anormales con peligro de desprendimiento</v>
      </c>
      <c r="R248" s="70" t="str">
        <f>+Referencia!F248</f>
        <v>DG</v>
      </c>
      <c r="S248" s="73" t="str">
        <f>+'Formulario de Inspección'!N348</f>
        <v>P</v>
      </c>
      <c r="T248" s="75">
        <f>+'Formulario de Inspección'!O348</f>
        <v>0</v>
      </c>
      <c r="U248" s="70" t="str">
        <f>+'Formulario de Inspección'!$C$463</f>
        <v>FAVORABLE</v>
      </c>
      <c r="V248" s="70" t="str">
        <f>+'Formulario de Inspección'!$P$464</f>
        <v>N/A</v>
      </c>
      <c r="W248" s="70" t="str">
        <f>+'Formulario de Inspección'!$S$464</f>
        <v>N/A</v>
      </c>
      <c r="X248" s="70" t="str">
        <f>+'Formulario de Inspección'!$H$479</f>
        <v>William Ramírez Chavarría</v>
      </c>
    </row>
    <row r="249" spans="1:24" ht="28.8" hidden="1">
      <c r="A249" s="70">
        <f>+'Formulario de Inspección'!$R$5</f>
        <v>0</v>
      </c>
      <c r="B249" s="70">
        <f>'Formulario de Inspección'!$A$5</f>
        <v>0</v>
      </c>
      <c r="C249" s="70" t="str">
        <f>+'Formulario de Inspección'!$D$5</f>
        <v>Banda transportadora</v>
      </c>
      <c r="D249" s="70">
        <f>+'Formulario de Inspección'!$H$5</f>
        <v>0</v>
      </c>
      <c r="E249" s="70">
        <f>+'Formulario de Inspección'!$A$7</f>
        <v>0</v>
      </c>
      <c r="F249" s="70">
        <f>+'Formulario de Inspección'!$D$7</f>
        <v>0</v>
      </c>
      <c r="G249" s="70">
        <f>+'Formulario de Inspección'!$H$7</f>
        <v>0</v>
      </c>
      <c r="H249" s="70">
        <f>+'Formulario de Inspección'!$P$7</f>
        <v>0</v>
      </c>
      <c r="I249" s="70">
        <f>+'Formulario de Inspección'!$R$7</f>
        <v>0</v>
      </c>
      <c r="J249" s="71">
        <f>+'Formulario de Inspección'!$A$9</f>
        <v>0</v>
      </c>
      <c r="K249" s="70" t="str">
        <f>+'Formulario de Inspección'!$D$9</f>
        <v>DIAGNOSTICO INICIAL</v>
      </c>
      <c r="L249" s="71" t="str">
        <f>+'Formulario de Inspección'!$H$9</f>
        <v>N/A</v>
      </c>
      <c r="M249" s="70" t="str">
        <f>+'Formulario de Inspección'!$P$9</f>
        <v>N/A</v>
      </c>
      <c r="N249" s="71">
        <f>+'Formulario de Inspección'!$R$9</f>
        <v>0</v>
      </c>
      <c r="O249" s="74" t="s">
        <v>379</v>
      </c>
      <c r="P249" s="37" t="str">
        <f>+Referencia!D249</f>
        <v>h</v>
      </c>
      <c r="Q249" s="72" t="str">
        <f>+Referencia!G249</f>
        <v>Bujes en mal estado</v>
      </c>
      <c r="R249" s="70" t="str">
        <f>+Referencia!F249</f>
        <v>DG</v>
      </c>
      <c r="S249" s="73" t="str">
        <f>+'Formulario de Inspección'!N349</f>
        <v>P</v>
      </c>
      <c r="T249" s="75">
        <f>+'Formulario de Inspección'!O349</f>
        <v>0</v>
      </c>
      <c r="U249" s="70" t="str">
        <f>+'Formulario de Inspección'!$C$463</f>
        <v>FAVORABLE</v>
      </c>
      <c r="V249" s="70" t="str">
        <f>+'Formulario de Inspección'!$P$464</f>
        <v>N/A</v>
      </c>
      <c r="W249" s="70" t="str">
        <f>+'Formulario de Inspección'!$S$464</f>
        <v>N/A</v>
      </c>
      <c r="X249" s="70" t="str">
        <f>+'Formulario de Inspección'!$H$479</f>
        <v>William Ramírez Chavarría</v>
      </c>
    </row>
    <row r="250" spans="1:24" ht="31.95" hidden="1" customHeight="1">
      <c r="A250" s="70">
        <f>+'Formulario de Inspección'!$R$5</f>
        <v>0</v>
      </c>
      <c r="B250" s="70">
        <f>'Formulario de Inspección'!$A$5</f>
        <v>0</v>
      </c>
      <c r="C250" s="70" t="str">
        <f>+'Formulario de Inspección'!$D$5</f>
        <v>Banda transportadora</v>
      </c>
      <c r="D250" s="70">
        <f>+'Formulario de Inspección'!$H$5</f>
        <v>0</v>
      </c>
      <c r="E250" s="70">
        <f>+'Formulario de Inspección'!$A$7</f>
        <v>0</v>
      </c>
      <c r="F250" s="70">
        <f>+'Formulario de Inspección'!$D$7</f>
        <v>0</v>
      </c>
      <c r="G250" s="70">
        <f>+'Formulario de Inspección'!$H$7</f>
        <v>0</v>
      </c>
      <c r="H250" s="70">
        <f>+'Formulario de Inspección'!$P$7</f>
        <v>0</v>
      </c>
      <c r="I250" s="70">
        <f>+'Formulario de Inspección'!$R$7</f>
        <v>0</v>
      </c>
      <c r="J250" s="71">
        <f>+'Formulario de Inspección'!$A$9</f>
        <v>0</v>
      </c>
      <c r="K250" s="70" t="str">
        <f>+'Formulario de Inspección'!$D$9</f>
        <v>DIAGNOSTICO INICIAL</v>
      </c>
      <c r="L250" s="71" t="str">
        <f>+'Formulario de Inspección'!$H$9</f>
        <v>N/A</v>
      </c>
      <c r="M250" s="70" t="str">
        <f>+'Formulario de Inspección'!$P$9</f>
        <v>N/A</v>
      </c>
      <c r="N250" s="71">
        <f>+'Formulario de Inspección'!$R$9</f>
        <v>0</v>
      </c>
      <c r="O250" s="74" t="s">
        <v>379</v>
      </c>
      <c r="P250" s="37" t="str">
        <f>+Referencia!D250</f>
        <v>i</v>
      </c>
      <c r="Q250" s="72" t="str">
        <f>+Referencia!G250</f>
        <v>Hojas de ballesta desalineadas (abrazaderas no funcionan o inexistentes)</v>
      </c>
      <c r="R250" s="70" t="str">
        <f>+Referencia!F250</f>
        <v>DG</v>
      </c>
      <c r="S250" s="73" t="str">
        <f>+'Formulario de Inspección'!N350</f>
        <v>P</v>
      </c>
      <c r="T250" s="75">
        <f>+'Formulario de Inspección'!O350</f>
        <v>0</v>
      </c>
      <c r="U250" s="70" t="str">
        <f>+'Formulario de Inspección'!$C$463</f>
        <v>FAVORABLE</v>
      </c>
      <c r="V250" s="70" t="str">
        <f>+'Formulario de Inspección'!$P$464</f>
        <v>N/A</v>
      </c>
      <c r="W250" s="70" t="str">
        <f>+'Formulario de Inspección'!$S$464</f>
        <v>N/A</v>
      </c>
      <c r="X250" s="70" t="str">
        <f>+'Formulario de Inspección'!$H$479</f>
        <v>William Ramírez Chavarría</v>
      </c>
    </row>
    <row r="251" spans="1:24" ht="28.8" hidden="1">
      <c r="A251" s="70">
        <f>+'Formulario de Inspección'!$R$5</f>
        <v>0</v>
      </c>
      <c r="B251" s="70">
        <f>'Formulario de Inspección'!$A$5</f>
        <v>0</v>
      </c>
      <c r="C251" s="70" t="str">
        <f>+'Formulario de Inspección'!$D$5</f>
        <v>Banda transportadora</v>
      </c>
      <c r="D251" s="70">
        <f>+'Formulario de Inspección'!$H$5</f>
        <v>0</v>
      </c>
      <c r="E251" s="70">
        <f>+'Formulario de Inspección'!$A$7</f>
        <v>0</v>
      </c>
      <c r="F251" s="70">
        <f>+'Formulario de Inspección'!$D$7</f>
        <v>0</v>
      </c>
      <c r="G251" s="70">
        <f>+'Formulario de Inspección'!$H$7</f>
        <v>0</v>
      </c>
      <c r="H251" s="70">
        <f>+'Formulario de Inspección'!$P$7</f>
        <v>0</v>
      </c>
      <c r="I251" s="70">
        <f>+'Formulario de Inspección'!$R$7</f>
        <v>0</v>
      </c>
      <c r="J251" s="71">
        <f>+'Formulario de Inspección'!$A$9</f>
        <v>0</v>
      </c>
      <c r="K251" s="70" t="str">
        <f>+'Formulario de Inspección'!$D$9</f>
        <v>DIAGNOSTICO INICIAL</v>
      </c>
      <c r="L251" s="71" t="str">
        <f>+'Formulario de Inspección'!$H$9</f>
        <v>N/A</v>
      </c>
      <c r="M251" s="70" t="str">
        <f>+'Formulario de Inspección'!$P$9</f>
        <v>N/A</v>
      </c>
      <c r="N251" s="71">
        <f>+'Formulario de Inspección'!$R$9</f>
        <v>0</v>
      </c>
      <c r="O251" s="74" t="s">
        <v>379</v>
      </c>
      <c r="P251" s="37" t="str">
        <f>+Referencia!D251</f>
        <v>j</v>
      </c>
      <c r="Q251" s="72" t="str">
        <f>+Referencia!G251</f>
        <v>Topes de Ballesta dañados o inexistentes</v>
      </c>
      <c r="R251" s="70" t="str">
        <f>+Referencia!F251</f>
        <v>DG</v>
      </c>
      <c r="S251" s="73" t="str">
        <f>+'Formulario de Inspección'!N351</f>
        <v>P</v>
      </c>
      <c r="T251" s="75">
        <f>+'Formulario de Inspección'!O351</f>
        <v>0</v>
      </c>
      <c r="U251" s="70" t="str">
        <f>+'Formulario de Inspección'!$C$463</f>
        <v>FAVORABLE</v>
      </c>
      <c r="V251" s="70" t="str">
        <f>+'Formulario de Inspección'!$P$464</f>
        <v>N/A</v>
      </c>
      <c r="W251" s="70" t="str">
        <f>+'Formulario de Inspección'!$S$464</f>
        <v>N/A</v>
      </c>
      <c r="X251" s="70" t="str">
        <f>+'Formulario de Inspección'!$H$479</f>
        <v>William Ramírez Chavarría</v>
      </c>
    </row>
    <row r="252" spans="1:24" ht="31.95" hidden="1" customHeight="1">
      <c r="A252" s="70">
        <f>+'Formulario de Inspección'!$R$5</f>
        <v>0</v>
      </c>
      <c r="B252" s="70">
        <f>'Formulario de Inspección'!$A$5</f>
        <v>0</v>
      </c>
      <c r="C252" s="70" t="str">
        <f>+'Formulario de Inspección'!$D$5</f>
        <v>Banda transportadora</v>
      </c>
      <c r="D252" s="70">
        <f>+'Formulario de Inspección'!$H$5</f>
        <v>0</v>
      </c>
      <c r="E252" s="70">
        <f>+'Formulario de Inspección'!$A$7</f>
        <v>0</v>
      </c>
      <c r="F252" s="70">
        <f>+'Formulario de Inspección'!$D$7</f>
        <v>0</v>
      </c>
      <c r="G252" s="70">
        <f>+'Formulario de Inspección'!$H$7</f>
        <v>0</v>
      </c>
      <c r="H252" s="70">
        <f>+'Formulario de Inspección'!$P$7</f>
        <v>0</v>
      </c>
      <c r="I252" s="70">
        <f>+'Formulario de Inspección'!$R$7</f>
        <v>0</v>
      </c>
      <c r="J252" s="71">
        <f>+'Formulario de Inspección'!$A$9</f>
        <v>0</v>
      </c>
      <c r="K252" s="70" t="str">
        <f>+'Formulario de Inspección'!$D$9</f>
        <v>DIAGNOSTICO INICIAL</v>
      </c>
      <c r="L252" s="71" t="str">
        <f>+'Formulario de Inspección'!$H$9</f>
        <v>N/A</v>
      </c>
      <c r="M252" s="70" t="str">
        <f>+'Formulario de Inspección'!$P$9</f>
        <v>N/A</v>
      </c>
      <c r="N252" s="71">
        <f>+'Formulario de Inspección'!$R$9</f>
        <v>0</v>
      </c>
      <c r="O252" s="74" t="s">
        <v>394</v>
      </c>
      <c r="P252" s="37" t="str">
        <f>+Referencia!D252</f>
        <v>a</v>
      </c>
      <c r="Q252" s="72" t="str">
        <f>+Referencia!G252</f>
        <v>Pérdidas de aceite sin goteo (humedecimiento)</v>
      </c>
      <c r="R252" s="70" t="str">
        <f>+Referencia!F252</f>
        <v>DL</v>
      </c>
      <c r="S252" s="73" t="str">
        <f>+'Formulario de Inspección'!N358</f>
        <v>P</v>
      </c>
      <c r="T252" s="75">
        <f>+'Formulario de Inspección'!O358</f>
        <v>0</v>
      </c>
      <c r="U252" s="70" t="str">
        <f>+'Formulario de Inspección'!$C$463</f>
        <v>FAVORABLE</v>
      </c>
      <c r="V252" s="70" t="str">
        <f>+'Formulario de Inspección'!$P$464</f>
        <v>N/A</v>
      </c>
      <c r="W252" s="70" t="str">
        <f>+'Formulario de Inspección'!$S$464</f>
        <v>N/A</v>
      </c>
      <c r="X252" s="70" t="str">
        <f>+'Formulario de Inspección'!$H$479</f>
        <v>William Ramírez Chavarría</v>
      </c>
    </row>
    <row r="253" spans="1:24" ht="28.8" hidden="1">
      <c r="A253" s="70">
        <f>+'Formulario de Inspección'!$R$5</f>
        <v>0</v>
      </c>
      <c r="B253" s="70">
        <f>'Formulario de Inspección'!$A$5</f>
        <v>0</v>
      </c>
      <c r="C253" s="70" t="str">
        <f>+'Formulario de Inspección'!$D$5</f>
        <v>Banda transportadora</v>
      </c>
      <c r="D253" s="70">
        <f>+'Formulario de Inspección'!$H$5</f>
        <v>0</v>
      </c>
      <c r="E253" s="70">
        <f>+'Formulario de Inspección'!$A$7</f>
        <v>0</v>
      </c>
      <c r="F253" s="70">
        <f>+'Formulario de Inspección'!$D$7</f>
        <v>0</v>
      </c>
      <c r="G253" s="70">
        <f>+'Formulario de Inspección'!$H$7</f>
        <v>0</v>
      </c>
      <c r="H253" s="70">
        <f>+'Formulario de Inspección'!$P$7</f>
        <v>0</v>
      </c>
      <c r="I253" s="70">
        <f>+'Formulario de Inspección'!$R$7</f>
        <v>0</v>
      </c>
      <c r="J253" s="71">
        <f>+'Formulario de Inspección'!$A$9</f>
        <v>0</v>
      </c>
      <c r="K253" s="70" t="str">
        <f>+'Formulario de Inspección'!$D$9</f>
        <v>DIAGNOSTICO INICIAL</v>
      </c>
      <c r="L253" s="71" t="str">
        <f>+'Formulario de Inspección'!$H$9</f>
        <v>N/A</v>
      </c>
      <c r="M253" s="70" t="str">
        <f>+'Formulario de Inspección'!$P$9</f>
        <v>N/A</v>
      </c>
      <c r="N253" s="71">
        <f>+'Formulario de Inspección'!$R$9</f>
        <v>0</v>
      </c>
      <c r="O253" s="74" t="s">
        <v>394</v>
      </c>
      <c r="P253" s="37" t="str">
        <f>+Referencia!D253</f>
        <v>b</v>
      </c>
      <c r="Q253" s="72" t="str">
        <f>+Referencia!G253</f>
        <v>Pérdidas de aceite con goteo continuo</v>
      </c>
      <c r="R253" s="70" t="str">
        <f>+Referencia!F253</f>
        <v>DG</v>
      </c>
      <c r="S253" s="73" t="str">
        <f>+'Formulario de Inspección'!N359</f>
        <v>P</v>
      </c>
      <c r="T253" s="75">
        <f>+'Formulario de Inspección'!O359</f>
        <v>0</v>
      </c>
      <c r="U253" s="70" t="str">
        <f>+'Formulario de Inspección'!$C$463</f>
        <v>FAVORABLE</v>
      </c>
      <c r="V253" s="70" t="str">
        <f>+'Formulario de Inspección'!$P$464</f>
        <v>N/A</v>
      </c>
      <c r="W253" s="70" t="str">
        <f>+'Formulario de Inspección'!$S$464</f>
        <v>N/A</v>
      </c>
      <c r="X253" s="70" t="str">
        <f>+'Formulario de Inspección'!$H$479</f>
        <v>William Ramírez Chavarría</v>
      </c>
    </row>
    <row r="254" spans="1:24" ht="31.95" hidden="1" customHeight="1">
      <c r="A254" s="70">
        <f>+'Formulario de Inspección'!$R$5</f>
        <v>0</v>
      </c>
      <c r="B254" s="70">
        <f>'Formulario de Inspección'!$A$5</f>
        <v>0</v>
      </c>
      <c r="C254" s="70" t="str">
        <f>+'Formulario de Inspección'!$D$5</f>
        <v>Banda transportadora</v>
      </c>
      <c r="D254" s="70">
        <f>+'Formulario de Inspección'!$H$5</f>
        <v>0</v>
      </c>
      <c r="E254" s="70">
        <f>+'Formulario de Inspección'!$A$7</f>
        <v>0</v>
      </c>
      <c r="F254" s="70">
        <f>+'Formulario de Inspección'!$D$7</f>
        <v>0</v>
      </c>
      <c r="G254" s="70">
        <f>+'Formulario de Inspección'!$H$7</f>
        <v>0</v>
      </c>
      <c r="H254" s="70">
        <f>+'Formulario de Inspección'!$P$7</f>
        <v>0</v>
      </c>
      <c r="I254" s="70">
        <f>+'Formulario de Inspección'!$R$7</f>
        <v>0</v>
      </c>
      <c r="J254" s="71">
        <f>+'Formulario de Inspección'!$A$9</f>
        <v>0</v>
      </c>
      <c r="K254" s="70" t="str">
        <f>+'Formulario de Inspección'!$D$9</f>
        <v>DIAGNOSTICO INICIAL</v>
      </c>
      <c r="L254" s="71" t="str">
        <f>+'Formulario de Inspección'!$H$9</f>
        <v>N/A</v>
      </c>
      <c r="M254" s="70" t="str">
        <f>+'Formulario de Inspección'!$P$9</f>
        <v>N/A</v>
      </c>
      <c r="N254" s="71">
        <f>+'Formulario de Inspección'!$R$9</f>
        <v>0</v>
      </c>
      <c r="O254" s="74" t="s">
        <v>394</v>
      </c>
      <c r="P254" s="37" t="str">
        <f>+Referencia!D254</f>
        <v>c</v>
      </c>
      <c r="Q254" s="72" t="str">
        <f>+Referencia!G254</f>
        <v>Defectos de estado en los soportes</v>
      </c>
      <c r="R254" s="70" t="str">
        <f>+Referencia!F254</f>
        <v>DL</v>
      </c>
      <c r="S254" s="73" t="str">
        <f>+'Formulario de Inspección'!N360</f>
        <v>P</v>
      </c>
      <c r="T254" s="75">
        <f>+'Formulario de Inspección'!O360</f>
        <v>0</v>
      </c>
      <c r="U254" s="70" t="str">
        <f>+'Formulario de Inspección'!$C$463</f>
        <v>FAVORABLE</v>
      </c>
      <c r="V254" s="70" t="str">
        <f>+'Formulario de Inspección'!$P$464</f>
        <v>N/A</v>
      </c>
      <c r="W254" s="70" t="str">
        <f>+'Formulario de Inspección'!$S$464</f>
        <v>N/A</v>
      </c>
      <c r="X254" s="70" t="str">
        <f>+'Formulario de Inspección'!$H$479</f>
        <v>William Ramírez Chavarría</v>
      </c>
    </row>
    <row r="255" spans="1:24" ht="31.95" hidden="1" customHeight="1">
      <c r="A255" s="70">
        <f>+'Formulario de Inspección'!$R$5</f>
        <v>0</v>
      </c>
      <c r="B255" s="70">
        <f>'Formulario de Inspección'!$A$5</f>
        <v>0</v>
      </c>
      <c r="C255" s="70" t="str">
        <f>+'Formulario de Inspección'!$D$5</f>
        <v>Banda transportadora</v>
      </c>
      <c r="D255" s="70">
        <f>+'Formulario de Inspección'!$H$5</f>
        <v>0</v>
      </c>
      <c r="E255" s="70">
        <f>+'Formulario de Inspección'!$A$7</f>
        <v>0</v>
      </c>
      <c r="F255" s="70">
        <f>+'Formulario de Inspección'!$D$7</f>
        <v>0</v>
      </c>
      <c r="G255" s="70">
        <f>+'Formulario de Inspección'!$H$7</f>
        <v>0</v>
      </c>
      <c r="H255" s="70">
        <f>+'Formulario de Inspección'!$P$7</f>
        <v>0</v>
      </c>
      <c r="I255" s="70">
        <f>+'Formulario de Inspección'!$R$7</f>
        <v>0</v>
      </c>
      <c r="J255" s="71">
        <f>+'Formulario de Inspección'!$A$9</f>
        <v>0</v>
      </c>
      <c r="K255" s="70" t="str">
        <f>+'Formulario de Inspección'!$D$9</f>
        <v>DIAGNOSTICO INICIAL</v>
      </c>
      <c r="L255" s="71" t="str">
        <f>+'Formulario de Inspección'!$H$9</f>
        <v>N/A</v>
      </c>
      <c r="M255" s="70" t="str">
        <f>+'Formulario de Inspección'!$P$9</f>
        <v>N/A</v>
      </c>
      <c r="N255" s="71">
        <f>+'Formulario de Inspección'!$R$9</f>
        <v>0</v>
      </c>
      <c r="O255" s="74" t="s">
        <v>394</v>
      </c>
      <c r="P255" s="37" t="str">
        <f>+Referencia!D255</f>
        <v>d</v>
      </c>
      <c r="Q255" s="72" t="str">
        <f>+Referencia!G255</f>
        <v>Defectos de estado en los soportes que puedan provocar un
desprendimiento de los mismos</v>
      </c>
      <c r="R255" s="70" t="str">
        <f>+Referencia!F255</f>
        <v>DG</v>
      </c>
      <c r="S255" s="73" t="str">
        <f>+'Formulario de Inspección'!N361</f>
        <v>P</v>
      </c>
      <c r="T255" s="75">
        <f>+'Formulario de Inspección'!O361</f>
        <v>0</v>
      </c>
      <c r="U255" s="70" t="str">
        <f>+'Formulario de Inspección'!$C$463</f>
        <v>FAVORABLE</v>
      </c>
      <c r="V255" s="70" t="str">
        <f>+'Formulario de Inspección'!$P$464</f>
        <v>N/A</v>
      </c>
      <c r="W255" s="70" t="str">
        <f>+'Formulario de Inspección'!$S$464</f>
        <v>N/A</v>
      </c>
      <c r="X255" s="70" t="str">
        <f>+'Formulario de Inspección'!$H$479</f>
        <v>William Ramírez Chavarría</v>
      </c>
    </row>
    <row r="256" spans="1:24" ht="31.95" hidden="1" customHeight="1">
      <c r="A256" s="70">
        <f>+'Formulario de Inspección'!$R$5</f>
        <v>0</v>
      </c>
      <c r="B256" s="70">
        <f>'Formulario de Inspección'!$A$5</f>
        <v>0</v>
      </c>
      <c r="C256" s="70" t="str">
        <f>+'Formulario de Inspección'!$D$5</f>
        <v>Banda transportadora</v>
      </c>
      <c r="D256" s="70">
        <f>+'Formulario de Inspección'!$H$5</f>
        <v>0</v>
      </c>
      <c r="E256" s="70">
        <f>+'Formulario de Inspección'!$A$7</f>
        <v>0</v>
      </c>
      <c r="F256" s="70">
        <f>+'Formulario de Inspección'!$D$7</f>
        <v>0</v>
      </c>
      <c r="G256" s="70">
        <f>+'Formulario de Inspección'!$H$7</f>
        <v>0</v>
      </c>
      <c r="H256" s="70">
        <f>+'Formulario de Inspección'!$P$7</f>
        <v>0</v>
      </c>
      <c r="I256" s="70">
        <f>+'Formulario de Inspección'!$R$7</f>
        <v>0</v>
      </c>
      <c r="J256" s="71">
        <f>+'Formulario de Inspección'!$A$9</f>
        <v>0</v>
      </c>
      <c r="K256" s="70" t="str">
        <f>+'Formulario de Inspección'!$D$9</f>
        <v>DIAGNOSTICO INICIAL</v>
      </c>
      <c r="L256" s="71" t="str">
        <f>+'Formulario de Inspección'!$H$9</f>
        <v>N/A</v>
      </c>
      <c r="M256" s="70" t="str">
        <f>+'Formulario de Inspección'!$P$9</f>
        <v>N/A</v>
      </c>
      <c r="N256" s="71">
        <f>+'Formulario de Inspección'!$R$9</f>
        <v>0</v>
      </c>
      <c r="O256" s="74" t="s">
        <v>394</v>
      </c>
      <c r="P256" s="37" t="str">
        <f>+Referencia!D256</f>
        <v>e</v>
      </c>
      <c r="Q256" s="72" t="str">
        <f>+Referencia!G256</f>
        <v>Defectos en la instalación eléctrica o de sujeción de batería</v>
      </c>
      <c r="R256" s="70" t="str">
        <f>+Referencia!F256</f>
        <v>DL</v>
      </c>
      <c r="S256" s="73" t="str">
        <f>+'Formulario de Inspección'!N362</f>
        <v>P</v>
      </c>
      <c r="T256" s="75">
        <f>+'Formulario de Inspección'!O362</f>
        <v>0</v>
      </c>
      <c r="U256" s="70" t="str">
        <f>+'Formulario de Inspección'!$C$463</f>
        <v>FAVORABLE</v>
      </c>
      <c r="V256" s="70" t="str">
        <f>+'Formulario de Inspección'!$P$464</f>
        <v>N/A</v>
      </c>
      <c r="W256" s="70" t="str">
        <f>+'Formulario de Inspección'!$S$464</f>
        <v>N/A</v>
      </c>
      <c r="X256" s="70" t="str">
        <f>+'Formulario de Inspección'!$H$479</f>
        <v>William Ramírez Chavarría</v>
      </c>
    </row>
    <row r="257" spans="1:24" ht="31.95" hidden="1" customHeight="1">
      <c r="A257" s="70">
        <f>+'Formulario de Inspección'!$R$5</f>
        <v>0</v>
      </c>
      <c r="B257" s="70">
        <f>'Formulario de Inspección'!$A$5</f>
        <v>0</v>
      </c>
      <c r="C257" s="70" t="str">
        <f>+'Formulario de Inspección'!$D$5</f>
        <v>Banda transportadora</v>
      </c>
      <c r="D257" s="70">
        <f>+'Formulario de Inspección'!$H$5</f>
        <v>0</v>
      </c>
      <c r="E257" s="70">
        <f>+'Formulario de Inspección'!$A$7</f>
        <v>0</v>
      </c>
      <c r="F257" s="70">
        <f>+'Formulario de Inspección'!$D$7</f>
        <v>0</v>
      </c>
      <c r="G257" s="70">
        <f>+'Formulario de Inspección'!$H$7</f>
        <v>0</v>
      </c>
      <c r="H257" s="70">
        <f>+'Formulario de Inspección'!$P$7</f>
        <v>0</v>
      </c>
      <c r="I257" s="70">
        <f>+'Formulario de Inspección'!$R$7</f>
        <v>0</v>
      </c>
      <c r="J257" s="71">
        <f>+'Formulario de Inspección'!$A$9</f>
        <v>0</v>
      </c>
      <c r="K257" s="70" t="str">
        <f>+'Formulario de Inspección'!$D$9</f>
        <v>DIAGNOSTICO INICIAL</v>
      </c>
      <c r="L257" s="71" t="str">
        <f>+'Formulario de Inspección'!$H$9</f>
        <v>N/A</v>
      </c>
      <c r="M257" s="70" t="str">
        <f>+'Formulario de Inspección'!$P$9</f>
        <v>N/A</v>
      </c>
      <c r="N257" s="71">
        <f>+'Formulario de Inspección'!$R$9</f>
        <v>0</v>
      </c>
      <c r="O257" s="74" t="s">
        <v>394</v>
      </c>
      <c r="P257" s="37" t="str">
        <f>+Referencia!D257</f>
        <v>f</v>
      </c>
      <c r="Q257" s="72" t="str">
        <f>+Referencia!G257</f>
        <v>Defecto de estado en el acumulador eléctrico que comprometan la seguridad del vehículo</v>
      </c>
      <c r="R257" s="70" t="str">
        <f>+Referencia!F257</f>
        <v>DG</v>
      </c>
      <c r="S257" s="73" t="str">
        <f>+'Formulario de Inspección'!N363</f>
        <v>P</v>
      </c>
      <c r="T257" s="75">
        <f>+'Formulario de Inspección'!O363</f>
        <v>0</v>
      </c>
      <c r="U257" s="70" t="str">
        <f>+'Formulario de Inspección'!$C$463</f>
        <v>FAVORABLE</v>
      </c>
      <c r="V257" s="70" t="str">
        <f>+'Formulario de Inspección'!$P$464</f>
        <v>N/A</v>
      </c>
      <c r="W257" s="70" t="str">
        <f>+'Formulario de Inspección'!$S$464</f>
        <v>N/A</v>
      </c>
      <c r="X257" s="70" t="str">
        <f>+'Formulario de Inspección'!$H$479</f>
        <v>William Ramírez Chavarría</v>
      </c>
    </row>
    <row r="258" spans="1:24" ht="28.8" hidden="1">
      <c r="A258" s="70">
        <f>+'Formulario de Inspección'!$R$5</f>
        <v>0</v>
      </c>
      <c r="B258" s="70">
        <f>'Formulario de Inspección'!$A$5</f>
        <v>0</v>
      </c>
      <c r="C258" s="70" t="str">
        <f>+'Formulario de Inspección'!$D$5</f>
        <v>Banda transportadora</v>
      </c>
      <c r="D258" s="70">
        <f>+'Formulario de Inspección'!$H$5</f>
        <v>0</v>
      </c>
      <c r="E258" s="70">
        <f>+'Formulario de Inspección'!$A$7</f>
        <v>0</v>
      </c>
      <c r="F258" s="70">
        <f>+'Formulario de Inspección'!$D$7</f>
        <v>0</v>
      </c>
      <c r="G258" s="70">
        <f>+'Formulario de Inspección'!$H$7</f>
        <v>0</v>
      </c>
      <c r="H258" s="70">
        <f>+'Formulario de Inspección'!$P$7</f>
        <v>0</v>
      </c>
      <c r="I258" s="70">
        <f>+'Formulario de Inspección'!$R$7</f>
        <v>0</v>
      </c>
      <c r="J258" s="71">
        <f>+'Formulario de Inspección'!$A$9</f>
        <v>0</v>
      </c>
      <c r="K258" s="70" t="str">
        <f>+'Formulario de Inspección'!$D$9</f>
        <v>DIAGNOSTICO INICIAL</v>
      </c>
      <c r="L258" s="71" t="str">
        <f>+'Formulario de Inspección'!$H$9</f>
        <v>N/A</v>
      </c>
      <c r="M258" s="70" t="str">
        <f>+'Formulario de Inspección'!$P$9</f>
        <v>N/A</v>
      </c>
      <c r="N258" s="71">
        <f>+'Formulario de Inspección'!$R$9</f>
        <v>0</v>
      </c>
      <c r="O258" s="74" t="s">
        <v>394</v>
      </c>
      <c r="P258" s="37" t="str">
        <f>+Referencia!D258</f>
        <v>g</v>
      </c>
      <c r="Q258" s="72" t="str">
        <f>+Referencia!G258</f>
        <v>Defecto en la instalación eléctrica o de sujeción de batería que
puedan provocar corto circuito</v>
      </c>
      <c r="R258" s="70" t="str">
        <f>+Referencia!F258</f>
        <v>DG</v>
      </c>
      <c r="S258" s="73" t="str">
        <f>+'Formulario de Inspección'!N364</f>
        <v>P</v>
      </c>
      <c r="T258" s="75">
        <f>+'Formulario de Inspección'!O364</f>
        <v>0</v>
      </c>
      <c r="U258" s="70" t="str">
        <f>+'Formulario de Inspección'!$C$463</f>
        <v>FAVORABLE</v>
      </c>
      <c r="V258" s="70" t="str">
        <f>+'Formulario de Inspección'!$P$464</f>
        <v>N/A</v>
      </c>
      <c r="W258" s="70" t="str">
        <f>+'Formulario de Inspección'!$S$464</f>
        <v>N/A</v>
      </c>
      <c r="X258" s="70" t="str">
        <f>+'Formulario de Inspección'!$H$479</f>
        <v>William Ramírez Chavarría</v>
      </c>
    </row>
    <row r="259" spans="1:24" ht="31.95" hidden="1" customHeight="1">
      <c r="A259" s="70">
        <f>+'Formulario de Inspección'!$R$5</f>
        <v>0</v>
      </c>
      <c r="B259" s="70">
        <f>'Formulario de Inspección'!$A$5</f>
        <v>0</v>
      </c>
      <c r="C259" s="70" t="str">
        <f>+'Formulario de Inspección'!$D$5</f>
        <v>Banda transportadora</v>
      </c>
      <c r="D259" s="70">
        <f>+'Formulario de Inspección'!$H$5</f>
        <v>0</v>
      </c>
      <c r="E259" s="70">
        <f>+'Formulario de Inspección'!$A$7</f>
        <v>0</v>
      </c>
      <c r="F259" s="70">
        <f>+'Formulario de Inspección'!$D$7</f>
        <v>0</v>
      </c>
      <c r="G259" s="70">
        <f>+'Formulario de Inspección'!$H$7</f>
        <v>0</v>
      </c>
      <c r="H259" s="70">
        <f>+'Formulario de Inspección'!$P$7</f>
        <v>0</v>
      </c>
      <c r="I259" s="70">
        <f>+'Formulario de Inspección'!$R$7</f>
        <v>0</v>
      </c>
      <c r="J259" s="71">
        <f>+'Formulario de Inspección'!$A$9</f>
        <v>0</v>
      </c>
      <c r="K259" s="70" t="str">
        <f>+'Formulario de Inspección'!$D$9</f>
        <v>DIAGNOSTICO INICIAL</v>
      </c>
      <c r="L259" s="71" t="str">
        <f>+'Formulario de Inspección'!$H$9</f>
        <v>N/A</v>
      </c>
      <c r="M259" s="70" t="str">
        <f>+'Formulario de Inspección'!$P$9</f>
        <v>N/A</v>
      </c>
      <c r="N259" s="71">
        <f>+'Formulario de Inspección'!$R$9</f>
        <v>0</v>
      </c>
      <c r="O259" s="74" t="s">
        <v>394</v>
      </c>
      <c r="P259" s="37" t="str">
        <f>+Referencia!D259</f>
        <v>h</v>
      </c>
      <c r="Q259" s="72" t="str">
        <f>+Referencia!G259</f>
        <v>Defectos leves del estado de sujeción y/o de la estructura de los intercambiadores de calor (radiadores) y mangueras</v>
      </c>
      <c r="R259" s="70" t="str">
        <f>+Referencia!F259</f>
        <v>DL</v>
      </c>
      <c r="S259" s="73" t="str">
        <f>+'Formulario de Inspección'!N365</f>
        <v>P</v>
      </c>
      <c r="T259" s="75">
        <f>+'Formulario de Inspección'!O365</f>
        <v>0</v>
      </c>
      <c r="U259" s="70" t="str">
        <f>+'Formulario de Inspección'!$C$463</f>
        <v>FAVORABLE</v>
      </c>
      <c r="V259" s="70" t="str">
        <f>+'Formulario de Inspección'!$P$464</f>
        <v>N/A</v>
      </c>
      <c r="W259" s="70" t="str">
        <f>+'Formulario de Inspección'!$S$464</f>
        <v>N/A</v>
      </c>
      <c r="X259" s="70" t="str">
        <f>+'Formulario de Inspección'!$H$479</f>
        <v>William Ramírez Chavarría</v>
      </c>
    </row>
    <row r="260" spans="1:24" ht="31.95" hidden="1" customHeight="1">
      <c r="A260" s="70">
        <f>+'Formulario de Inspección'!$R$5</f>
        <v>0</v>
      </c>
      <c r="B260" s="70">
        <f>'Formulario de Inspección'!$A$5</f>
        <v>0</v>
      </c>
      <c r="C260" s="70" t="str">
        <f>+'Formulario de Inspección'!$D$5</f>
        <v>Banda transportadora</v>
      </c>
      <c r="D260" s="70">
        <f>+'Formulario de Inspección'!$H$5</f>
        <v>0</v>
      </c>
      <c r="E260" s="70">
        <f>+'Formulario de Inspección'!$A$7</f>
        <v>0</v>
      </c>
      <c r="F260" s="70">
        <f>+'Formulario de Inspección'!$D$7</f>
        <v>0</v>
      </c>
      <c r="G260" s="70">
        <f>+'Formulario de Inspección'!$H$7</f>
        <v>0</v>
      </c>
      <c r="H260" s="70">
        <f>+'Formulario de Inspección'!$P$7</f>
        <v>0</v>
      </c>
      <c r="I260" s="70">
        <f>+'Formulario de Inspección'!$R$7</f>
        <v>0</v>
      </c>
      <c r="J260" s="71">
        <f>+'Formulario de Inspección'!$A$9</f>
        <v>0</v>
      </c>
      <c r="K260" s="70" t="str">
        <f>+'Formulario de Inspección'!$D$9</f>
        <v>DIAGNOSTICO INICIAL</v>
      </c>
      <c r="L260" s="71" t="str">
        <f>+'Formulario de Inspección'!$H$9</f>
        <v>N/A</v>
      </c>
      <c r="M260" s="70" t="str">
        <f>+'Formulario de Inspección'!$P$9</f>
        <v>N/A</v>
      </c>
      <c r="N260" s="71">
        <f>+'Formulario de Inspección'!$R$9</f>
        <v>0</v>
      </c>
      <c r="O260" s="74" t="s">
        <v>394</v>
      </c>
      <c r="P260" s="37" t="str">
        <f>+Referencia!D260</f>
        <v>i</v>
      </c>
      <c r="Q260" s="72" t="str">
        <f>+Referencia!G260</f>
        <v>Fugas o defectos importantes del estado de sujeción o de la estructura de los intercambiadores de calor (radiadores) y mangueras</v>
      </c>
      <c r="R260" s="70" t="str">
        <f>+Referencia!F260</f>
        <v>DG</v>
      </c>
      <c r="S260" s="73" t="str">
        <f>+'Formulario de Inspección'!N366</f>
        <v>P</v>
      </c>
      <c r="T260" s="75">
        <f>+'Formulario de Inspección'!O366</f>
        <v>0</v>
      </c>
      <c r="U260" s="70" t="str">
        <f>+'Formulario de Inspección'!$C$463</f>
        <v>FAVORABLE</v>
      </c>
      <c r="V260" s="70" t="str">
        <f>+'Formulario de Inspección'!$P$464</f>
        <v>N/A</v>
      </c>
      <c r="W260" s="70" t="str">
        <f>+'Formulario de Inspección'!$S$464</f>
        <v>N/A</v>
      </c>
      <c r="X260" s="70" t="str">
        <f>+'Formulario de Inspección'!$H$479</f>
        <v>William Ramírez Chavarría</v>
      </c>
    </row>
    <row r="261" spans="1:24" ht="31.95" hidden="1" customHeight="1">
      <c r="A261" s="70">
        <f>+'Formulario de Inspección'!$R$5</f>
        <v>0</v>
      </c>
      <c r="B261" s="70">
        <f>'Formulario de Inspección'!$A$5</f>
        <v>0</v>
      </c>
      <c r="C261" s="70" t="str">
        <f>+'Formulario de Inspección'!$D$5</f>
        <v>Banda transportadora</v>
      </c>
      <c r="D261" s="70">
        <f>+'Formulario de Inspección'!$H$5</f>
        <v>0</v>
      </c>
      <c r="E261" s="70">
        <f>+'Formulario de Inspección'!$A$7</f>
        <v>0</v>
      </c>
      <c r="F261" s="70">
        <f>+'Formulario de Inspección'!$D$7</f>
        <v>0</v>
      </c>
      <c r="G261" s="70">
        <f>+'Formulario de Inspección'!$H$7</f>
        <v>0</v>
      </c>
      <c r="H261" s="70">
        <f>+'Formulario de Inspección'!$P$7</f>
        <v>0</v>
      </c>
      <c r="I261" s="70">
        <f>+'Formulario de Inspección'!$R$7</f>
        <v>0</v>
      </c>
      <c r="J261" s="71">
        <f>+'Formulario de Inspección'!$A$9</f>
        <v>0</v>
      </c>
      <c r="K261" s="70" t="str">
        <f>+'Formulario de Inspección'!$D$9</f>
        <v>DIAGNOSTICO INICIAL</v>
      </c>
      <c r="L261" s="71" t="str">
        <f>+'Formulario de Inspección'!$H$9</f>
        <v>N/A</v>
      </c>
      <c r="M261" s="70" t="str">
        <f>+'Formulario de Inspección'!$P$9</f>
        <v>N/A</v>
      </c>
      <c r="N261" s="71">
        <f>+'Formulario de Inspección'!$R$9</f>
        <v>0</v>
      </c>
      <c r="O261" s="74" t="s">
        <v>406</v>
      </c>
      <c r="P261" s="37" t="str">
        <f>+Referencia!D261</f>
        <v>a</v>
      </c>
      <c r="Q261" s="72" t="str">
        <f>+Referencia!G261</f>
        <v>Defectos de estado del depósito (tanque) de combustible</v>
      </c>
      <c r="R261" s="70" t="str">
        <f>+Referencia!F261</f>
        <v>DG</v>
      </c>
      <c r="S261" s="73" t="str">
        <f>+'Formulario de Inspección'!N369</f>
        <v>P</v>
      </c>
      <c r="T261" s="75">
        <f>+'Formulario de Inspección'!O369</f>
        <v>0</v>
      </c>
      <c r="U261" s="70" t="str">
        <f>+'Formulario de Inspección'!$C$463</f>
        <v>FAVORABLE</v>
      </c>
      <c r="V261" s="70" t="str">
        <f>+'Formulario de Inspección'!$P$464</f>
        <v>N/A</v>
      </c>
      <c r="W261" s="70" t="str">
        <f>+'Formulario de Inspección'!$S$464</f>
        <v>N/A</v>
      </c>
      <c r="X261" s="70" t="str">
        <f>+'Formulario de Inspección'!$H$479</f>
        <v>William Ramírez Chavarría</v>
      </c>
    </row>
    <row r="262" spans="1:24" ht="31.95" hidden="1" customHeight="1">
      <c r="A262" s="70">
        <f>+'Formulario de Inspección'!$R$5</f>
        <v>0</v>
      </c>
      <c r="B262" s="70">
        <f>'Formulario de Inspección'!$A$5</f>
        <v>0</v>
      </c>
      <c r="C262" s="70" t="str">
        <f>+'Formulario de Inspección'!$D$5</f>
        <v>Banda transportadora</v>
      </c>
      <c r="D262" s="70">
        <f>+'Formulario de Inspección'!$H$5</f>
        <v>0</v>
      </c>
      <c r="E262" s="70">
        <f>+'Formulario de Inspección'!$A$7</f>
        <v>0</v>
      </c>
      <c r="F262" s="70">
        <f>+'Formulario de Inspección'!$D$7</f>
        <v>0</v>
      </c>
      <c r="G262" s="70">
        <f>+'Formulario de Inspección'!$H$7</f>
        <v>0</v>
      </c>
      <c r="H262" s="70">
        <f>+'Formulario de Inspección'!$P$7</f>
        <v>0</v>
      </c>
      <c r="I262" s="70">
        <f>+'Formulario de Inspección'!$R$7</f>
        <v>0</v>
      </c>
      <c r="J262" s="71">
        <f>+'Formulario de Inspección'!$A$9</f>
        <v>0</v>
      </c>
      <c r="K262" s="70" t="str">
        <f>+'Formulario de Inspección'!$D$9</f>
        <v>DIAGNOSTICO INICIAL</v>
      </c>
      <c r="L262" s="71" t="str">
        <f>+'Formulario de Inspección'!$H$9</f>
        <v>N/A</v>
      </c>
      <c r="M262" s="70" t="str">
        <f>+'Formulario de Inspección'!$P$9</f>
        <v>N/A</v>
      </c>
      <c r="N262" s="71">
        <f>+'Formulario de Inspección'!$R$9</f>
        <v>0</v>
      </c>
      <c r="O262" s="74" t="s">
        <v>406</v>
      </c>
      <c r="P262" s="37" t="str">
        <f>+Referencia!D262</f>
        <v>b</v>
      </c>
      <c r="Q262" s="72" t="str">
        <f>+Referencia!G262</f>
        <v>Defectos en la fijación del depósito o de las conducciones del
combustible a la carrocería o al chasis</v>
      </c>
      <c r="R262" s="70" t="str">
        <f>+Referencia!F262</f>
        <v>DG</v>
      </c>
      <c r="S262" s="73" t="str">
        <f>+'Formulario de Inspección'!N370</f>
        <v>P</v>
      </c>
      <c r="T262" s="75">
        <f>+'Formulario de Inspección'!O370</f>
        <v>0</v>
      </c>
      <c r="U262" s="70" t="str">
        <f>+'Formulario de Inspección'!$C$463</f>
        <v>FAVORABLE</v>
      </c>
      <c r="V262" s="70" t="str">
        <f>+'Formulario de Inspección'!$P$464</f>
        <v>N/A</v>
      </c>
      <c r="W262" s="70" t="str">
        <f>+'Formulario de Inspección'!$S$464</f>
        <v>N/A</v>
      </c>
      <c r="X262" s="70" t="str">
        <f>+'Formulario de Inspección'!$H$479</f>
        <v>William Ramírez Chavarría</v>
      </c>
    </row>
    <row r="263" spans="1:24" ht="28.8" hidden="1">
      <c r="A263" s="70">
        <f>+'Formulario de Inspección'!$R$5</f>
        <v>0</v>
      </c>
      <c r="B263" s="70">
        <f>'Formulario de Inspección'!$A$5</f>
        <v>0</v>
      </c>
      <c r="C263" s="70" t="str">
        <f>+'Formulario de Inspección'!$D$5</f>
        <v>Banda transportadora</v>
      </c>
      <c r="D263" s="70">
        <f>+'Formulario de Inspección'!$H$5</f>
        <v>0</v>
      </c>
      <c r="E263" s="70">
        <f>+'Formulario de Inspección'!$A$7</f>
        <v>0</v>
      </c>
      <c r="F263" s="70">
        <f>+'Formulario de Inspección'!$D$7</f>
        <v>0</v>
      </c>
      <c r="G263" s="70">
        <f>+'Formulario de Inspección'!$H$7</f>
        <v>0</v>
      </c>
      <c r="H263" s="70">
        <f>+'Formulario de Inspección'!$P$7</f>
        <v>0</v>
      </c>
      <c r="I263" s="70">
        <f>+'Formulario de Inspección'!$R$7</f>
        <v>0</v>
      </c>
      <c r="J263" s="71">
        <f>+'Formulario de Inspección'!$A$9</f>
        <v>0</v>
      </c>
      <c r="K263" s="70" t="str">
        <f>+'Formulario de Inspección'!$D$9</f>
        <v>DIAGNOSTICO INICIAL</v>
      </c>
      <c r="L263" s="71" t="str">
        <f>+'Formulario de Inspección'!$H$9</f>
        <v>N/A</v>
      </c>
      <c r="M263" s="70" t="str">
        <f>+'Formulario de Inspección'!$P$9</f>
        <v>N/A</v>
      </c>
      <c r="N263" s="71">
        <f>+'Formulario de Inspección'!$R$9</f>
        <v>0</v>
      </c>
      <c r="O263" s="74" t="s">
        <v>406</v>
      </c>
      <c r="P263" s="37" t="str">
        <f>+Referencia!D263</f>
        <v>c</v>
      </c>
      <c r="Q263" s="72" t="str">
        <f>+Referencia!G263</f>
        <v>Defectos en el estado de la toma del respiradero</v>
      </c>
      <c r="R263" s="70" t="str">
        <f>+Referencia!F263</f>
        <v>DL</v>
      </c>
      <c r="S263" s="73" t="str">
        <f>+'Formulario de Inspección'!N371</f>
        <v>P</v>
      </c>
      <c r="T263" s="75">
        <f>+'Formulario de Inspección'!O371</f>
        <v>0</v>
      </c>
      <c r="U263" s="70" t="str">
        <f>+'Formulario de Inspección'!$C$463</f>
        <v>FAVORABLE</v>
      </c>
      <c r="V263" s="70" t="str">
        <f>+'Formulario de Inspección'!$P$464</f>
        <v>N/A</v>
      </c>
      <c r="W263" s="70" t="str">
        <f>+'Formulario de Inspección'!$S$464</f>
        <v>N/A</v>
      </c>
      <c r="X263" s="70" t="str">
        <f>+'Formulario de Inspección'!$H$479</f>
        <v>William Ramírez Chavarría</v>
      </c>
    </row>
    <row r="264" spans="1:24" ht="31.95" hidden="1" customHeight="1">
      <c r="A264" s="70">
        <f>+'Formulario de Inspección'!$R$5</f>
        <v>0</v>
      </c>
      <c r="B264" s="70">
        <f>'Formulario de Inspección'!$A$5</f>
        <v>0</v>
      </c>
      <c r="C264" s="70" t="str">
        <f>+'Formulario de Inspección'!$D$5</f>
        <v>Banda transportadora</v>
      </c>
      <c r="D264" s="70">
        <f>+'Formulario de Inspección'!$H$5</f>
        <v>0</v>
      </c>
      <c r="E264" s="70">
        <f>+'Formulario de Inspección'!$A$7</f>
        <v>0</v>
      </c>
      <c r="F264" s="70">
        <f>+'Formulario de Inspección'!$D$7</f>
        <v>0</v>
      </c>
      <c r="G264" s="70">
        <f>+'Formulario de Inspección'!$H$7</f>
        <v>0</v>
      </c>
      <c r="H264" s="70">
        <f>+'Formulario de Inspección'!$P$7</f>
        <v>0</v>
      </c>
      <c r="I264" s="70">
        <f>+'Formulario de Inspección'!$R$7</f>
        <v>0</v>
      </c>
      <c r="J264" s="71">
        <f>+'Formulario de Inspección'!$A$9</f>
        <v>0</v>
      </c>
      <c r="K264" s="70" t="str">
        <f>+'Formulario de Inspección'!$D$9</f>
        <v>DIAGNOSTICO INICIAL</v>
      </c>
      <c r="L264" s="71" t="str">
        <f>+'Formulario de Inspección'!$H$9</f>
        <v>N/A</v>
      </c>
      <c r="M264" s="70" t="str">
        <f>+'Formulario de Inspección'!$P$9</f>
        <v>N/A</v>
      </c>
      <c r="N264" s="71">
        <f>+'Formulario de Inspección'!$R$9</f>
        <v>0</v>
      </c>
      <c r="O264" s="74" t="s">
        <v>406</v>
      </c>
      <c r="P264" s="37" t="str">
        <f>+Referencia!D264</f>
        <v>d</v>
      </c>
      <c r="Q264" s="72" t="str">
        <f>+Referencia!G264</f>
        <v>Tapón de inadecuado</v>
      </c>
      <c r="R264" s="70" t="str">
        <f>+Referencia!F264</f>
        <v>DG</v>
      </c>
      <c r="S264" s="73" t="str">
        <f>+'Formulario de Inspección'!N372</f>
        <v>P</v>
      </c>
      <c r="T264" s="75">
        <f>+'Formulario de Inspección'!O372</f>
        <v>0</v>
      </c>
      <c r="U264" s="70" t="str">
        <f>+'Formulario de Inspección'!$C$463</f>
        <v>FAVORABLE</v>
      </c>
      <c r="V264" s="70" t="str">
        <f>+'Formulario de Inspección'!$P$464</f>
        <v>N/A</v>
      </c>
      <c r="W264" s="70" t="str">
        <f>+'Formulario de Inspección'!$S$464</f>
        <v>N/A</v>
      </c>
      <c r="X264" s="70" t="str">
        <f>+'Formulario de Inspección'!$H$479</f>
        <v>William Ramírez Chavarría</v>
      </c>
    </row>
    <row r="265" spans="1:24" ht="28.8" hidden="1">
      <c r="A265" s="70">
        <f>+'Formulario de Inspección'!$R$5</f>
        <v>0</v>
      </c>
      <c r="B265" s="70">
        <f>'Formulario de Inspección'!$A$5</f>
        <v>0</v>
      </c>
      <c r="C265" s="70" t="str">
        <f>+'Formulario de Inspección'!$D$5</f>
        <v>Banda transportadora</v>
      </c>
      <c r="D265" s="70">
        <f>+'Formulario de Inspección'!$H$5</f>
        <v>0</v>
      </c>
      <c r="E265" s="70">
        <f>+'Formulario de Inspección'!$A$7</f>
        <v>0</v>
      </c>
      <c r="F265" s="70">
        <f>+'Formulario de Inspección'!$D$7</f>
        <v>0</v>
      </c>
      <c r="G265" s="70">
        <f>+'Formulario de Inspección'!$H$7</f>
        <v>0</v>
      </c>
      <c r="H265" s="70">
        <f>+'Formulario de Inspección'!$P$7</f>
        <v>0</v>
      </c>
      <c r="I265" s="70">
        <f>+'Formulario de Inspección'!$R$7</f>
        <v>0</v>
      </c>
      <c r="J265" s="71">
        <f>+'Formulario de Inspección'!$A$9</f>
        <v>0</v>
      </c>
      <c r="K265" s="70" t="str">
        <f>+'Formulario de Inspección'!$D$9</f>
        <v>DIAGNOSTICO INICIAL</v>
      </c>
      <c r="L265" s="71" t="str">
        <f>+'Formulario de Inspección'!$H$9</f>
        <v>N/A</v>
      </c>
      <c r="M265" s="70" t="str">
        <f>+'Formulario de Inspección'!$P$9</f>
        <v>N/A</v>
      </c>
      <c r="N265" s="71">
        <f>+'Formulario de Inspección'!$R$9</f>
        <v>0</v>
      </c>
      <c r="O265" s="74" t="s">
        <v>406</v>
      </c>
      <c r="P265" s="37" t="str">
        <f>+Referencia!D265</f>
        <v>e</v>
      </c>
      <c r="Q265" s="72" t="str">
        <f>+Referencia!G265</f>
        <v>Proximidad excesiva entre los elementos que contienen combustible y las zonas calientes del vehículo o las conexiones eléctricas</v>
      </c>
      <c r="R265" s="70" t="str">
        <f>+Referencia!F265</f>
        <v>DG</v>
      </c>
      <c r="S265" s="73" t="str">
        <f>+'Formulario de Inspección'!N373</f>
        <v>P</v>
      </c>
      <c r="T265" s="75">
        <f>+'Formulario de Inspección'!O373</f>
        <v>0</v>
      </c>
      <c r="U265" s="70" t="str">
        <f>+'Formulario de Inspección'!$C$463</f>
        <v>FAVORABLE</v>
      </c>
      <c r="V265" s="70" t="str">
        <f>+'Formulario de Inspección'!$P$464</f>
        <v>N/A</v>
      </c>
      <c r="W265" s="70" t="str">
        <f>+'Formulario de Inspección'!$S$464</f>
        <v>N/A</v>
      </c>
      <c r="X265" s="70" t="str">
        <f>+'Formulario de Inspección'!$H$479</f>
        <v>William Ramírez Chavarría</v>
      </c>
    </row>
    <row r="266" spans="1:24" ht="31.95" hidden="1" customHeight="1">
      <c r="A266" s="70">
        <f>+'Formulario de Inspección'!$R$5</f>
        <v>0</v>
      </c>
      <c r="B266" s="70">
        <f>'Formulario de Inspección'!$A$5</f>
        <v>0</v>
      </c>
      <c r="C266" s="70" t="str">
        <f>+'Formulario de Inspección'!$D$5</f>
        <v>Banda transportadora</v>
      </c>
      <c r="D266" s="70">
        <f>+'Formulario de Inspección'!$H$5</f>
        <v>0</v>
      </c>
      <c r="E266" s="70">
        <f>+'Formulario de Inspección'!$A$7</f>
        <v>0</v>
      </c>
      <c r="F266" s="70">
        <f>+'Formulario de Inspección'!$D$7</f>
        <v>0</v>
      </c>
      <c r="G266" s="70">
        <f>+'Formulario de Inspección'!$H$7</f>
        <v>0</v>
      </c>
      <c r="H266" s="70">
        <f>+'Formulario de Inspección'!$P$7</f>
        <v>0</v>
      </c>
      <c r="I266" s="70">
        <f>+'Formulario de Inspección'!$R$7</f>
        <v>0</v>
      </c>
      <c r="J266" s="71">
        <f>+'Formulario de Inspección'!$A$9</f>
        <v>0</v>
      </c>
      <c r="K266" s="70" t="str">
        <f>+'Formulario de Inspección'!$D$9</f>
        <v>DIAGNOSTICO INICIAL</v>
      </c>
      <c r="L266" s="71" t="str">
        <f>+'Formulario de Inspección'!$H$9</f>
        <v>N/A</v>
      </c>
      <c r="M266" s="70" t="str">
        <f>+'Formulario de Inspección'!$P$9</f>
        <v>N/A</v>
      </c>
      <c r="N266" s="71">
        <f>+'Formulario de Inspección'!$R$9</f>
        <v>0</v>
      </c>
      <c r="O266" s="74" t="s">
        <v>406</v>
      </c>
      <c r="P266" s="37" t="str">
        <f>+Referencia!D266</f>
        <v>f</v>
      </c>
      <c r="Q266" s="72" t="str">
        <f>+Referencia!G266</f>
        <v>Estado defectuoso, o roces y cortes con peligro de fuga en las tuberías, mangueras y/o filtros.</v>
      </c>
      <c r="R266" s="70" t="str">
        <f>+Referencia!F266</f>
        <v>DG</v>
      </c>
      <c r="S266" s="73" t="str">
        <f>+'Formulario de Inspección'!N374</f>
        <v>P</v>
      </c>
      <c r="T266" s="75">
        <f>+'Formulario de Inspección'!O374</f>
        <v>0</v>
      </c>
      <c r="U266" s="70" t="str">
        <f>+'Formulario de Inspección'!$C$463</f>
        <v>FAVORABLE</v>
      </c>
      <c r="V266" s="70" t="str">
        <f>+'Formulario de Inspección'!$P$464</f>
        <v>N/A</v>
      </c>
      <c r="W266" s="70" t="str">
        <f>+'Formulario de Inspección'!$S$464</f>
        <v>N/A</v>
      </c>
      <c r="X266" s="70" t="str">
        <f>+'Formulario de Inspección'!$H$479</f>
        <v>William Ramírez Chavarría</v>
      </c>
    </row>
    <row r="267" spans="1:24" ht="28.8" hidden="1">
      <c r="A267" s="70">
        <f>+'Formulario de Inspección'!$R$5</f>
        <v>0</v>
      </c>
      <c r="B267" s="70">
        <f>'Formulario de Inspección'!$A$5</f>
        <v>0</v>
      </c>
      <c r="C267" s="70" t="str">
        <f>+'Formulario de Inspección'!$D$5</f>
        <v>Banda transportadora</v>
      </c>
      <c r="D267" s="70">
        <f>+'Formulario de Inspección'!$H$5</f>
        <v>0</v>
      </c>
      <c r="E267" s="70">
        <f>+'Formulario de Inspección'!$A$7</f>
        <v>0</v>
      </c>
      <c r="F267" s="70">
        <f>+'Formulario de Inspección'!$D$7</f>
        <v>0</v>
      </c>
      <c r="G267" s="70">
        <f>+'Formulario de Inspección'!$H$7</f>
        <v>0</v>
      </c>
      <c r="H267" s="70">
        <f>+'Formulario de Inspección'!$P$7</f>
        <v>0</v>
      </c>
      <c r="I267" s="70">
        <f>+'Formulario de Inspección'!$R$7</f>
        <v>0</v>
      </c>
      <c r="J267" s="71">
        <f>+'Formulario de Inspección'!$A$9</f>
        <v>0</v>
      </c>
      <c r="K267" s="70" t="str">
        <f>+'Formulario de Inspección'!$D$9</f>
        <v>DIAGNOSTICO INICIAL</v>
      </c>
      <c r="L267" s="71" t="str">
        <f>+'Formulario de Inspección'!$H$9</f>
        <v>N/A</v>
      </c>
      <c r="M267" s="70" t="str">
        <f>+'Formulario de Inspección'!$P$9</f>
        <v>N/A</v>
      </c>
      <c r="N267" s="71">
        <f>+'Formulario de Inspección'!$R$9</f>
        <v>0</v>
      </c>
      <c r="O267" s="74" t="s">
        <v>406</v>
      </c>
      <c r="P267" s="37" t="str">
        <f>+Referencia!D267</f>
        <v>g</v>
      </c>
      <c r="Q267" s="72" t="str">
        <f>+Referencia!G267</f>
        <v>Pérdida de combustible por cualquiera de sus sistemas de almacenamiento o transferencia</v>
      </c>
      <c r="R267" s="70" t="str">
        <f>+Referencia!F267</f>
        <v>DG</v>
      </c>
      <c r="S267" s="73" t="str">
        <f>+'Formulario de Inspección'!N375</f>
        <v>P</v>
      </c>
      <c r="T267" s="75">
        <f>+'Formulario de Inspección'!O375</f>
        <v>0</v>
      </c>
      <c r="U267" s="70" t="str">
        <f>+'Formulario de Inspección'!$C$463</f>
        <v>FAVORABLE</v>
      </c>
      <c r="V267" s="70" t="str">
        <f>+'Formulario de Inspección'!$P$464</f>
        <v>N/A</v>
      </c>
      <c r="W267" s="70" t="str">
        <f>+'Formulario de Inspección'!$S$464</f>
        <v>N/A</v>
      </c>
      <c r="X267" s="70" t="str">
        <f>+'Formulario de Inspección'!$H$479</f>
        <v>William Ramírez Chavarría</v>
      </c>
    </row>
    <row r="268" spans="1:24" ht="31.95" hidden="1" customHeight="1">
      <c r="A268" s="70">
        <f>+'Formulario de Inspección'!$R$5</f>
        <v>0</v>
      </c>
      <c r="B268" s="70">
        <f>'Formulario de Inspección'!$A$5</f>
        <v>0</v>
      </c>
      <c r="C268" s="70" t="str">
        <f>+'Formulario de Inspección'!$D$5</f>
        <v>Banda transportadora</v>
      </c>
      <c r="D268" s="70">
        <f>+'Formulario de Inspección'!$H$5</f>
        <v>0</v>
      </c>
      <c r="E268" s="70">
        <f>+'Formulario de Inspección'!$A$7</f>
        <v>0</v>
      </c>
      <c r="F268" s="70">
        <f>+'Formulario de Inspección'!$D$7</f>
        <v>0</v>
      </c>
      <c r="G268" s="70">
        <f>+'Formulario de Inspección'!$H$7</f>
        <v>0</v>
      </c>
      <c r="H268" s="70">
        <f>+'Formulario de Inspección'!$P$7</f>
        <v>0</v>
      </c>
      <c r="I268" s="70">
        <f>+'Formulario de Inspección'!$R$7</f>
        <v>0</v>
      </c>
      <c r="J268" s="71">
        <f>+'Formulario de Inspección'!$A$9</f>
        <v>0</v>
      </c>
      <c r="K268" s="70" t="str">
        <f>+'Formulario de Inspección'!$D$9</f>
        <v>DIAGNOSTICO INICIAL</v>
      </c>
      <c r="L268" s="71" t="str">
        <f>+'Formulario de Inspección'!$H$9</f>
        <v>N/A</v>
      </c>
      <c r="M268" s="70" t="str">
        <f>+'Formulario de Inspección'!$P$9</f>
        <v>N/A</v>
      </c>
      <c r="N268" s="71">
        <f>+'Formulario de Inspección'!$R$9</f>
        <v>0</v>
      </c>
      <c r="O268" s="74" t="s">
        <v>416</v>
      </c>
      <c r="P268" s="37" t="str">
        <f>+Referencia!D268</f>
        <v>a</v>
      </c>
      <c r="Q268" s="72" t="str">
        <f>+Referencia!G268</f>
        <v>Defectos de estado del sistema de escape</v>
      </c>
      <c r="R268" s="70" t="str">
        <f>+Referencia!F268</f>
        <v>DL</v>
      </c>
      <c r="S268" s="73" t="str">
        <f>+'Formulario de Inspección'!N378</f>
        <v>P</v>
      </c>
      <c r="T268" s="75">
        <f>+'Formulario de Inspección'!O378</f>
        <v>0</v>
      </c>
      <c r="U268" s="70" t="str">
        <f>+'Formulario de Inspección'!$C$463</f>
        <v>FAVORABLE</v>
      </c>
      <c r="V268" s="70" t="str">
        <f>+'Formulario de Inspección'!$P$464</f>
        <v>N/A</v>
      </c>
      <c r="W268" s="70" t="str">
        <f>+'Formulario de Inspección'!$S$464</f>
        <v>N/A</v>
      </c>
      <c r="X268" s="70" t="str">
        <f>+'Formulario de Inspección'!$H$479</f>
        <v>William Ramírez Chavarría</v>
      </c>
    </row>
    <row r="269" spans="1:24" ht="28.8" hidden="1">
      <c r="A269" s="70">
        <f>+'Formulario de Inspección'!$R$5</f>
        <v>0</v>
      </c>
      <c r="B269" s="70">
        <f>'Formulario de Inspección'!$A$5</f>
        <v>0</v>
      </c>
      <c r="C269" s="70" t="str">
        <f>+'Formulario de Inspección'!$D$5</f>
        <v>Banda transportadora</v>
      </c>
      <c r="D269" s="70">
        <f>+'Formulario de Inspección'!$H$5</f>
        <v>0</v>
      </c>
      <c r="E269" s="70">
        <f>+'Formulario de Inspección'!$A$7</f>
        <v>0</v>
      </c>
      <c r="F269" s="70">
        <f>+'Formulario de Inspección'!$D$7</f>
        <v>0</v>
      </c>
      <c r="G269" s="70">
        <f>+'Formulario de Inspección'!$H$7</f>
        <v>0</v>
      </c>
      <c r="H269" s="70">
        <f>+'Formulario de Inspección'!$P$7</f>
        <v>0</v>
      </c>
      <c r="I269" s="70">
        <f>+'Formulario de Inspección'!$R$7</f>
        <v>0</v>
      </c>
      <c r="J269" s="71">
        <f>+'Formulario de Inspección'!$A$9</f>
        <v>0</v>
      </c>
      <c r="K269" s="70" t="str">
        <f>+'Formulario de Inspección'!$D$9</f>
        <v>DIAGNOSTICO INICIAL</v>
      </c>
      <c r="L269" s="71" t="str">
        <f>+'Formulario de Inspección'!$H$9</f>
        <v>N/A</v>
      </c>
      <c r="M269" s="70" t="str">
        <f>+'Formulario de Inspección'!$P$9</f>
        <v>N/A</v>
      </c>
      <c r="N269" s="71">
        <f>+'Formulario de Inspección'!$R$9</f>
        <v>0</v>
      </c>
      <c r="O269" s="74" t="s">
        <v>416</v>
      </c>
      <c r="P269" s="37" t="str">
        <f>+Referencia!D269</f>
        <v>b</v>
      </c>
      <c r="Q269" s="72" t="str">
        <f>+Referencia!G269</f>
        <v>Defectos de estado del sistema de escape que impiden su función</v>
      </c>
      <c r="R269" s="70" t="str">
        <f>+Referencia!F269</f>
        <v>DG</v>
      </c>
      <c r="S269" s="73" t="str">
        <f>+'Formulario de Inspección'!N379</f>
        <v>P</v>
      </c>
      <c r="T269" s="75">
        <f>+'Formulario de Inspección'!O379</f>
        <v>0</v>
      </c>
      <c r="U269" s="70" t="str">
        <f>+'Formulario de Inspección'!$C$463</f>
        <v>FAVORABLE</v>
      </c>
      <c r="V269" s="70" t="str">
        <f>+'Formulario de Inspección'!$P$464</f>
        <v>N/A</v>
      </c>
      <c r="W269" s="70" t="str">
        <f>+'Formulario de Inspección'!$S$464</f>
        <v>N/A</v>
      </c>
      <c r="X269" s="70" t="str">
        <f>+'Formulario de Inspección'!$H$479</f>
        <v>William Ramírez Chavarría</v>
      </c>
    </row>
    <row r="270" spans="1:24" ht="31.95" hidden="1" customHeight="1">
      <c r="A270" s="70">
        <f>+'Formulario de Inspección'!$R$5</f>
        <v>0</v>
      </c>
      <c r="B270" s="70">
        <f>'Formulario de Inspección'!$A$5</f>
        <v>0</v>
      </c>
      <c r="C270" s="70" t="str">
        <f>+'Formulario de Inspección'!$D$5</f>
        <v>Banda transportadora</v>
      </c>
      <c r="D270" s="70">
        <f>+'Formulario de Inspección'!$H$5</f>
        <v>0</v>
      </c>
      <c r="E270" s="70">
        <f>+'Formulario de Inspección'!$A$7</f>
        <v>0</v>
      </c>
      <c r="F270" s="70">
        <f>+'Formulario de Inspección'!$D$7</f>
        <v>0</v>
      </c>
      <c r="G270" s="70">
        <f>+'Formulario de Inspección'!$H$7</f>
        <v>0</v>
      </c>
      <c r="H270" s="70">
        <f>+'Formulario de Inspección'!$P$7</f>
        <v>0</v>
      </c>
      <c r="I270" s="70">
        <f>+'Formulario de Inspección'!$R$7</f>
        <v>0</v>
      </c>
      <c r="J270" s="71">
        <f>+'Formulario de Inspección'!$A$9</f>
        <v>0</v>
      </c>
      <c r="K270" s="70" t="str">
        <f>+'Formulario de Inspección'!$D$9</f>
        <v>DIAGNOSTICO INICIAL</v>
      </c>
      <c r="L270" s="71" t="str">
        <f>+'Formulario de Inspección'!$H$9</f>
        <v>N/A</v>
      </c>
      <c r="M270" s="70" t="str">
        <f>+'Formulario de Inspección'!$P$9</f>
        <v>N/A</v>
      </c>
      <c r="N270" s="71">
        <f>+'Formulario de Inspección'!$R$9</f>
        <v>0</v>
      </c>
      <c r="O270" s="74" t="s">
        <v>416</v>
      </c>
      <c r="P270" s="37" t="str">
        <f>+Referencia!D270</f>
        <v>c</v>
      </c>
      <c r="Q270" s="72" t="str">
        <f>+Referencia!G270</f>
        <v xml:space="preserve">Defectos en la sujeción del sistema de escape </v>
      </c>
      <c r="R270" s="70" t="str">
        <f>+Referencia!F270</f>
        <v>DL</v>
      </c>
      <c r="S270" s="73" t="str">
        <f>+'Formulario de Inspección'!N380</f>
        <v>P</v>
      </c>
      <c r="T270" s="75">
        <f>+'Formulario de Inspección'!O380</f>
        <v>0</v>
      </c>
      <c r="U270" s="70" t="str">
        <f>+'Formulario de Inspección'!$C$463</f>
        <v>FAVORABLE</v>
      </c>
      <c r="V270" s="70" t="str">
        <f>+'Formulario de Inspección'!$P$464</f>
        <v>N/A</v>
      </c>
      <c r="W270" s="70" t="str">
        <f>+'Formulario de Inspección'!$S$464</f>
        <v>N/A</v>
      </c>
      <c r="X270" s="70" t="str">
        <f>+'Formulario de Inspección'!$H$479</f>
        <v>William Ramírez Chavarría</v>
      </c>
    </row>
    <row r="271" spans="1:24" ht="28.8" hidden="1">
      <c r="A271" s="70">
        <f>+'Formulario de Inspección'!$R$5</f>
        <v>0</v>
      </c>
      <c r="B271" s="70">
        <f>'Formulario de Inspección'!$A$5</f>
        <v>0</v>
      </c>
      <c r="C271" s="70" t="str">
        <f>+'Formulario de Inspección'!$D$5</f>
        <v>Banda transportadora</v>
      </c>
      <c r="D271" s="70">
        <f>+'Formulario de Inspección'!$H$5</f>
        <v>0</v>
      </c>
      <c r="E271" s="70">
        <f>+'Formulario de Inspección'!$A$7</f>
        <v>0</v>
      </c>
      <c r="F271" s="70">
        <f>+'Formulario de Inspección'!$D$7</f>
        <v>0</v>
      </c>
      <c r="G271" s="70">
        <f>+'Formulario de Inspección'!$H$7</f>
        <v>0</v>
      </c>
      <c r="H271" s="70">
        <f>+'Formulario de Inspección'!$P$7</f>
        <v>0</v>
      </c>
      <c r="I271" s="70">
        <f>+'Formulario de Inspección'!$R$7</f>
        <v>0</v>
      </c>
      <c r="J271" s="71">
        <f>+'Formulario de Inspección'!$A$9</f>
        <v>0</v>
      </c>
      <c r="K271" s="70" t="str">
        <f>+'Formulario de Inspección'!$D$9</f>
        <v>DIAGNOSTICO INICIAL</v>
      </c>
      <c r="L271" s="71" t="str">
        <f>+'Formulario de Inspección'!$H$9</f>
        <v>N/A</v>
      </c>
      <c r="M271" s="70" t="str">
        <f>+'Formulario de Inspección'!$P$9</f>
        <v>N/A</v>
      </c>
      <c r="N271" s="71">
        <f>+'Formulario de Inspección'!$R$9</f>
        <v>0</v>
      </c>
      <c r="O271" s="74" t="s">
        <v>416</v>
      </c>
      <c r="P271" s="37" t="str">
        <f>+Referencia!D271</f>
        <v>d</v>
      </c>
      <c r="Q271" s="72" t="str">
        <f>+Referencia!G271</f>
        <v>Inexistencia del silenciador o de la rejilla de protección u otro dispositivo equivalente</v>
      </c>
      <c r="R271" s="70" t="str">
        <f>+Referencia!F271</f>
        <v>DG</v>
      </c>
      <c r="S271" s="73" t="str">
        <f>+'Formulario de Inspección'!N381</f>
        <v>P</v>
      </c>
      <c r="T271" s="75">
        <f>+'Formulario de Inspección'!O381</f>
        <v>0</v>
      </c>
      <c r="U271" s="70" t="str">
        <f>+'Formulario de Inspección'!$C$463</f>
        <v>FAVORABLE</v>
      </c>
      <c r="V271" s="70" t="str">
        <f>+'Formulario de Inspección'!$P$464</f>
        <v>N/A</v>
      </c>
      <c r="W271" s="70" t="str">
        <f>+'Formulario de Inspección'!$S$464</f>
        <v>N/A</v>
      </c>
      <c r="X271" s="70" t="str">
        <f>+'Formulario de Inspección'!$H$479</f>
        <v>William Ramírez Chavarría</v>
      </c>
    </row>
    <row r="272" spans="1:24" ht="28.8" hidden="1">
      <c r="A272" s="70">
        <f>+'Formulario de Inspección'!$R$5</f>
        <v>0</v>
      </c>
      <c r="B272" s="70">
        <f>'Formulario de Inspección'!$A$5</f>
        <v>0</v>
      </c>
      <c r="C272" s="70" t="str">
        <f>+'Formulario de Inspección'!$D$5</f>
        <v>Banda transportadora</v>
      </c>
      <c r="D272" s="70">
        <f>+'Formulario de Inspección'!$H$5</f>
        <v>0</v>
      </c>
      <c r="E272" s="70">
        <f>+'Formulario de Inspección'!$A$7</f>
        <v>0</v>
      </c>
      <c r="F272" s="70">
        <f>+'Formulario de Inspección'!$D$7</f>
        <v>0</v>
      </c>
      <c r="G272" s="70">
        <f>+'Formulario de Inspección'!$H$7</f>
        <v>0</v>
      </c>
      <c r="H272" s="70">
        <f>+'Formulario de Inspección'!$P$7</f>
        <v>0</v>
      </c>
      <c r="I272" s="70">
        <f>+'Formulario de Inspección'!$R$7</f>
        <v>0</v>
      </c>
      <c r="J272" s="71">
        <f>+'Formulario de Inspección'!$A$9</f>
        <v>0</v>
      </c>
      <c r="K272" s="70" t="str">
        <f>+'Formulario de Inspección'!$D$9</f>
        <v>DIAGNOSTICO INICIAL</v>
      </c>
      <c r="L272" s="71" t="str">
        <f>+'Formulario de Inspección'!$H$9</f>
        <v>N/A</v>
      </c>
      <c r="M272" s="70" t="str">
        <f>+'Formulario de Inspección'!$P$9</f>
        <v>N/A</v>
      </c>
      <c r="N272" s="71">
        <f>+'Formulario de Inspección'!$R$9</f>
        <v>0</v>
      </c>
      <c r="O272" s="74" t="s">
        <v>423</v>
      </c>
      <c r="P272" s="37" t="str">
        <f>+Referencia!D272</f>
        <v>a</v>
      </c>
      <c r="Q272" s="72" t="str">
        <f>+Referencia!G272</f>
        <v>Humedecimiento en elementos de la transmisión sin goteo</v>
      </c>
      <c r="R272" s="70" t="str">
        <f>+Referencia!F272</f>
        <v>DL</v>
      </c>
      <c r="S272" s="73" t="str">
        <f>+'Formulario de Inspección'!N384</f>
        <v>P</v>
      </c>
      <c r="T272" s="75">
        <f>+'Formulario de Inspección'!O384</f>
        <v>0</v>
      </c>
      <c r="U272" s="70" t="str">
        <f>+'Formulario de Inspección'!$C$463</f>
        <v>FAVORABLE</v>
      </c>
      <c r="V272" s="70" t="str">
        <f>+'Formulario de Inspección'!$P$464</f>
        <v>N/A</v>
      </c>
      <c r="W272" s="70" t="str">
        <f>+'Formulario de Inspección'!$S$464</f>
        <v>N/A</v>
      </c>
      <c r="X272" s="70" t="str">
        <f>+'Formulario de Inspección'!$H$479</f>
        <v>William Ramírez Chavarría</v>
      </c>
    </row>
    <row r="273" spans="1:24" ht="31.95" hidden="1" customHeight="1">
      <c r="A273" s="70">
        <f>+'Formulario de Inspección'!$R$5</f>
        <v>0</v>
      </c>
      <c r="B273" s="70">
        <f>'Formulario de Inspección'!$A$5</f>
        <v>0</v>
      </c>
      <c r="C273" s="70" t="str">
        <f>+'Formulario de Inspección'!$D$5</f>
        <v>Banda transportadora</v>
      </c>
      <c r="D273" s="70">
        <f>+'Formulario de Inspección'!$H$5</f>
        <v>0</v>
      </c>
      <c r="E273" s="70">
        <f>+'Formulario de Inspección'!$A$7</f>
        <v>0</v>
      </c>
      <c r="F273" s="70">
        <f>+'Formulario de Inspección'!$D$7</f>
        <v>0</v>
      </c>
      <c r="G273" s="70">
        <f>+'Formulario de Inspección'!$H$7</f>
        <v>0</v>
      </c>
      <c r="H273" s="70">
        <f>+'Formulario de Inspección'!$P$7</f>
        <v>0</v>
      </c>
      <c r="I273" s="70">
        <f>+'Formulario de Inspección'!$R$7</f>
        <v>0</v>
      </c>
      <c r="J273" s="71">
        <f>+'Formulario de Inspección'!$A$9</f>
        <v>0</v>
      </c>
      <c r="K273" s="70" t="str">
        <f>+'Formulario de Inspección'!$D$9</f>
        <v>DIAGNOSTICO INICIAL</v>
      </c>
      <c r="L273" s="71" t="str">
        <f>+'Formulario de Inspección'!$H$9</f>
        <v>N/A</v>
      </c>
      <c r="M273" s="70" t="str">
        <f>+'Formulario de Inspección'!$P$9</f>
        <v>N/A</v>
      </c>
      <c r="N273" s="71">
        <f>+'Formulario de Inspección'!$R$9</f>
        <v>0</v>
      </c>
      <c r="O273" s="74" t="s">
        <v>423</v>
      </c>
      <c r="P273" s="37" t="str">
        <f>+Referencia!D273</f>
        <v>b</v>
      </c>
      <c r="Q273" s="72" t="str">
        <f>+Referencia!G273</f>
        <v>Fugas en los elementos de transmisión</v>
      </c>
      <c r="R273" s="70" t="str">
        <f>+Referencia!F273</f>
        <v>DG</v>
      </c>
      <c r="S273" s="73" t="str">
        <f>+'Formulario de Inspección'!N385</f>
        <v>P</v>
      </c>
      <c r="T273" s="75">
        <f>+'Formulario de Inspección'!O385</f>
        <v>0</v>
      </c>
      <c r="U273" s="70" t="str">
        <f>+'Formulario de Inspección'!$C$463</f>
        <v>FAVORABLE</v>
      </c>
      <c r="V273" s="70" t="str">
        <f>+'Formulario de Inspección'!$P$464</f>
        <v>N/A</v>
      </c>
      <c r="W273" s="70" t="str">
        <f>+'Formulario de Inspección'!$S$464</f>
        <v>N/A</v>
      </c>
      <c r="X273" s="70" t="str">
        <f>+'Formulario de Inspección'!$H$479</f>
        <v>William Ramírez Chavarría</v>
      </c>
    </row>
    <row r="274" spans="1:24" ht="31.95" hidden="1" customHeight="1">
      <c r="A274" s="70">
        <f>+'Formulario de Inspección'!$R$5</f>
        <v>0</v>
      </c>
      <c r="B274" s="70">
        <f>'Formulario de Inspección'!$A$5</f>
        <v>0</v>
      </c>
      <c r="C274" s="70" t="str">
        <f>+'Formulario de Inspección'!$D$5</f>
        <v>Banda transportadora</v>
      </c>
      <c r="D274" s="70">
        <f>+'Formulario de Inspección'!$H$5</f>
        <v>0</v>
      </c>
      <c r="E274" s="70">
        <f>+'Formulario de Inspección'!$A$7</f>
        <v>0</v>
      </c>
      <c r="F274" s="70">
        <f>+'Formulario de Inspección'!$D$7</f>
        <v>0</v>
      </c>
      <c r="G274" s="70">
        <f>+'Formulario de Inspección'!$H$7</f>
        <v>0</v>
      </c>
      <c r="H274" s="70">
        <f>+'Formulario de Inspección'!$P$7</f>
        <v>0</v>
      </c>
      <c r="I274" s="70">
        <f>+'Formulario de Inspección'!$R$7</f>
        <v>0</v>
      </c>
      <c r="J274" s="71">
        <f>+'Formulario de Inspección'!$A$9</f>
        <v>0</v>
      </c>
      <c r="K274" s="70" t="str">
        <f>+'Formulario de Inspección'!$D$9</f>
        <v>DIAGNOSTICO INICIAL</v>
      </c>
      <c r="L274" s="71" t="str">
        <f>+'Formulario de Inspección'!$H$9</f>
        <v>N/A</v>
      </c>
      <c r="M274" s="70" t="str">
        <f>+'Formulario de Inspección'!$P$9</f>
        <v>N/A</v>
      </c>
      <c r="N274" s="71">
        <f>+'Formulario de Inspección'!$R$9</f>
        <v>0</v>
      </c>
      <c r="O274" s="74" t="s">
        <v>423</v>
      </c>
      <c r="P274" s="37" t="str">
        <f>+Referencia!D274</f>
        <v>c</v>
      </c>
      <c r="Q274" s="72" t="str">
        <f>+Referencia!G274</f>
        <v>Defectos de estado o inexistencia de los guardapolvos de los ejes o semiejes</v>
      </c>
      <c r="R274" s="70" t="str">
        <f>+Referencia!F274</f>
        <v>DL</v>
      </c>
      <c r="S274" s="73" t="str">
        <f>+'Formulario de Inspección'!N386</f>
        <v>P</v>
      </c>
      <c r="T274" s="75">
        <f>+'Formulario de Inspección'!O386</f>
        <v>0</v>
      </c>
      <c r="U274" s="70" t="str">
        <f>+'Formulario de Inspección'!$C$463</f>
        <v>FAVORABLE</v>
      </c>
      <c r="V274" s="70" t="str">
        <f>+'Formulario de Inspección'!$P$464</f>
        <v>N/A</v>
      </c>
      <c r="W274" s="70" t="str">
        <f>+'Formulario de Inspección'!$S$464</f>
        <v>N/A</v>
      </c>
      <c r="X274" s="70" t="str">
        <f>+'Formulario de Inspección'!$H$479</f>
        <v>William Ramírez Chavarría</v>
      </c>
    </row>
    <row r="275" spans="1:24" ht="28.8" hidden="1">
      <c r="A275" s="70">
        <f>+'Formulario de Inspección'!$R$5</f>
        <v>0</v>
      </c>
      <c r="B275" s="70">
        <f>'Formulario de Inspección'!$A$5</f>
        <v>0</v>
      </c>
      <c r="C275" s="70" t="str">
        <f>+'Formulario de Inspección'!$D$5</f>
        <v>Banda transportadora</v>
      </c>
      <c r="D275" s="70">
        <f>+'Formulario de Inspección'!$H$5</f>
        <v>0</v>
      </c>
      <c r="E275" s="70">
        <f>+'Formulario de Inspección'!$A$7</f>
        <v>0</v>
      </c>
      <c r="F275" s="70">
        <f>+'Formulario de Inspección'!$D$7</f>
        <v>0</v>
      </c>
      <c r="G275" s="70">
        <f>+'Formulario de Inspección'!$H$7</f>
        <v>0</v>
      </c>
      <c r="H275" s="70">
        <f>+'Formulario de Inspección'!$P$7</f>
        <v>0</v>
      </c>
      <c r="I275" s="70">
        <f>+'Formulario de Inspección'!$R$7</f>
        <v>0</v>
      </c>
      <c r="J275" s="71">
        <f>+'Formulario de Inspección'!$A$9</f>
        <v>0</v>
      </c>
      <c r="K275" s="70" t="str">
        <f>+'Formulario de Inspección'!$D$9</f>
        <v>DIAGNOSTICO INICIAL</v>
      </c>
      <c r="L275" s="71" t="str">
        <f>+'Formulario de Inspección'!$H$9</f>
        <v>N/A</v>
      </c>
      <c r="M275" s="70" t="str">
        <f>+'Formulario de Inspección'!$P$9</f>
        <v>N/A</v>
      </c>
      <c r="N275" s="71">
        <f>+'Formulario de Inspección'!$R$9</f>
        <v>0</v>
      </c>
      <c r="O275" s="74" t="s">
        <v>423</v>
      </c>
      <c r="P275" s="37" t="str">
        <f>+Referencia!D275</f>
        <v>d</v>
      </c>
      <c r="Q275" s="72" t="str">
        <f>+Referencia!G275</f>
        <v>Existencia de holguras leves en los elementos de la transmisión (crucetas de la barra de transmisión, soportes de la barra, ejes y semiejes)</v>
      </c>
      <c r="R275" s="70" t="str">
        <f>+Referencia!F275</f>
        <v>DL</v>
      </c>
      <c r="S275" s="73" t="str">
        <f>+'Formulario de Inspección'!N387</f>
        <v>P</v>
      </c>
      <c r="T275" s="75">
        <f>+'Formulario de Inspección'!O387</f>
        <v>0</v>
      </c>
      <c r="U275" s="70" t="str">
        <f>+'Formulario de Inspección'!$C$463</f>
        <v>FAVORABLE</v>
      </c>
      <c r="V275" s="70" t="str">
        <f>+'Formulario de Inspección'!$P$464</f>
        <v>N/A</v>
      </c>
      <c r="W275" s="70" t="str">
        <f>+'Formulario de Inspección'!$S$464</f>
        <v>N/A</v>
      </c>
      <c r="X275" s="70" t="str">
        <f>+'Formulario de Inspección'!$H$479</f>
        <v>William Ramírez Chavarría</v>
      </c>
    </row>
    <row r="276" spans="1:24" ht="31.95" hidden="1" customHeight="1">
      <c r="A276" s="70">
        <f>+'Formulario de Inspección'!$R$5</f>
        <v>0</v>
      </c>
      <c r="B276" s="70">
        <f>'Formulario de Inspección'!$A$5</f>
        <v>0</v>
      </c>
      <c r="C276" s="70" t="str">
        <f>+'Formulario de Inspección'!$D$5</f>
        <v>Banda transportadora</v>
      </c>
      <c r="D276" s="70">
        <f>+'Formulario de Inspección'!$H$5</f>
        <v>0</v>
      </c>
      <c r="E276" s="70">
        <f>+'Formulario de Inspección'!$A$7</f>
        <v>0</v>
      </c>
      <c r="F276" s="70">
        <f>+'Formulario de Inspección'!$D$7</f>
        <v>0</v>
      </c>
      <c r="G276" s="70">
        <f>+'Formulario de Inspección'!$H$7</f>
        <v>0</v>
      </c>
      <c r="H276" s="70">
        <f>+'Formulario de Inspección'!$P$7</f>
        <v>0</v>
      </c>
      <c r="I276" s="70">
        <f>+'Formulario de Inspección'!$R$7</f>
        <v>0</v>
      </c>
      <c r="J276" s="71">
        <f>+'Formulario de Inspección'!$A$9</f>
        <v>0</v>
      </c>
      <c r="K276" s="70" t="str">
        <f>+'Formulario de Inspección'!$D$9</f>
        <v>DIAGNOSTICO INICIAL</v>
      </c>
      <c r="L276" s="71" t="str">
        <f>+'Formulario de Inspección'!$H$9</f>
        <v>N/A</v>
      </c>
      <c r="M276" s="70" t="str">
        <f>+'Formulario de Inspección'!$P$9</f>
        <v>N/A</v>
      </c>
      <c r="N276" s="71">
        <f>+'Formulario de Inspección'!$R$9</f>
        <v>0</v>
      </c>
      <c r="O276" s="74" t="s">
        <v>423</v>
      </c>
      <c r="P276" s="37" t="str">
        <f>+Referencia!D276</f>
        <v>e</v>
      </c>
      <c r="Q276" s="72" t="str">
        <f>+Referencia!G276</f>
        <v>Existencia de holguras excesivas en los elementos de la transmisión (crucetas de la barra de transmisión, soportes de la barra, ejes y semiejes)</v>
      </c>
      <c r="R276" s="70" t="str">
        <f>+Referencia!F276</f>
        <v>DG</v>
      </c>
      <c r="S276" s="73" t="str">
        <f>+'Formulario de Inspección'!N388</f>
        <v>P</v>
      </c>
      <c r="T276" s="75">
        <f>+'Formulario de Inspección'!O388</f>
        <v>0</v>
      </c>
      <c r="U276" s="70" t="str">
        <f>+'Formulario de Inspección'!$C$463</f>
        <v>FAVORABLE</v>
      </c>
      <c r="V276" s="70" t="str">
        <f>+'Formulario de Inspección'!$P$464</f>
        <v>N/A</v>
      </c>
      <c r="W276" s="70" t="str">
        <f>+'Formulario de Inspección'!$S$464</f>
        <v>N/A</v>
      </c>
      <c r="X276" s="70" t="str">
        <f>+'Formulario de Inspección'!$H$479</f>
        <v>William Ramírez Chavarría</v>
      </c>
    </row>
    <row r="277" spans="1:24" ht="31.95" hidden="1" customHeight="1">
      <c r="A277" s="70">
        <f>+'Formulario de Inspección'!$R$5</f>
        <v>0</v>
      </c>
      <c r="B277" s="70">
        <f>'Formulario de Inspección'!$A$5</f>
        <v>0</v>
      </c>
      <c r="C277" s="70" t="str">
        <f>+'Formulario de Inspección'!$D$5</f>
        <v>Banda transportadora</v>
      </c>
      <c r="D277" s="70">
        <f>+'Formulario de Inspección'!$H$5</f>
        <v>0</v>
      </c>
      <c r="E277" s="70">
        <f>+'Formulario de Inspección'!$A$7</f>
        <v>0</v>
      </c>
      <c r="F277" s="70">
        <f>+'Formulario de Inspección'!$D$7</f>
        <v>0</v>
      </c>
      <c r="G277" s="70">
        <f>+'Formulario de Inspección'!$H$7</f>
        <v>0</v>
      </c>
      <c r="H277" s="70">
        <f>+'Formulario de Inspección'!$P$7</f>
        <v>0</v>
      </c>
      <c r="I277" s="70">
        <f>+'Formulario de Inspección'!$R$7</f>
        <v>0</v>
      </c>
      <c r="J277" s="71">
        <f>+'Formulario de Inspección'!$A$9</f>
        <v>0</v>
      </c>
      <c r="K277" s="70" t="str">
        <f>+'Formulario de Inspección'!$D$9</f>
        <v>DIAGNOSTICO INICIAL</v>
      </c>
      <c r="L277" s="71" t="str">
        <f>+'Formulario de Inspección'!$H$9</f>
        <v>N/A</v>
      </c>
      <c r="M277" s="70" t="str">
        <f>+'Formulario de Inspección'!$P$9</f>
        <v>N/A</v>
      </c>
      <c r="N277" s="71">
        <f>+'Formulario de Inspección'!$R$9</f>
        <v>0</v>
      </c>
      <c r="O277" s="74" t="s">
        <v>423</v>
      </c>
      <c r="P277" s="37" t="str">
        <f>+Referencia!D277</f>
        <v>f</v>
      </c>
      <c r="Q277" s="72" t="str">
        <f>+Referencia!G277</f>
        <v>Defectos en los soportes de la transmisión con riesgo de
desprendimiento</v>
      </c>
      <c r="R277" s="70" t="str">
        <f>+Referencia!F277</f>
        <v>DG</v>
      </c>
      <c r="S277" s="73" t="str">
        <f>+'Formulario de Inspección'!N389</f>
        <v>P</v>
      </c>
      <c r="T277" s="75">
        <f>+'Formulario de Inspección'!O389</f>
        <v>0</v>
      </c>
      <c r="U277" s="70" t="str">
        <f>+'Formulario de Inspección'!$C$463</f>
        <v>FAVORABLE</v>
      </c>
      <c r="V277" s="70" t="str">
        <f>+'Formulario de Inspección'!$P$464</f>
        <v>N/A</v>
      </c>
      <c r="W277" s="70" t="str">
        <f>+'Formulario de Inspección'!$S$464</f>
        <v>N/A</v>
      </c>
      <c r="X277" s="70" t="str">
        <f>+'Formulario de Inspección'!$H$479</f>
        <v>William Ramírez Chavarría</v>
      </c>
    </row>
    <row r="278" spans="1:24" ht="31.95" hidden="1" customHeight="1">
      <c r="A278" s="70">
        <f>+'Formulario de Inspección'!$R$5</f>
        <v>0</v>
      </c>
      <c r="B278" s="70">
        <f>'Formulario de Inspección'!$A$5</f>
        <v>0</v>
      </c>
      <c r="C278" s="70" t="str">
        <f>+'Formulario de Inspección'!$D$5</f>
        <v>Banda transportadora</v>
      </c>
      <c r="D278" s="70">
        <f>+'Formulario de Inspección'!$H$5</f>
        <v>0</v>
      </c>
      <c r="E278" s="70">
        <f>+'Formulario de Inspección'!$A$7</f>
        <v>0</v>
      </c>
      <c r="F278" s="70">
        <f>+'Formulario de Inspección'!$D$7</f>
        <v>0</v>
      </c>
      <c r="G278" s="70">
        <f>+'Formulario de Inspección'!$H$7</f>
        <v>0</v>
      </c>
      <c r="H278" s="70">
        <f>+'Formulario de Inspección'!$P$7</f>
        <v>0</v>
      </c>
      <c r="I278" s="70">
        <f>+'Formulario de Inspección'!$R$7</f>
        <v>0</v>
      </c>
      <c r="J278" s="71">
        <f>+'Formulario de Inspección'!$A$9</f>
        <v>0</v>
      </c>
      <c r="K278" s="70" t="str">
        <f>+'Formulario de Inspección'!$D$9</f>
        <v>DIAGNOSTICO INICIAL</v>
      </c>
      <c r="L278" s="71" t="str">
        <f>+'Formulario de Inspección'!$H$9</f>
        <v>N/A</v>
      </c>
      <c r="M278" s="70" t="str">
        <f>+'Formulario de Inspección'!$P$9</f>
        <v>N/A</v>
      </c>
      <c r="N278" s="71">
        <f>+'Formulario de Inspección'!$R$9</f>
        <v>0</v>
      </c>
      <c r="O278" s="74" t="s">
        <v>423</v>
      </c>
      <c r="P278" s="37" t="str">
        <f>+Referencia!D278</f>
        <v>g</v>
      </c>
      <c r="Q278" s="72" t="str">
        <f>+Referencia!G278</f>
        <v>Defectos en los soportes de la transmisión</v>
      </c>
      <c r="R278" s="70" t="str">
        <f>+Referencia!F278</f>
        <v>DL</v>
      </c>
      <c r="S278" s="73" t="str">
        <f>+'Formulario de Inspección'!N390</f>
        <v>P</v>
      </c>
      <c r="T278" s="75">
        <f>+'Formulario de Inspección'!O390</f>
        <v>0</v>
      </c>
      <c r="U278" s="70" t="str">
        <f>+'Formulario de Inspección'!$C$463</f>
        <v>FAVORABLE</v>
      </c>
      <c r="V278" s="70" t="str">
        <f>+'Formulario de Inspección'!$P$464</f>
        <v>N/A</v>
      </c>
      <c r="W278" s="70" t="str">
        <f>+'Formulario de Inspección'!$S$464</f>
        <v>N/A</v>
      </c>
      <c r="X278" s="70" t="str">
        <f>+'Formulario de Inspección'!$H$479</f>
        <v>William Ramírez Chavarría</v>
      </c>
    </row>
    <row r="279" spans="1:24" ht="28.8" hidden="1">
      <c r="A279" s="70">
        <f>+'Formulario de Inspección'!$R$5</f>
        <v>0</v>
      </c>
      <c r="B279" s="70">
        <f>'Formulario de Inspección'!$A$5</f>
        <v>0</v>
      </c>
      <c r="C279" s="70" t="str">
        <f>+'Formulario de Inspección'!$D$5</f>
        <v>Banda transportadora</v>
      </c>
      <c r="D279" s="70">
        <f>+'Formulario de Inspección'!$H$5</f>
        <v>0</v>
      </c>
      <c r="E279" s="70">
        <f>+'Formulario de Inspección'!$A$7</f>
        <v>0</v>
      </c>
      <c r="F279" s="70">
        <f>+'Formulario de Inspección'!$D$7</f>
        <v>0</v>
      </c>
      <c r="G279" s="70">
        <f>+'Formulario de Inspección'!$H$7</f>
        <v>0</v>
      </c>
      <c r="H279" s="70">
        <f>+'Formulario de Inspección'!$P$7</f>
        <v>0</v>
      </c>
      <c r="I279" s="70">
        <f>+'Formulario de Inspección'!$R$7</f>
        <v>0</v>
      </c>
      <c r="J279" s="71">
        <f>+'Formulario de Inspección'!$A$9</f>
        <v>0</v>
      </c>
      <c r="K279" s="70" t="str">
        <f>+'Formulario de Inspección'!$D$9</f>
        <v>DIAGNOSTICO INICIAL</v>
      </c>
      <c r="L279" s="71" t="str">
        <f>+'Formulario de Inspección'!$H$9</f>
        <v>N/A</v>
      </c>
      <c r="M279" s="70" t="str">
        <f>+'Formulario de Inspección'!$P$9</f>
        <v>N/A</v>
      </c>
      <c r="N279" s="71">
        <f>+'Formulario de Inspección'!$R$9</f>
        <v>0</v>
      </c>
      <c r="O279" s="74" t="s">
        <v>423</v>
      </c>
      <c r="P279" s="37" t="str">
        <f>+Referencia!D279</f>
        <v>f</v>
      </c>
      <c r="Q279" s="72" t="str">
        <f>+Referencia!G279</f>
        <v>Fisuras y/o fracturas en carcasas húmedas y/o cecas</v>
      </c>
      <c r="R279" s="70" t="str">
        <f>+Referencia!F279</f>
        <v>DG</v>
      </c>
      <c r="S279" s="73" t="str">
        <f>+'Formulario de Inspección'!N391</f>
        <v>P</v>
      </c>
      <c r="T279" s="75">
        <f>+'Formulario de Inspección'!O391</f>
        <v>0</v>
      </c>
      <c r="U279" s="70" t="str">
        <f>+'Formulario de Inspección'!$C$463</f>
        <v>FAVORABLE</v>
      </c>
      <c r="V279" s="70" t="str">
        <f>+'Formulario de Inspección'!$P$464</f>
        <v>N/A</v>
      </c>
      <c r="W279" s="70" t="str">
        <f>+'Formulario de Inspección'!$S$464</f>
        <v>N/A</v>
      </c>
      <c r="X279" s="70" t="str">
        <f>+'Formulario de Inspección'!$H$479</f>
        <v>William Ramírez Chavarría</v>
      </c>
    </row>
    <row r="280" spans="1:24" ht="31.95" hidden="1" customHeight="1">
      <c r="A280" s="70">
        <f>+'Formulario de Inspección'!$R$5</f>
        <v>0</v>
      </c>
      <c r="B280" s="70">
        <f>'Formulario de Inspección'!$A$5</f>
        <v>0</v>
      </c>
      <c r="C280" s="70" t="str">
        <f>+'Formulario de Inspección'!$D$5</f>
        <v>Banda transportadora</v>
      </c>
      <c r="D280" s="70">
        <f>+'Formulario de Inspección'!$H$5</f>
        <v>0</v>
      </c>
      <c r="E280" s="70">
        <f>+'Formulario de Inspección'!$A$7</f>
        <v>0</v>
      </c>
      <c r="F280" s="70">
        <f>+'Formulario de Inspección'!$D$7</f>
        <v>0</v>
      </c>
      <c r="G280" s="70">
        <f>+'Formulario de Inspección'!$H$7</f>
        <v>0</v>
      </c>
      <c r="H280" s="70">
        <f>+'Formulario de Inspección'!$P$7</f>
        <v>0</v>
      </c>
      <c r="I280" s="70">
        <f>+'Formulario de Inspección'!$R$7</f>
        <v>0</v>
      </c>
      <c r="J280" s="71">
        <f>+'Formulario de Inspección'!$A$9</f>
        <v>0</v>
      </c>
      <c r="K280" s="70" t="str">
        <f>+'Formulario de Inspección'!$D$9</f>
        <v>DIAGNOSTICO INICIAL</v>
      </c>
      <c r="L280" s="71" t="str">
        <f>+'Formulario de Inspección'!$H$9</f>
        <v>N/A</v>
      </c>
      <c r="M280" s="70" t="str">
        <f>+'Formulario de Inspección'!$P$9</f>
        <v>N/A</v>
      </c>
      <c r="N280" s="71">
        <f>+'Formulario de Inspección'!$R$9</f>
        <v>0</v>
      </c>
      <c r="O280" s="74" t="s">
        <v>434</v>
      </c>
      <c r="P280" s="37" t="str">
        <f>+Referencia!D280</f>
        <v>a</v>
      </c>
      <c r="Q280" s="72" t="str">
        <f>+Referencia!G280</f>
        <v>Defectos de estado del depósito, tuberías, uniones y/o componentes del equipo de gasificación</v>
      </c>
      <c r="R280" s="70" t="str">
        <f>+Referencia!F280</f>
        <v>DG</v>
      </c>
      <c r="S280" s="73" t="str">
        <f>+'Formulario de Inspección'!N394</f>
        <v>¡</v>
      </c>
      <c r="T280" s="75">
        <f>+'Formulario de Inspección'!O394</f>
        <v>0</v>
      </c>
      <c r="U280" s="70" t="str">
        <f>+'Formulario de Inspección'!$C$463</f>
        <v>FAVORABLE</v>
      </c>
      <c r="V280" s="70" t="str">
        <f>+'Formulario de Inspección'!$P$464</f>
        <v>N/A</v>
      </c>
      <c r="W280" s="70" t="str">
        <f>+'Formulario de Inspección'!$S$464</f>
        <v>N/A</v>
      </c>
      <c r="X280" s="70" t="str">
        <f>+'Formulario de Inspección'!$H$479</f>
        <v>William Ramírez Chavarría</v>
      </c>
    </row>
    <row r="281" spans="1:24" ht="31.95" hidden="1" customHeight="1">
      <c r="A281" s="70">
        <f>+'Formulario de Inspección'!$R$5</f>
        <v>0</v>
      </c>
      <c r="B281" s="70">
        <f>'Formulario de Inspección'!$A$5</f>
        <v>0</v>
      </c>
      <c r="C281" s="70" t="str">
        <f>+'Formulario de Inspección'!$D$5</f>
        <v>Banda transportadora</v>
      </c>
      <c r="D281" s="70">
        <f>+'Formulario de Inspección'!$H$5</f>
        <v>0</v>
      </c>
      <c r="E281" s="70">
        <f>+'Formulario de Inspección'!$A$7</f>
        <v>0</v>
      </c>
      <c r="F281" s="70">
        <f>+'Formulario de Inspección'!$D$7</f>
        <v>0</v>
      </c>
      <c r="G281" s="70">
        <f>+'Formulario de Inspección'!$H$7</f>
        <v>0</v>
      </c>
      <c r="H281" s="70">
        <f>+'Formulario de Inspección'!$P$7</f>
        <v>0</v>
      </c>
      <c r="I281" s="70">
        <f>+'Formulario de Inspección'!$R$7</f>
        <v>0</v>
      </c>
      <c r="J281" s="71">
        <f>+'Formulario de Inspección'!$A$9</f>
        <v>0</v>
      </c>
      <c r="K281" s="70" t="str">
        <f>+'Formulario de Inspección'!$D$9</f>
        <v>DIAGNOSTICO INICIAL</v>
      </c>
      <c r="L281" s="71" t="str">
        <f>+'Formulario de Inspección'!$H$9</f>
        <v>N/A</v>
      </c>
      <c r="M281" s="70" t="str">
        <f>+'Formulario de Inspección'!$P$9</f>
        <v>N/A</v>
      </c>
      <c r="N281" s="71">
        <f>+'Formulario de Inspección'!$R$9</f>
        <v>0</v>
      </c>
      <c r="O281" s="74" t="s">
        <v>434</v>
      </c>
      <c r="P281" s="37" t="str">
        <f>+Referencia!D281</f>
        <v>b</v>
      </c>
      <c r="Q281" s="72" t="str">
        <f>+Referencia!G281</f>
        <v>Fugas en el depósito, tuberías, uniones y/o componentes del equipo de gasificación</v>
      </c>
      <c r="R281" s="70" t="str">
        <f>+Referencia!F281</f>
        <v>DG</v>
      </c>
      <c r="S281" s="73" t="str">
        <f>+'Formulario de Inspección'!N395</f>
        <v>¡</v>
      </c>
      <c r="T281" s="75">
        <f>+'Formulario de Inspección'!O395</f>
        <v>0</v>
      </c>
      <c r="U281" s="70" t="str">
        <f>+'Formulario de Inspección'!$C$463</f>
        <v>FAVORABLE</v>
      </c>
      <c r="V281" s="70" t="str">
        <f>+'Formulario de Inspección'!$P$464</f>
        <v>N/A</v>
      </c>
      <c r="W281" s="70" t="str">
        <f>+'Formulario de Inspección'!$S$464</f>
        <v>N/A</v>
      </c>
      <c r="X281" s="70" t="str">
        <f>+'Formulario de Inspección'!$H$479</f>
        <v>William Ramírez Chavarría</v>
      </c>
    </row>
    <row r="282" spans="1:24" ht="28.8" hidden="1">
      <c r="A282" s="70">
        <f>+'Formulario de Inspección'!$R$5</f>
        <v>0</v>
      </c>
      <c r="B282" s="70">
        <f>'Formulario de Inspección'!$A$5</f>
        <v>0</v>
      </c>
      <c r="C282" s="70" t="str">
        <f>+'Formulario de Inspección'!$D$5</f>
        <v>Banda transportadora</v>
      </c>
      <c r="D282" s="70">
        <f>+'Formulario de Inspección'!$H$5</f>
        <v>0</v>
      </c>
      <c r="E282" s="70">
        <f>+'Formulario de Inspección'!$A$7</f>
        <v>0</v>
      </c>
      <c r="F282" s="70">
        <f>+'Formulario de Inspección'!$D$7</f>
        <v>0</v>
      </c>
      <c r="G282" s="70">
        <f>+'Formulario de Inspección'!$H$7</f>
        <v>0</v>
      </c>
      <c r="H282" s="70">
        <f>+'Formulario de Inspección'!$P$7</f>
        <v>0</v>
      </c>
      <c r="I282" s="70">
        <f>+'Formulario de Inspección'!$R$7</f>
        <v>0</v>
      </c>
      <c r="J282" s="71">
        <f>+'Formulario de Inspección'!$A$9</f>
        <v>0</v>
      </c>
      <c r="K282" s="70" t="str">
        <f>+'Formulario de Inspección'!$D$9</f>
        <v>DIAGNOSTICO INICIAL</v>
      </c>
      <c r="L282" s="71" t="str">
        <f>+'Formulario de Inspección'!$H$9</f>
        <v>N/A</v>
      </c>
      <c r="M282" s="70" t="str">
        <f>+'Formulario de Inspección'!$P$9</f>
        <v>N/A</v>
      </c>
      <c r="N282" s="71">
        <f>+'Formulario de Inspección'!$R$9</f>
        <v>0</v>
      </c>
      <c r="O282" s="74" t="s">
        <v>434</v>
      </c>
      <c r="P282" s="37" t="str">
        <f>+Referencia!D282</f>
        <v>c</v>
      </c>
      <c r="Q282" s="72" t="str">
        <f>+Referencia!G282</f>
        <v>Fijación del depósito defectuosa</v>
      </c>
      <c r="R282" s="70" t="str">
        <f>+Referencia!F282</f>
        <v>DL</v>
      </c>
      <c r="S282" s="73" t="str">
        <f>+'Formulario de Inspección'!N396</f>
        <v>¡</v>
      </c>
      <c r="T282" s="75">
        <f>+'Formulario de Inspección'!O396</f>
        <v>0</v>
      </c>
      <c r="U282" s="70" t="str">
        <f>+'Formulario de Inspección'!$C$463</f>
        <v>FAVORABLE</v>
      </c>
      <c r="V282" s="70" t="str">
        <f>+'Formulario de Inspección'!$P$464</f>
        <v>N/A</v>
      </c>
      <c r="W282" s="70" t="str">
        <f>+'Formulario de Inspección'!$S$464</f>
        <v>N/A</v>
      </c>
      <c r="X282" s="70" t="str">
        <f>+'Formulario de Inspección'!$H$479</f>
        <v>William Ramírez Chavarría</v>
      </c>
    </row>
    <row r="283" spans="1:24" ht="31.95" hidden="1" customHeight="1">
      <c r="A283" s="70">
        <f>+'Formulario de Inspección'!$R$5</f>
        <v>0</v>
      </c>
      <c r="B283" s="70">
        <f>'Formulario de Inspección'!$A$5</f>
        <v>0</v>
      </c>
      <c r="C283" s="70" t="str">
        <f>+'Formulario de Inspección'!$D$5</f>
        <v>Banda transportadora</v>
      </c>
      <c r="D283" s="70">
        <f>+'Formulario de Inspección'!$H$5</f>
        <v>0</v>
      </c>
      <c r="E283" s="70">
        <f>+'Formulario de Inspección'!$A$7</f>
        <v>0</v>
      </c>
      <c r="F283" s="70">
        <f>+'Formulario de Inspección'!$D$7</f>
        <v>0</v>
      </c>
      <c r="G283" s="70">
        <f>+'Formulario de Inspección'!$H$7</f>
        <v>0</v>
      </c>
      <c r="H283" s="70">
        <f>+'Formulario de Inspección'!$P$7</f>
        <v>0</v>
      </c>
      <c r="I283" s="70">
        <f>+'Formulario de Inspección'!$R$7</f>
        <v>0</v>
      </c>
      <c r="J283" s="71">
        <f>+'Formulario de Inspección'!$A$9</f>
        <v>0</v>
      </c>
      <c r="K283" s="70" t="str">
        <f>+'Formulario de Inspección'!$D$9</f>
        <v>DIAGNOSTICO INICIAL</v>
      </c>
      <c r="L283" s="71" t="str">
        <f>+'Formulario de Inspección'!$H$9</f>
        <v>N/A</v>
      </c>
      <c r="M283" s="70" t="str">
        <f>+'Formulario de Inspección'!$P$9</f>
        <v>N/A</v>
      </c>
      <c r="N283" s="71">
        <f>+'Formulario de Inspección'!$R$9</f>
        <v>0</v>
      </c>
      <c r="O283" s="74" t="s">
        <v>434</v>
      </c>
      <c r="P283" s="37" t="str">
        <f>+Referencia!D283</f>
        <v>d</v>
      </c>
      <c r="Q283" s="72" t="str">
        <f>+Referencia!G283</f>
        <v>Fijación del depósito defectuosa con peligro de desprendimiento</v>
      </c>
      <c r="R283" s="70" t="str">
        <f>+Referencia!F283</f>
        <v>DG</v>
      </c>
      <c r="S283" s="73" t="str">
        <f>+'Formulario de Inspección'!N397</f>
        <v>¡</v>
      </c>
      <c r="T283" s="75">
        <f>+'Formulario de Inspección'!O397</f>
        <v>0</v>
      </c>
      <c r="U283" s="70" t="str">
        <f>+'Formulario de Inspección'!$C$463</f>
        <v>FAVORABLE</v>
      </c>
      <c r="V283" s="70" t="str">
        <f>+'Formulario de Inspección'!$P$464</f>
        <v>N/A</v>
      </c>
      <c r="W283" s="70" t="str">
        <f>+'Formulario de Inspección'!$S$464</f>
        <v>N/A</v>
      </c>
      <c r="X283" s="70" t="str">
        <f>+'Formulario de Inspección'!$H$479</f>
        <v>William Ramírez Chavarría</v>
      </c>
    </row>
    <row r="284" spans="1:24" ht="28.8" hidden="1">
      <c r="A284" s="70">
        <f>+'Formulario de Inspección'!$R$5</f>
        <v>0</v>
      </c>
      <c r="B284" s="70">
        <f>'Formulario de Inspección'!$A$5</f>
        <v>0</v>
      </c>
      <c r="C284" s="70" t="str">
        <f>+'Formulario de Inspección'!$D$5</f>
        <v>Banda transportadora</v>
      </c>
      <c r="D284" s="70">
        <f>+'Formulario de Inspección'!$H$5</f>
        <v>0</v>
      </c>
      <c r="E284" s="70">
        <f>+'Formulario de Inspección'!$A$7</f>
        <v>0</v>
      </c>
      <c r="F284" s="70">
        <f>+'Formulario de Inspección'!$D$7</f>
        <v>0</v>
      </c>
      <c r="G284" s="70">
        <f>+'Formulario de Inspección'!$H$7</f>
        <v>0</v>
      </c>
      <c r="H284" s="70">
        <f>+'Formulario de Inspección'!$P$7</f>
        <v>0</v>
      </c>
      <c r="I284" s="70">
        <f>+'Formulario de Inspección'!$R$7</f>
        <v>0</v>
      </c>
      <c r="J284" s="71">
        <f>+'Formulario de Inspección'!$A$9</f>
        <v>0</v>
      </c>
      <c r="K284" s="70" t="str">
        <f>+'Formulario de Inspección'!$D$9</f>
        <v>DIAGNOSTICO INICIAL</v>
      </c>
      <c r="L284" s="71" t="str">
        <f>+'Formulario de Inspección'!$H$9</f>
        <v>N/A</v>
      </c>
      <c r="M284" s="70" t="str">
        <f>+'Formulario de Inspección'!$P$9</f>
        <v>N/A</v>
      </c>
      <c r="N284" s="71">
        <f>+'Formulario de Inspección'!$R$9</f>
        <v>0</v>
      </c>
      <c r="O284" s="74" t="s">
        <v>434</v>
      </c>
      <c r="P284" s="37" t="str">
        <f>+Referencia!D284</f>
        <v>e</v>
      </c>
      <c r="Q284" s="72" t="str">
        <f>+Referencia!G284</f>
        <v>Componentes eléctricos no aislados en las cercanías del depósito o las tuberías</v>
      </c>
      <c r="R284" s="70" t="str">
        <f>+Referencia!F284</f>
        <v>DG</v>
      </c>
      <c r="S284" s="73" t="str">
        <f>+'Formulario de Inspección'!N398</f>
        <v>¡</v>
      </c>
      <c r="T284" s="75">
        <f>+'Formulario de Inspección'!O398</f>
        <v>0</v>
      </c>
      <c r="U284" s="70" t="str">
        <f>+'Formulario de Inspección'!$C$463</f>
        <v>FAVORABLE</v>
      </c>
      <c r="V284" s="70" t="str">
        <f>+'Formulario de Inspección'!$P$464</f>
        <v>N/A</v>
      </c>
      <c r="W284" s="70" t="str">
        <f>+'Formulario de Inspección'!$S$464</f>
        <v>N/A</v>
      </c>
      <c r="X284" s="70" t="str">
        <f>+'Formulario de Inspección'!$H$479</f>
        <v>William Ramírez Chavarría</v>
      </c>
    </row>
    <row r="285" spans="1:24" ht="28.8" hidden="1">
      <c r="A285" s="70">
        <f>+'Formulario de Inspección'!$R$5</f>
        <v>0</v>
      </c>
      <c r="B285" s="70">
        <f>'Formulario de Inspección'!$A$5</f>
        <v>0</v>
      </c>
      <c r="C285" s="70" t="str">
        <f>+'Formulario de Inspección'!$D$5</f>
        <v>Banda transportadora</v>
      </c>
      <c r="D285" s="70">
        <f>+'Formulario de Inspección'!$H$5</f>
        <v>0</v>
      </c>
      <c r="E285" s="70">
        <f>+'Formulario de Inspección'!$A$7</f>
        <v>0</v>
      </c>
      <c r="F285" s="70">
        <f>+'Formulario de Inspección'!$D$7</f>
        <v>0</v>
      </c>
      <c r="G285" s="70">
        <f>+'Formulario de Inspección'!$H$7</f>
        <v>0</v>
      </c>
      <c r="H285" s="70">
        <f>+'Formulario de Inspección'!$P$7</f>
        <v>0</v>
      </c>
      <c r="I285" s="70">
        <f>+'Formulario de Inspección'!$R$7</f>
        <v>0</v>
      </c>
      <c r="J285" s="71">
        <f>+'Formulario de Inspección'!$A$9</f>
        <v>0</v>
      </c>
      <c r="K285" s="70" t="str">
        <f>+'Formulario de Inspección'!$D$9</f>
        <v>DIAGNOSTICO INICIAL</v>
      </c>
      <c r="L285" s="71" t="str">
        <f>+'Formulario de Inspección'!$H$9</f>
        <v>N/A</v>
      </c>
      <c r="M285" s="70" t="str">
        <f>+'Formulario de Inspección'!$P$9</f>
        <v>N/A</v>
      </c>
      <c r="N285" s="71">
        <f>+'Formulario de Inspección'!$R$9</f>
        <v>0</v>
      </c>
      <c r="O285" s="74" t="s">
        <v>434</v>
      </c>
      <c r="P285" s="37" t="str">
        <f>+Referencia!D285</f>
        <v>f</v>
      </c>
      <c r="Q285" s="72" t="str">
        <f>+Referencia!G285</f>
        <v>Fijación del equipo de gasificación defectuosa</v>
      </c>
      <c r="R285" s="70" t="str">
        <f>+Referencia!F285</f>
        <v>DL</v>
      </c>
      <c r="S285" s="73" t="str">
        <f>+'Formulario de Inspección'!N399</f>
        <v>¡</v>
      </c>
      <c r="T285" s="75">
        <f>+'Formulario de Inspección'!O399</f>
        <v>0</v>
      </c>
      <c r="U285" s="70" t="str">
        <f>+'Formulario de Inspección'!$C$463</f>
        <v>FAVORABLE</v>
      </c>
      <c r="V285" s="70" t="str">
        <f>+'Formulario de Inspección'!$P$464</f>
        <v>N/A</v>
      </c>
      <c r="W285" s="70" t="str">
        <f>+'Formulario de Inspección'!$S$464</f>
        <v>N/A</v>
      </c>
      <c r="X285" s="70" t="str">
        <f>+'Formulario de Inspección'!$H$479</f>
        <v>William Ramírez Chavarría</v>
      </c>
    </row>
    <row r="286" spans="1:24" ht="31.95" hidden="1" customHeight="1">
      <c r="A286" s="70">
        <f>+'Formulario de Inspección'!$R$5</f>
        <v>0</v>
      </c>
      <c r="B286" s="70">
        <f>'Formulario de Inspección'!$A$5</f>
        <v>0</v>
      </c>
      <c r="C286" s="70" t="str">
        <f>+'Formulario de Inspección'!$D$5</f>
        <v>Banda transportadora</v>
      </c>
      <c r="D286" s="70">
        <f>+'Formulario de Inspección'!$H$5</f>
        <v>0</v>
      </c>
      <c r="E286" s="70">
        <f>+'Formulario de Inspección'!$A$7</f>
        <v>0</v>
      </c>
      <c r="F286" s="70">
        <f>+'Formulario de Inspección'!$D$7</f>
        <v>0</v>
      </c>
      <c r="G286" s="70">
        <f>+'Formulario de Inspección'!$H$7</f>
        <v>0</v>
      </c>
      <c r="H286" s="70">
        <f>+'Formulario de Inspección'!$P$7</f>
        <v>0</v>
      </c>
      <c r="I286" s="70">
        <f>+'Formulario de Inspección'!$R$7</f>
        <v>0</v>
      </c>
      <c r="J286" s="71">
        <f>+'Formulario de Inspección'!$A$9</f>
        <v>0</v>
      </c>
      <c r="K286" s="70" t="str">
        <f>+'Formulario de Inspección'!$D$9</f>
        <v>DIAGNOSTICO INICIAL</v>
      </c>
      <c r="L286" s="71" t="str">
        <f>+'Formulario de Inspección'!$H$9</f>
        <v>N/A</v>
      </c>
      <c r="M286" s="70" t="str">
        <f>+'Formulario de Inspección'!$P$9</f>
        <v>N/A</v>
      </c>
      <c r="N286" s="71">
        <f>+'Formulario de Inspección'!$R$9</f>
        <v>0</v>
      </c>
      <c r="O286" s="74" t="s">
        <v>434</v>
      </c>
      <c r="P286" s="37" t="str">
        <f>+Referencia!D286</f>
        <v>g</v>
      </c>
      <c r="Q286" s="72" t="str">
        <f>+Referencia!G286</f>
        <v>Fijación del equipo de gasificación defectuosa con peligro de
desprendimiento</v>
      </c>
      <c r="R286" s="70" t="str">
        <f>+Referencia!F286</f>
        <v>DG</v>
      </c>
      <c r="S286" s="73" t="str">
        <f>+'Formulario de Inspección'!N400</f>
        <v>¡</v>
      </c>
      <c r="T286" s="75">
        <f>+'Formulario de Inspección'!O400</f>
        <v>0</v>
      </c>
      <c r="U286" s="70" t="str">
        <f>+'Formulario de Inspección'!$C$463</f>
        <v>FAVORABLE</v>
      </c>
      <c r="V286" s="70" t="str">
        <f>+'Formulario de Inspección'!$P$464</f>
        <v>N/A</v>
      </c>
      <c r="W286" s="70" t="str">
        <f>+'Formulario de Inspección'!$S$464</f>
        <v>N/A</v>
      </c>
      <c r="X286" s="70" t="str">
        <f>+'Formulario de Inspección'!$H$479</f>
        <v>William Ramírez Chavarría</v>
      </c>
    </row>
    <row r="287" spans="1:24" ht="31.95" hidden="1" customHeight="1">
      <c r="A287" s="70">
        <f>+'Formulario de Inspección'!$R$5</f>
        <v>0</v>
      </c>
      <c r="B287" s="70">
        <f>'Formulario de Inspección'!$A$5</f>
        <v>0</v>
      </c>
      <c r="C287" s="70" t="str">
        <f>+'Formulario de Inspección'!$D$5</f>
        <v>Banda transportadora</v>
      </c>
      <c r="D287" s="70">
        <f>+'Formulario de Inspección'!$H$5</f>
        <v>0</v>
      </c>
      <c r="E287" s="70">
        <f>+'Formulario de Inspección'!$A$7</f>
        <v>0</v>
      </c>
      <c r="F287" s="70">
        <f>+'Formulario de Inspección'!$D$7</f>
        <v>0</v>
      </c>
      <c r="G287" s="70">
        <f>+'Formulario de Inspección'!$H$7</f>
        <v>0</v>
      </c>
      <c r="H287" s="70">
        <f>+'Formulario de Inspección'!$P$7</f>
        <v>0</v>
      </c>
      <c r="I287" s="70">
        <f>+'Formulario de Inspección'!$R$7</f>
        <v>0</v>
      </c>
      <c r="J287" s="71">
        <f>+'Formulario de Inspección'!$A$9</f>
        <v>0</v>
      </c>
      <c r="K287" s="70" t="str">
        <f>+'Formulario de Inspección'!$D$9</f>
        <v>DIAGNOSTICO INICIAL</v>
      </c>
      <c r="L287" s="71" t="str">
        <f>+'Formulario de Inspección'!$H$9</f>
        <v>N/A</v>
      </c>
      <c r="M287" s="70" t="str">
        <f>+'Formulario de Inspección'!$P$9</f>
        <v>N/A</v>
      </c>
      <c r="N287" s="71">
        <f>+'Formulario de Inspección'!$R$9</f>
        <v>0</v>
      </c>
      <c r="O287" s="74" t="s">
        <v>434</v>
      </c>
      <c r="P287" s="37" t="str">
        <f>+Referencia!D287</f>
        <v>h</v>
      </c>
      <c r="Q287" s="72" t="str">
        <f>+Referencia!G287</f>
        <v>Defectos de estado de racores y/o terminales</v>
      </c>
      <c r="R287" s="70" t="str">
        <f>+Referencia!F287</f>
        <v>DL</v>
      </c>
      <c r="S287" s="73" t="str">
        <f>+'Formulario de Inspección'!N401</f>
        <v>¡</v>
      </c>
      <c r="T287" s="75">
        <f>+'Formulario de Inspección'!O401</f>
        <v>0</v>
      </c>
      <c r="U287" s="70" t="str">
        <f>+'Formulario de Inspección'!$C$463</f>
        <v>FAVORABLE</v>
      </c>
      <c r="V287" s="70" t="str">
        <f>+'Formulario de Inspección'!$P$464</f>
        <v>N/A</v>
      </c>
      <c r="W287" s="70" t="str">
        <f>+'Formulario de Inspección'!$S$464</f>
        <v>N/A</v>
      </c>
      <c r="X287" s="70" t="str">
        <f>+'Formulario de Inspección'!$H$479</f>
        <v>William Ramírez Chavarría</v>
      </c>
    </row>
    <row r="288" spans="1:24" ht="31.95" hidden="1" customHeight="1">
      <c r="A288" s="70">
        <f>+'Formulario de Inspección'!$R$5</f>
        <v>0</v>
      </c>
      <c r="B288" s="70">
        <f>'Formulario de Inspección'!$A$5</f>
        <v>0</v>
      </c>
      <c r="C288" s="70" t="str">
        <f>+'Formulario de Inspección'!$D$5</f>
        <v>Banda transportadora</v>
      </c>
      <c r="D288" s="70">
        <f>+'Formulario de Inspección'!$H$5</f>
        <v>0</v>
      </c>
      <c r="E288" s="70">
        <f>+'Formulario de Inspección'!$A$7</f>
        <v>0</v>
      </c>
      <c r="F288" s="70">
        <f>+'Formulario de Inspección'!$D$7</f>
        <v>0</v>
      </c>
      <c r="G288" s="70">
        <f>+'Formulario de Inspección'!$H$7</f>
        <v>0</v>
      </c>
      <c r="H288" s="70">
        <f>+'Formulario de Inspección'!$P$7</f>
        <v>0</v>
      </c>
      <c r="I288" s="70">
        <f>+'Formulario de Inspección'!$R$7</f>
        <v>0</v>
      </c>
      <c r="J288" s="71">
        <f>+'Formulario de Inspección'!$A$9</f>
        <v>0</v>
      </c>
      <c r="K288" s="70" t="str">
        <f>+'Formulario de Inspección'!$D$9</f>
        <v>DIAGNOSTICO INICIAL</v>
      </c>
      <c r="L288" s="71" t="str">
        <f>+'Formulario de Inspección'!$H$9</f>
        <v>N/A</v>
      </c>
      <c r="M288" s="70" t="str">
        <f>+'Formulario de Inspección'!$P$9</f>
        <v>N/A</v>
      </c>
      <c r="N288" s="71">
        <f>+'Formulario de Inspección'!$R$9</f>
        <v>0</v>
      </c>
      <c r="O288" s="74" t="s">
        <v>434</v>
      </c>
      <c r="P288" s="37" t="str">
        <f>+Referencia!D288</f>
        <v>i</v>
      </c>
      <c r="Q288" s="72" t="str">
        <f>+Referencia!G288</f>
        <v xml:space="preserve">Tuberías de presión sometidas a vibraciones </v>
      </c>
      <c r="R288" s="70" t="str">
        <f>+Referencia!F288</f>
        <v>DL</v>
      </c>
      <c r="S288" s="73" t="str">
        <f>+'Formulario de Inspección'!N402</f>
        <v>¡</v>
      </c>
      <c r="T288" s="75">
        <f>+'Formulario de Inspección'!O402</f>
        <v>0</v>
      </c>
      <c r="U288" s="70" t="str">
        <f>+'Formulario de Inspección'!$C$463</f>
        <v>FAVORABLE</v>
      </c>
      <c r="V288" s="70" t="str">
        <f>+'Formulario de Inspección'!$P$464</f>
        <v>N/A</v>
      </c>
      <c r="W288" s="70" t="str">
        <f>+'Formulario de Inspección'!$S$464</f>
        <v>N/A</v>
      </c>
      <c r="X288" s="70" t="str">
        <f>+'Formulario de Inspección'!$H$479</f>
        <v>William Ramírez Chavarría</v>
      </c>
    </row>
    <row r="289" spans="1:24" ht="31.95" hidden="1" customHeight="1">
      <c r="A289" s="70">
        <f>+'Formulario de Inspección'!$R$5</f>
        <v>0</v>
      </c>
      <c r="B289" s="70">
        <f>'Formulario de Inspección'!$A$5</f>
        <v>0</v>
      </c>
      <c r="C289" s="70" t="str">
        <f>+'Formulario de Inspección'!$D$5</f>
        <v>Banda transportadora</v>
      </c>
      <c r="D289" s="70">
        <f>+'Formulario de Inspección'!$H$5</f>
        <v>0</v>
      </c>
      <c r="E289" s="70">
        <f>+'Formulario de Inspección'!$A$7</f>
        <v>0</v>
      </c>
      <c r="F289" s="70">
        <f>+'Formulario de Inspección'!$D$7</f>
        <v>0</v>
      </c>
      <c r="G289" s="70">
        <f>+'Formulario de Inspección'!$H$7</f>
        <v>0</v>
      </c>
      <c r="H289" s="70">
        <f>+'Formulario de Inspección'!$P$7</f>
        <v>0</v>
      </c>
      <c r="I289" s="70">
        <f>+'Formulario de Inspección'!$R$7</f>
        <v>0</v>
      </c>
      <c r="J289" s="71">
        <f>+'Formulario de Inspección'!$A$9</f>
        <v>0</v>
      </c>
      <c r="K289" s="70" t="str">
        <f>+'Formulario de Inspección'!$D$9</f>
        <v>DIAGNOSTICO INICIAL</v>
      </c>
      <c r="L289" s="71" t="str">
        <f>+'Formulario de Inspección'!$H$9</f>
        <v>N/A</v>
      </c>
      <c r="M289" s="70" t="str">
        <f>+'Formulario de Inspección'!$P$9</f>
        <v>N/A</v>
      </c>
      <c r="N289" s="71">
        <f>+'Formulario de Inspección'!$R$9</f>
        <v>0</v>
      </c>
      <c r="O289" s="74" t="s">
        <v>446</v>
      </c>
      <c r="P289" s="37" t="str">
        <f>+Referencia!D289</f>
        <v>a</v>
      </c>
      <c r="Q289" s="72" t="str">
        <f>+Referencia!G289</f>
        <v>Fugas en el depósito, tuberías, uniones y/o componentes del sistema hidráulico</v>
      </c>
      <c r="R289" s="70" t="str">
        <f>+Referencia!F289</f>
        <v>DG</v>
      </c>
      <c r="S289" s="73" t="str">
        <f>+'Formulario de Inspección'!N408</f>
        <v>P</v>
      </c>
      <c r="T289" s="75">
        <f>+'Formulario de Inspección'!O408</f>
        <v>0</v>
      </c>
      <c r="U289" s="70" t="str">
        <f>+'Formulario de Inspección'!$C$463</f>
        <v>FAVORABLE</v>
      </c>
      <c r="V289" s="70" t="str">
        <f>+'Formulario de Inspección'!$P$464</f>
        <v>N/A</v>
      </c>
      <c r="W289" s="70" t="str">
        <f>+'Formulario de Inspección'!$S$464</f>
        <v>N/A</v>
      </c>
      <c r="X289" s="70" t="str">
        <f>+'Formulario de Inspección'!$H$479</f>
        <v>William Ramírez Chavarría</v>
      </c>
    </row>
    <row r="290" spans="1:24" ht="31.95" hidden="1" customHeight="1">
      <c r="A290" s="70">
        <f>+'Formulario de Inspección'!$R$5</f>
        <v>0</v>
      </c>
      <c r="B290" s="70">
        <f>'Formulario de Inspección'!$A$5</f>
        <v>0</v>
      </c>
      <c r="C290" s="70" t="str">
        <f>+'Formulario de Inspección'!$D$5</f>
        <v>Banda transportadora</v>
      </c>
      <c r="D290" s="70">
        <f>+'Formulario de Inspección'!$H$5</f>
        <v>0</v>
      </c>
      <c r="E290" s="70">
        <f>+'Formulario de Inspección'!$A$7</f>
        <v>0</v>
      </c>
      <c r="F290" s="70">
        <f>+'Formulario de Inspección'!$D$7</f>
        <v>0</v>
      </c>
      <c r="G290" s="70">
        <f>+'Formulario de Inspección'!$H$7</f>
        <v>0</v>
      </c>
      <c r="H290" s="70">
        <f>+'Formulario de Inspección'!$P$7</f>
        <v>0</v>
      </c>
      <c r="I290" s="70">
        <f>+'Formulario de Inspección'!$R$7</f>
        <v>0</v>
      </c>
      <c r="J290" s="71">
        <f>+'Formulario de Inspección'!$A$9</f>
        <v>0</v>
      </c>
      <c r="K290" s="70" t="str">
        <f>+'Formulario de Inspección'!$D$9</f>
        <v>DIAGNOSTICO INICIAL</v>
      </c>
      <c r="L290" s="71" t="str">
        <f>+'Formulario de Inspección'!$H$9</f>
        <v>N/A</v>
      </c>
      <c r="M290" s="70" t="str">
        <f>+'Formulario de Inspección'!$P$9</f>
        <v>N/A</v>
      </c>
      <c r="N290" s="71">
        <f>+'Formulario de Inspección'!$R$9</f>
        <v>0</v>
      </c>
      <c r="O290" s="74" t="s">
        <v>446</v>
      </c>
      <c r="P290" s="37" t="str">
        <f>+Referencia!D290</f>
        <v>b</v>
      </c>
      <c r="Q290" s="72" t="str">
        <f>+Referencia!G290</f>
        <v>Inexistencia o mal funcionamiento del sistema de paro de emergencia</v>
      </c>
      <c r="R290" s="70" t="str">
        <f>+Referencia!F290</f>
        <v>DG</v>
      </c>
      <c r="S290" s="73" t="str">
        <f>+'Formulario de Inspección'!N409</f>
        <v>P</v>
      </c>
      <c r="T290" s="75">
        <f>+'Formulario de Inspección'!O409</f>
        <v>0</v>
      </c>
      <c r="U290" s="70" t="str">
        <f>+'Formulario de Inspección'!$C$463</f>
        <v>FAVORABLE</v>
      </c>
      <c r="V290" s="70" t="str">
        <f>+'Formulario de Inspección'!$P$464</f>
        <v>N/A</v>
      </c>
      <c r="W290" s="70" t="str">
        <f>+'Formulario de Inspección'!$S$464</f>
        <v>N/A</v>
      </c>
      <c r="X290" s="70" t="str">
        <f>+'Formulario de Inspección'!$H$479</f>
        <v>William Ramírez Chavarría</v>
      </c>
    </row>
    <row r="291" spans="1:24" ht="31.95" hidden="1" customHeight="1">
      <c r="A291" s="70">
        <f>+'Formulario de Inspección'!$R$5</f>
        <v>0</v>
      </c>
      <c r="B291" s="70">
        <f>'Formulario de Inspección'!$A$5</f>
        <v>0</v>
      </c>
      <c r="C291" s="70" t="str">
        <f>+'Formulario de Inspección'!$D$5</f>
        <v>Banda transportadora</v>
      </c>
      <c r="D291" s="70">
        <f>+'Formulario de Inspección'!$H$5</f>
        <v>0</v>
      </c>
      <c r="E291" s="70">
        <f>+'Formulario de Inspección'!$A$7</f>
        <v>0</v>
      </c>
      <c r="F291" s="70">
        <f>+'Formulario de Inspección'!$D$7</f>
        <v>0</v>
      </c>
      <c r="G291" s="70">
        <f>+'Formulario de Inspección'!$H$7</f>
        <v>0</v>
      </c>
      <c r="H291" s="70">
        <f>+'Formulario de Inspección'!$P$7</f>
        <v>0</v>
      </c>
      <c r="I291" s="70">
        <f>+'Formulario de Inspección'!$R$7</f>
        <v>0</v>
      </c>
      <c r="J291" s="71">
        <f>+'Formulario de Inspección'!$A$9</f>
        <v>0</v>
      </c>
      <c r="K291" s="70" t="str">
        <f>+'Formulario de Inspección'!$D$9</f>
        <v>DIAGNOSTICO INICIAL</v>
      </c>
      <c r="L291" s="71" t="str">
        <f>+'Formulario de Inspección'!$H$9</f>
        <v>N/A</v>
      </c>
      <c r="M291" s="70" t="str">
        <f>+'Formulario de Inspección'!$P$9</f>
        <v>N/A</v>
      </c>
      <c r="N291" s="71">
        <f>+'Formulario de Inspección'!$R$9</f>
        <v>0</v>
      </c>
      <c r="O291" s="74" t="s">
        <v>446</v>
      </c>
      <c r="P291" s="37" t="str">
        <f>+Referencia!D291</f>
        <v>c</v>
      </c>
      <c r="Q291" s="72" t="str">
        <f>+Referencia!G291</f>
        <v>Inexistencia o mal funcionamiento del sistema de liberación de estabilizadores</v>
      </c>
      <c r="R291" s="70" t="str">
        <f>+Referencia!F291</f>
        <v>DG</v>
      </c>
      <c r="S291" s="73" t="str">
        <f>+'Formulario de Inspección'!N410</f>
        <v>¡</v>
      </c>
      <c r="T291" s="75">
        <f>+'Formulario de Inspección'!O410</f>
        <v>0</v>
      </c>
      <c r="U291" s="70" t="str">
        <f>+'Formulario de Inspección'!$C$463</f>
        <v>FAVORABLE</v>
      </c>
      <c r="V291" s="70" t="str">
        <f>+'Formulario de Inspección'!$P$464</f>
        <v>N/A</v>
      </c>
      <c r="W291" s="70" t="str">
        <f>+'Formulario de Inspección'!$S$464</f>
        <v>N/A</v>
      </c>
      <c r="X291" s="70" t="str">
        <f>+'Formulario de Inspección'!$H$479</f>
        <v>William Ramírez Chavarría</v>
      </c>
    </row>
    <row r="292" spans="1:24" ht="28.8" hidden="1">
      <c r="A292" s="70">
        <f>+'Formulario de Inspección'!$R$5</f>
        <v>0</v>
      </c>
      <c r="B292" s="70">
        <f>'Formulario de Inspección'!$A$5</f>
        <v>0</v>
      </c>
      <c r="C292" s="70" t="str">
        <f>+'Formulario de Inspección'!$D$5</f>
        <v>Banda transportadora</v>
      </c>
      <c r="D292" s="70">
        <f>+'Formulario de Inspección'!$H$5</f>
        <v>0</v>
      </c>
      <c r="E292" s="70">
        <f>+'Formulario de Inspección'!$A$7</f>
        <v>0</v>
      </c>
      <c r="F292" s="70">
        <f>+'Formulario de Inspección'!$D$7</f>
        <v>0</v>
      </c>
      <c r="G292" s="70">
        <f>+'Formulario de Inspección'!$H$7</f>
        <v>0</v>
      </c>
      <c r="H292" s="70">
        <f>+'Formulario de Inspección'!$P$7</f>
        <v>0</v>
      </c>
      <c r="I292" s="70">
        <f>+'Formulario de Inspección'!$R$7</f>
        <v>0</v>
      </c>
      <c r="J292" s="71">
        <f>+'Formulario de Inspección'!$A$9</f>
        <v>0</v>
      </c>
      <c r="K292" s="70" t="str">
        <f>+'Formulario de Inspección'!$D$9</f>
        <v>DIAGNOSTICO INICIAL</v>
      </c>
      <c r="L292" s="71" t="str">
        <f>+'Formulario de Inspección'!$H$9</f>
        <v>N/A</v>
      </c>
      <c r="M292" s="70" t="str">
        <f>+'Formulario de Inspección'!$P$9</f>
        <v>N/A</v>
      </c>
      <c r="N292" s="71">
        <f>+'Formulario de Inspección'!$R$9</f>
        <v>0</v>
      </c>
      <c r="O292" s="74" t="s">
        <v>446</v>
      </c>
      <c r="P292" s="37" t="str">
        <f>+Referencia!D292</f>
        <v>d</v>
      </c>
      <c r="Q292" s="72" t="str">
        <f>+Referencia!G292</f>
        <v>Inexistencia del tapón del deposito hidráulico.</v>
      </c>
      <c r="R292" s="70" t="str">
        <f>+Referencia!F292</f>
        <v>DG</v>
      </c>
      <c r="S292" s="73" t="str">
        <f>+'Formulario de Inspección'!N411</f>
        <v>P</v>
      </c>
      <c r="T292" s="75">
        <f>+'Formulario de Inspección'!O411</f>
        <v>0</v>
      </c>
      <c r="U292" s="70" t="str">
        <f>+'Formulario de Inspección'!$C$463</f>
        <v>FAVORABLE</v>
      </c>
      <c r="V292" s="70" t="str">
        <f>+'Formulario de Inspección'!$P$464</f>
        <v>N/A</v>
      </c>
      <c r="W292" s="70" t="str">
        <f>+'Formulario de Inspección'!$S$464</f>
        <v>N/A</v>
      </c>
      <c r="X292" s="70" t="str">
        <f>+'Formulario de Inspección'!$H$479</f>
        <v>William Ramírez Chavarría</v>
      </c>
    </row>
    <row r="293" spans="1:24" ht="28.8" hidden="1">
      <c r="A293" s="70">
        <f>+'Formulario de Inspección'!$R$5</f>
        <v>0</v>
      </c>
      <c r="B293" s="70">
        <f>'Formulario de Inspección'!$A$5</f>
        <v>0</v>
      </c>
      <c r="C293" s="70" t="str">
        <f>+'Formulario de Inspección'!$D$5</f>
        <v>Banda transportadora</v>
      </c>
      <c r="D293" s="70">
        <f>+'Formulario de Inspección'!$H$5</f>
        <v>0</v>
      </c>
      <c r="E293" s="70">
        <f>+'Formulario de Inspección'!$A$7</f>
        <v>0</v>
      </c>
      <c r="F293" s="70">
        <f>+'Formulario de Inspección'!$D$7</f>
        <v>0</v>
      </c>
      <c r="G293" s="70">
        <f>+'Formulario de Inspección'!$H$7</f>
        <v>0</v>
      </c>
      <c r="H293" s="70">
        <f>+'Formulario de Inspección'!$P$7</f>
        <v>0</v>
      </c>
      <c r="I293" s="70">
        <f>+'Formulario de Inspección'!$R$7</f>
        <v>0</v>
      </c>
      <c r="J293" s="71">
        <f>+'Formulario de Inspección'!$A$9</f>
        <v>0</v>
      </c>
      <c r="K293" s="70" t="str">
        <f>+'Formulario de Inspección'!$D$9</f>
        <v>DIAGNOSTICO INICIAL</v>
      </c>
      <c r="L293" s="71" t="str">
        <f>+'Formulario de Inspección'!$H$9</f>
        <v>N/A</v>
      </c>
      <c r="M293" s="70" t="str">
        <f>+'Formulario de Inspección'!$P$9</f>
        <v>N/A</v>
      </c>
      <c r="N293" s="71">
        <f>+'Formulario de Inspección'!$R$9</f>
        <v>0</v>
      </c>
      <c r="O293" s="74" t="s">
        <v>446</v>
      </c>
      <c r="P293" s="37" t="str">
        <f>+Referencia!D293</f>
        <v>e</v>
      </c>
      <c r="Q293" s="72" t="str">
        <f>+Referencia!G293</f>
        <v>Nivel de fluidos hidráulicos por debajo del mínimo de la faja de operación</v>
      </c>
      <c r="R293" s="70" t="str">
        <f>+Referencia!F293</f>
        <v>DG</v>
      </c>
      <c r="S293" s="73" t="str">
        <f>+'Formulario de Inspección'!N412</f>
        <v>P</v>
      </c>
      <c r="T293" s="75">
        <f>+'Formulario de Inspección'!O412</f>
        <v>0</v>
      </c>
      <c r="U293" s="70" t="str">
        <f>+'Formulario de Inspección'!$C$463</f>
        <v>FAVORABLE</v>
      </c>
      <c r="V293" s="70" t="str">
        <f>+'Formulario de Inspección'!$P$464</f>
        <v>N/A</v>
      </c>
      <c r="W293" s="70" t="str">
        <f>+'Formulario de Inspección'!$S$464</f>
        <v>N/A</v>
      </c>
      <c r="X293" s="70" t="str">
        <f>+'Formulario de Inspección'!$H$479</f>
        <v>William Ramírez Chavarría</v>
      </c>
    </row>
    <row r="294" spans="1:24" ht="31.95" hidden="1" customHeight="1">
      <c r="A294" s="70">
        <f>+'Formulario de Inspección'!$R$5</f>
        <v>0</v>
      </c>
      <c r="B294" s="70">
        <f>'Formulario de Inspección'!$A$5</f>
        <v>0</v>
      </c>
      <c r="C294" s="70" t="str">
        <f>+'Formulario de Inspección'!$D$5</f>
        <v>Banda transportadora</v>
      </c>
      <c r="D294" s="70">
        <f>+'Formulario de Inspección'!$H$5</f>
        <v>0</v>
      </c>
      <c r="E294" s="70">
        <f>+'Formulario de Inspección'!$A$7</f>
        <v>0</v>
      </c>
      <c r="F294" s="70">
        <f>+'Formulario de Inspección'!$D$7</f>
        <v>0</v>
      </c>
      <c r="G294" s="70">
        <f>+'Formulario de Inspección'!$H$7</f>
        <v>0</v>
      </c>
      <c r="H294" s="70">
        <f>+'Formulario de Inspección'!$P$7</f>
        <v>0</v>
      </c>
      <c r="I294" s="70">
        <f>+'Formulario de Inspección'!$R$7</f>
        <v>0</v>
      </c>
      <c r="J294" s="71">
        <f>+'Formulario de Inspección'!$A$9</f>
        <v>0</v>
      </c>
      <c r="K294" s="70" t="str">
        <f>+'Formulario de Inspección'!$D$9</f>
        <v>DIAGNOSTICO INICIAL</v>
      </c>
      <c r="L294" s="71" t="str">
        <f>+'Formulario de Inspección'!$H$9</f>
        <v>N/A</v>
      </c>
      <c r="M294" s="70" t="str">
        <f>+'Formulario de Inspección'!$P$9</f>
        <v>N/A</v>
      </c>
      <c r="N294" s="71">
        <f>+'Formulario de Inspección'!$R$9</f>
        <v>0</v>
      </c>
      <c r="O294" s="74" t="s">
        <v>446</v>
      </c>
      <c r="P294" s="37" t="str">
        <f>+Referencia!D294</f>
        <v>f</v>
      </c>
      <c r="Q294" s="72" t="str">
        <f>+Referencia!G294</f>
        <v>Defectos mayores en mangueras, acoples, tuberías, válvulas y demás componentes del sistema (roces entre mangueras o con otro elemento que puedan fisurar o cortar la manguera)</v>
      </c>
      <c r="R294" s="70" t="str">
        <f>+Referencia!F294</f>
        <v>DG</v>
      </c>
      <c r="S294" s="73" t="str">
        <f>+'Formulario de Inspección'!N413</f>
        <v>P</v>
      </c>
      <c r="T294" s="75">
        <f>+'Formulario de Inspección'!O413</f>
        <v>0</v>
      </c>
      <c r="U294" s="70" t="str">
        <f>+'Formulario de Inspección'!$C$463</f>
        <v>FAVORABLE</v>
      </c>
      <c r="V294" s="70" t="str">
        <f>+'Formulario de Inspección'!$P$464</f>
        <v>N/A</v>
      </c>
      <c r="W294" s="70" t="str">
        <f>+'Formulario de Inspección'!$S$464</f>
        <v>N/A</v>
      </c>
      <c r="X294" s="70" t="str">
        <f>+'Formulario de Inspección'!$H$479</f>
        <v>William Ramírez Chavarría</v>
      </c>
    </row>
    <row r="295" spans="1:24" ht="28.8" hidden="1">
      <c r="A295" s="70">
        <f>+'Formulario de Inspección'!$R$5</f>
        <v>0</v>
      </c>
      <c r="B295" s="70">
        <f>'Formulario de Inspección'!$A$5</f>
        <v>0</v>
      </c>
      <c r="C295" s="70" t="str">
        <f>+'Formulario de Inspección'!$D$5</f>
        <v>Banda transportadora</v>
      </c>
      <c r="D295" s="70">
        <f>+'Formulario de Inspección'!$H$5</f>
        <v>0</v>
      </c>
      <c r="E295" s="70">
        <f>+'Formulario de Inspección'!$A$7</f>
        <v>0</v>
      </c>
      <c r="F295" s="70">
        <f>+'Formulario de Inspección'!$D$7</f>
        <v>0</v>
      </c>
      <c r="G295" s="70">
        <f>+'Formulario de Inspección'!$H$7</f>
        <v>0</v>
      </c>
      <c r="H295" s="70">
        <f>+'Formulario de Inspección'!$P$7</f>
        <v>0</v>
      </c>
      <c r="I295" s="70">
        <f>+'Formulario de Inspección'!$R$7</f>
        <v>0</v>
      </c>
      <c r="J295" s="71">
        <f>+'Formulario de Inspección'!$A$9</f>
        <v>0</v>
      </c>
      <c r="K295" s="70" t="str">
        <f>+'Formulario de Inspección'!$D$9</f>
        <v>DIAGNOSTICO INICIAL</v>
      </c>
      <c r="L295" s="71" t="str">
        <f>+'Formulario de Inspección'!$H$9</f>
        <v>N/A</v>
      </c>
      <c r="M295" s="70" t="str">
        <f>+'Formulario de Inspección'!$P$9</f>
        <v>N/A</v>
      </c>
      <c r="N295" s="71">
        <f>+'Formulario de Inspección'!$R$9</f>
        <v>0</v>
      </c>
      <c r="O295" s="74" t="s">
        <v>446</v>
      </c>
      <c r="P295" s="37" t="str">
        <f>+Referencia!D295</f>
        <v>g</v>
      </c>
      <c r="Q295" s="72" t="str">
        <f>+Referencia!G295</f>
        <v>Defectos menores en mangueras, acoples, tuberías, válvulas y demás componentes del sistema</v>
      </c>
      <c r="R295" s="70" t="str">
        <f>+Referencia!F295</f>
        <v>DL</v>
      </c>
      <c r="S295" s="73" t="str">
        <f>+'Formulario de Inspección'!N414</f>
        <v>P</v>
      </c>
      <c r="T295" s="75">
        <f>+'Formulario de Inspección'!O414</f>
        <v>0</v>
      </c>
      <c r="U295" s="70" t="str">
        <f>+'Formulario de Inspección'!$C$463</f>
        <v>FAVORABLE</v>
      </c>
      <c r="V295" s="70" t="str">
        <f>+'Formulario de Inspección'!$P$464</f>
        <v>N/A</v>
      </c>
      <c r="W295" s="70" t="str">
        <f>+'Formulario de Inspección'!$S$464</f>
        <v>N/A</v>
      </c>
      <c r="X295" s="70" t="str">
        <f>+'Formulario de Inspección'!$H$479</f>
        <v>William Ramírez Chavarría</v>
      </c>
    </row>
    <row r="296" spans="1:24" ht="31.95" hidden="1" customHeight="1">
      <c r="A296" s="70">
        <f>+'Formulario de Inspección'!$R$5</f>
        <v>0</v>
      </c>
      <c r="B296" s="70">
        <f>'Formulario de Inspección'!$A$5</f>
        <v>0</v>
      </c>
      <c r="C296" s="70" t="str">
        <f>+'Formulario de Inspección'!$D$5</f>
        <v>Banda transportadora</v>
      </c>
      <c r="D296" s="70">
        <f>+'Formulario de Inspección'!$H$5</f>
        <v>0</v>
      </c>
      <c r="E296" s="70">
        <f>+'Formulario de Inspección'!$A$7</f>
        <v>0</v>
      </c>
      <c r="F296" s="70">
        <f>+'Formulario de Inspección'!$D$7</f>
        <v>0</v>
      </c>
      <c r="G296" s="70">
        <f>+'Formulario de Inspección'!$H$7</f>
        <v>0</v>
      </c>
      <c r="H296" s="70">
        <f>+'Formulario de Inspección'!$P$7</f>
        <v>0</v>
      </c>
      <c r="I296" s="70">
        <f>+'Formulario de Inspección'!$R$7</f>
        <v>0</v>
      </c>
      <c r="J296" s="71">
        <f>+'Formulario de Inspección'!$A$9</f>
        <v>0</v>
      </c>
      <c r="K296" s="70" t="str">
        <f>+'Formulario de Inspección'!$D$9</f>
        <v>DIAGNOSTICO INICIAL</v>
      </c>
      <c r="L296" s="71" t="str">
        <f>+'Formulario de Inspección'!$H$9</f>
        <v>N/A</v>
      </c>
      <c r="M296" s="70" t="str">
        <f>+'Formulario de Inspección'!$P$9</f>
        <v>N/A</v>
      </c>
      <c r="N296" s="71">
        <f>+'Formulario de Inspección'!$R$9</f>
        <v>0</v>
      </c>
      <c r="O296" s="74" t="s">
        <v>446</v>
      </c>
      <c r="P296" s="37" t="str">
        <f>+Referencia!D296</f>
        <v>h</v>
      </c>
      <c r="Q296" s="72" t="str">
        <f>+Referencia!G296</f>
        <v>Existencia de holguras leves en los elementos activos del sistema (cadenas , torres, guías, mástiles, etc.)</v>
      </c>
      <c r="R296" s="70" t="str">
        <f>+Referencia!F296</f>
        <v>DL</v>
      </c>
      <c r="S296" s="73" t="str">
        <f>+'Formulario de Inspección'!N415</f>
        <v>P</v>
      </c>
      <c r="T296" s="75">
        <f>+'Formulario de Inspección'!O415</f>
        <v>0</v>
      </c>
      <c r="U296" s="70" t="str">
        <f>+'Formulario de Inspección'!$C$463</f>
        <v>FAVORABLE</v>
      </c>
      <c r="V296" s="70" t="str">
        <f>+'Formulario de Inspección'!$P$464</f>
        <v>N/A</v>
      </c>
      <c r="W296" s="70" t="str">
        <f>+'Formulario de Inspección'!$S$464</f>
        <v>N/A</v>
      </c>
      <c r="X296" s="70" t="str">
        <f>+'Formulario de Inspección'!$H$479</f>
        <v>William Ramírez Chavarría</v>
      </c>
    </row>
    <row r="297" spans="1:24" ht="31.95" hidden="1" customHeight="1">
      <c r="A297" s="70">
        <f>+'Formulario de Inspección'!$R$5</f>
        <v>0</v>
      </c>
      <c r="B297" s="70">
        <f>'Formulario de Inspección'!$A$5</f>
        <v>0</v>
      </c>
      <c r="C297" s="70" t="str">
        <f>+'Formulario de Inspección'!$D$5</f>
        <v>Banda transportadora</v>
      </c>
      <c r="D297" s="70">
        <f>+'Formulario de Inspección'!$H$5</f>
        <v>0</v>
      </c>
      <c r="E297" s="70">
        <f>+'Formulario de Inspección'!$A$7</f>
        <v>0</v>
      </c>
      <c r="F297" s="70">
        <f>+'Formulario de Inspección'!$D$7</f>
        <v>0</v>
      </c>
      <c r="G297" s="70">
        <f>+'Formulario de Inspección'!$H$7</f>
        <v>0</v>
      </c>
      <c r="H297" s="70">
        <f>+'Formulario de Inspección'!$P$7</f>
        <v>0</v>
      </c>
      <c r="I297" s="70">
        <f>+'Formulario de Inspección'!$R$7</f>
        <v>0</v>
      </c>
      <c r="J297" s="71">
        <f>+'Formulario de Inspección'!$A$9</f>
        <v>0</v>
      </c>
      <c r="K297" s="70" t="str">
        <f>+'Formulario de Inspección'!$D$9</f>
        <v>DIAGNOSTICO INICIAL</v>
      </c>
      <c r="L297" s="71" t="str">
        <f>+'Formulario de Inspección'!$H$9</f>
        <v>N/A</v>
      </c>
      <c r="M297" s="70" t="str">
        <f>+'Formulario de Inspección'!$P$9</f>
        <v>N/A</v>
      </c>
      <c r="N297" s="71">
        <f>+'Formulario de Inspección'!$R$9</f>
        <v>0</v>
      </c>
      <c r="O297" s="74" t="s">
        <v>446</v>
      </c>
      <c r="P297" s="37" t="str">
        <f>+Referencia!D297</f>
        <v>i</v>
      </c>
      <c r="Q297" s="72" t="str">
        <f>+Referencia!G297</f>
        <v>Existencia de holguras excesivas en los elementos activos del sistema (cadenas, pistones, torres, guías, mástiles, etc.)</v>
      </c>
      <c r="R297" s="70" t="str">
        <f>+Referencia!F297</f>
        <v>DG</v>
      </c>
      <c r="S297" s="73" t="str">
        <f>+'Formulario de Inspección'!N416</f>
        <v>P</v>
      </c>
      <c r="T297" s="75">
        <f>+'Formulario de Inspección'!O416</f>
        <v>0</v>
      </c>
      <c r="U297" s="70" t="str">
        <f>+'Formulario de Inspección'!$C$463</f>
        <v>FAVORABLE</v>
      </c>
      <c r="V297" s="70" t="str">
        <f>+'Formulario de Inspección'!$P$464</f>
        <v>N/A</v>
      </c>
      <c r="W297" s="70" t="str">
        <f>+'Formulario de Inspección'!$S$464</f>
        <v>N/A</v>
      </c>
      <c r="X297" s="70" t="str">
        <f>+'Formulario de Inspección'!$H$479</f>
        <v>William Ramírez Chavarría</v>
      </c>
    </row>
    <row r="298" spans="1:24" ht="28.8" hidden="1">
      <c r="A298" s="70">
        <f>+'Formulario de Inspección'!$R$5</f>
        <v>0</v>
      </c>
      <c r="B298" s="70">
        <f>'Formulario de Inspección'!$A$5</f>
        <v>0</v>
      </c>
      <c r="C298" s="70" t="str">
        <f>+'Formulario de Inspección'!$D$5</f>
        <v>Banda transportadora</v>
      </c>
      <c r="D298" s="70">
        <f>+'Formulario de Inspección'!$H$5</f>
        <v>0</v>
      </c>
      <c r="E298" s="70">
        <f>+'Formulario de Inspección'!$A$7</f>
        <v>0</v>
      </c>
      <c r="F298" s="70">
        <f>+'Formulario de Inspección'!$D$7</f>
        <v>0</v>
      </c>
      <c r="G298" s="70">
        <f>+'Formulario de Inspección'!$H$7</f>
        <v>0</v>
      </c>
      <c r="H298" s="70">
        <f>+'Formulario de Inspección'!$P$7</f>
        <v>0</v>
      </c>
      <c r="I298" s="70">
        <f>+'Formulario de Inspección'!$R$7</f>
        <v>0</v>
      </c>
      <c r="J298" s="71">
        <f>+'Formulario de Inspección'!$A$9</f>
        <v>0</v>
      </c>
      <c r="K298" s="70" t="str">
        <f>+'Formulario de Inspección'!$D$9</f>
        <v>DIAGNOSTICO INICIAL</v>
      </c>
      <c r="L298" s="71" t="str">
        <f>+'Formulario de Inspección'!$H$9</f>
        <v>N/A</v>
      </c>
      <c r="M298" s="70" t="str">
        <f>+'Formulario de Inspección'!$P$9</f>
        <v>N/A</v>
      </c>
      <c r="N298" s="71">
        <f>+'Formulario de Inspección'!$R$9</f>
        <v>0</v>
      </c>
      <c r="O298" s="74" t="s">
        <v>446</v>
      </c>
      <c r="P298" s="37" t="str">
        <f>+Referencia!D298</f>
        <v>j</v>
      </c>
      <c r="Q298" s="72" t="str">
        <f>+Referencia!G298</f>
        <v>Defectos menores de estado y fijación de los mecanismos de activos (cadenas, pistones torres, guías, mástiles, etc.)</v>
      </c>
      <c r="R298" s="70" t="str">
        <f>+Referencia!F298</f>
        <v>DL</v>
      </c>
      <c r="S298" s="73" t="str">
        <f>+'Formulario de Inspección'!N417</f>
        <v>P</v>
      </c>
      <c r="T298" s="75">
        <f>+'Formulario de Inspección'!O417</f>
        <v>0</v>
      </c>
      <c r="U298" s="70" t="str">
        <f>+'Formulario de Inspección'!$C$463</f>
        <v>FAVORABLE</v>
      </c>
      <c r="V298" s="70" t="str">
        <f>+'Formulario de Inspección'!$P$464</f>
        <v>N/A</v>
      </c>
      <c r="W298" s="70" t="str">
        <f>+'Formulario de Inspección'!$S$464</f>
        <v>N/A</v>
      </c>
      <c r="X298" s="70" t="str">
        <f>+'Formulario de Inspección'!$H$479</f>
        <v>William Ramírez Chavarría</v>
      </c>
    </row>
    <row r="299" spans="1:24" ht="31.95" hidden="1" customHeight="1">
      <c r="A299" s="70">
        <f>+'Formulario de Inspección'!$R$5</f>
        <v>0</v>
      </c>
      <c r="B299" s="70">
        <f>'Formulario de Inspección'!$A$5</f>
        <v>0</v>
      </c>
      <c r="C299" s="70" t="str">
        <f>+'Formulario de Inspección'!$D$5</f>
        <v>Banda transportadora</v>
      </c>
      <c r="D299" s="70">
        <f>+'Formulario de Inspección'!$H$5</f>
        <v>0</v>
      </c>
      <c r="E299" s="70">
        <f>+'Formulario de Inspección'!$A$7</f>
        <v>0</v>
      </c>
      <c r="F299" s="70">
        <f>+'Formulario de Inspección'!$D$7</f>
        <v>0</v>
      </c>
      <c r="G299" s="70">
        <f>+'Formulario de Inspección'!$H$7</f>
        <v>0</v>
      </c>
      <c r="H299" s="70">
        <f>+'Formulario de Inspección'!$P$7</f>
        <v>0</v>
      </c>
      <c r="I299" s="70">
        <f>+'Formulario de Inspección'!$R$7</f>
        <v>0</v>
      </c>
      <c r="J299" s="71">
        <f>+'Formulario de Inspección'!$A$9</f>
        <v>0</v>
      </c>
      <c r="K299" s="70" t="str">
        <f>+'Formulario de Inspección'!$D$9</f>
        <v>DIAGNOSTICO INICIAL</v>
      </c>
      <c r="L299" s="71" t="str">
        <f>+'Formulario de Inspección'!$H$9</f>
        <v>N/A</v>
      </c>
      <c r="M299" s="70" t="str">
        <f>+'Formulario de Inspección'!$P$9</f>
        <v>N/A</v>
      </c>
      <c r="N299" s="71">
        <f>+'Formulario de Inspección'!$R$9</f>
        <v>0</v>
      </c>
      <c r="O299" s="74" t="s">
        <v>446</v>
      </c>
      <c r="P299" s="37" t="str">
        <f>+Referencia!D299</f>
        <v>k</v>
      </c>
      <c r="Q299" s="72" t="str">
        <f>+Referencia!G299</f>
        <v>Defectos mayores de estado y fijación de los mecanismos de activos (cadenas, pistones torres, guías, mástiles, etc.)</v>
      </c>
      <c r="R299" s="70" t="str">
        <f>+Referencia!F299</f>
        <v>DG</v>
      </c>
      <c r="S299" s="73" t="str">
        <f>+'Formulario de Inspección'!N418</f>
        <v>P</v>
      </c>
      <c r="T299" s="75">
        <f>+'Formulario de Inspección'!O418</f>
        <v>0</v>
      </c>
      <c r="U299" s="70" t="str">
        <f>+'Formulario de Inspección'!$C$463</f>
        <v>FAVORABLE</v>
      </c>
      <c r="V299" s="70" t="str">
        <f>+'Formulario de Inspección'!$P$464</f>
        <v>N/A</v>
      </c>
      <c r="W299" s="70" t="str">
        <f>+'Formulario de Inspección'!$S$464</f>
        <v>N/A</v>
      </c>
      <c r="X299" s="70" t="str">
        <f>+'Formulario de Inspección'!$H$479</f>
        <v>William Ramírez Chavarría</v>
      </c>
    </row>
    <row r="300" spans="1:24" ht="31.95" hidden="1" customHeight="1">
      <c r="A300" s="70">
        <f>+'Formulario de Inspección'!$R$5</f>
        <v>0</v>
      </c>
      <c r="B300" s="70">
        <f>'Formulario de Inspección'!$A$5</f>
        <v>0</v>
      </c>
      <c r="C300" s="70" t="str">
        <f>+'Formulario de Inspección'!$D$5</f>
        <v>Banda transportadora</v>
      </c>
      <c r="D300" s="70">
        <f>+'Formulario de Inspección'!$H$5</f>
        <v>0</v>
      </c>
      <c r="E300" s="70">
        <f>+'Formulario de Inspección'!$A$7</f>
        <v>0</v>
      </c>
      <c r="F300" s="70">
        <f>+'Formulario de Inspección'!$D$7</f>
        <v>0</v>
      </c>
      <c r="G300" s="70">
        <f>+'Formulario de Inspección'!$H$7</f>
        <v>0</v>
      </c>
      <c r="H300" s="70">
        <f>+'Formulario de Inspección'!$P$7</f>
        <v>0</v>
      </c>
      <c r="I300" s="70">
        <f>+'Formulario de Inspección'!$R$7</f>
        <v>0</v>
      </c>
      <c r="J300" s="71">
        <f>+'Formulario de Inspección'!$A$9</f>
        <v>0</v>
      </c>
      <c r="K300" s="70" t="str">
        <f>+'Formulario de Inspección'!$D$9</f>
        <v>DIAGNOSTICO INICIAL</v>
      </c>
      <c r="L300" s="71" t="str">
        <f>+'Formulario de Inspección'!$H$9</f>
        <v>N/A</v>
      </c>
      <c r="M300" s="70" t="str">
        <f>+'Formulario de Inspección'!$P$9</f>
        <v>N/A</v>
      </c>
      <c r="N300" s="71">
        <f>+'Formulario de Inspección'!$R$9</f>
        <v>0</v>
      </c>
      <c r="O300" s="74" t="s">
        <v>446</v>
      </c>
      <c r="P300" s="37" t="str">
        <f>+Referencia!D300</f>
        <v>l</v>
      </c>
      <c r="Q300" s="72" t="str">
        <f>+Referencia!G300</f>
        <v>Cableado eléctrico presentan sus forros con cortes expuestos, roces con peligro de corte, mal sujetos, mal empatados u otra condición que represente un peligro de corto circuito</v>
      </c>
      <c r="R300" s="70" t="str">
        <f>+Referencia!F300</f>
        <v>DG</v>
      </c>
      <c r="S300" s="73" t="str">
        <f>+'Formulario de Inspección'!N419</f>
        <v>P</v>
      </c>
      <c r="T300" s="75">
        <f>+'Formulario de Inspección'!O419</f>
        <v>0</v>
      </c>
      <c r="U300" s="70" t="str">
        <f>+'Formulario de Inspección'!$C$463</f>
        <v>FAVORABLE</v>
      </c>
      <c r="V300" s="70" t="str">
        <f>+'Formulario de Inspección'!$P$464</f>
        <v>N/A</v>
      </c>
      <c r="W300" s="70" t="str">
        <f>+'Formulario de Inspección'!$S$464</f>
        <v>N/A</v>
      </c>
      <c r="X300" s="70" t="str">
        <f>+'Formulario de Inspección'!$H$479</f>
        <v>William Ramírez Chavarría</v>
      </c>
    </row>
    <row r="301" spans="1:24" ht="31.95" hidden="1" customHeight="1">
      <c r="A301" s="70">
        <f>+'Formulario de Inspección'!$R$5</f>
        <v>0</v>
      </c>
      <c r="B301" s="70">
        <f>'Formulario de Inspección'!$A$5</f>
        <v>0</v>
      </c>
      <c r="C301" s="70" t="str">
        <f>+'Formulario de Inspección'!$D$5</f>
        <v>Banda transportadora</v>
      </c>
      <c r="D301" s="70">
        <f>+'Formulario de Inspección'!$H$5</f>
        <v>0</v>
      </c>
      <c r="E301" s="70">
        <f>+'Formulario de Inspección'!$A$7</f>
        <v>0</v>
      </c>
      <c r="F301" s="70">
        <f>+'Formulario de Inspección'!$D$7</f>
        <v>0</v>
      </c>
      <c r="G301" s="70">
        <f>+'Formulario de Inspección'!$H$7</f>
        <v>0</v>
      </c>
      <c r="H301" s="70">
        <f>+'Formulario de Inspección'!$P$7</f>
        <v>0</v>
      </c>
      <c r="I301" s="70">
        <f>+'Formulario de Inspección'!$R$7</f>
        <v>0</v>
      </c>
      <c r="J301" s="71">
        <f>+'Formulario de Inspección'!$A$9</f>
        <v>0</v>
      </c>
      <c r="K301" s="70" t="str">
        <f>+'Formulario de Inspección'!$D$9</f>
        <v>DIAGNOSTICO INICIAL</v>
      </c>
      <c r="L301" s="71" t="str">
        <f>+'Formulario de Inspección'!$H$9</f>
        <v>N/A</v>
      </c>
      <c r="M301" s="70" t="str">
        <f>+'Formulario de Inspección'!$P$9</f>
        <v>N/A</v>
      </c>
      <c r="N301" s="71">
        <f>+'Formulario de Inspección'!$R$9</f>
        <v>0</v>
      </c>
      <c r="O301" s="74" t="s">
        <v>446</v>
      </c>
      <c r="P301" s="37" t="str">
        <f>+Referencia!D301</f>
        <v>m</v>
      </c>
      <c r="Q301" s="72" t="str">
        <f>+Referencia!G301</f>
        <v>La batería o la instalación eléctrica no esta protegida de la intemperie,  no tiene o no funciona el sistema de desconexión rápida de batería, no existe o funciona el fusible de protección</v>
      </c>
      <c r="R301" s="70" t="str">
        <f>+Referencia!F301</f>
        <v>DG</v>
      </c>
      <c r="S301" s="73" t="str">
        <f>+'Formulario de Inspección'!N420</f>
        <v>P</v>
      </c>
      <c r="T301" s="75">
        <f>+'Formulario de Inspección'!O420</f>
        <v>0</v>
      </c>
      <c r="U301" s="70" t="str">
        <f>+'Formulario de Inspección'!$C$463</f>
        <v>FAVORABLE</v>
      </c>
      <c r="V301" s="70" t="str">
        <f>+'Formulario de Inspección'!$P$464</f>
        <v>N/A</v>
      </c>
      <c r="W301" s="70" t="str">
        <f>+'Formulario de Inspección'!$S$464</f>
        <v>N/A</v>
      </c>
      <c r="X301" s="70" t="str">
        <f>+'Formulario de Inspección'!$H$479</f>
        <v>William Ramírez Chavarría</v>
      </c>
    </row>
    <row r="302" spans="1:24" ht="31.95" hidden="1" customHeight="1">
      <c r="A302" s="70">
        <f>+'Formulario de Inspección'!$R$5</f>
        <v>0</v>
      </c>
      <c r="B302" s="70">
        <f>'Formulario de Inspección'!$A$5</f>
        <v>0</v>
      </c>
      <c r="C302" s="70" t="str">
        <f>+'Formulario de Inspección'!$D$5</f>
        <v>Banda transportadora</v>
      </c>
      <c r="D302" s="70">
        <f>+'Formulario de Inspección'!$H$5</f>
        <v>0</v>
      </c>
      <c r="E302" s="70">
        <f>+'Formulario de Inspección'!$A$7</f>
        <v>0</v>
      </c>
      <c r="F302" s="70">
        <f>+'Formulario de Inspección'!$D$7</f>
        <v>0</v>
      </c>
      <c r="G302" s="70">
        <f>+'Formulario de Inspección'!$H$7</f>
        <v>0</v>
      </c>
      <c r="H302" s="70">
        <f>+'Formulario de Inspección'!$P$7</f>
        <v>0</v>
      </c>
      <c r="I302" s="70">
        <f>+'Formulario de Inspección'!$R$7</f>
        <v>0</v>
      </c>
      <c r="J302" s="71">
        <f>+'Formulario de Inspección'!$A$9</f>
        <v>0</v>
      </c>
      <c r="K302" s="70" t="str">
        <f>+'Formulario de Inspección'!$D$9</f>
        <v>DIAGNOSTICO INICIAL</v>
      </c>
      <c r="L302" s="71" t="str">
        <f>+'Formulario de Inspección'!$H$9</f>
        <v>N/A</v>
      </c>
      <c r="M302" s="70" t="str">
        <f>+'Formulario de Inspección'!$P$9</f>
        <v>N/A</v>
      </c>
      <c r="N302" s="71">
        <f>+'Formulario de Inspección'!$R$9</f>
        <v>0</v>
      </c>
      <c r="O302" s="74" t="s">
        <v>446</v>
      </c>
      <c r="P302" s="37" t="str">
        <f>+Referencia!D302</f>
        <v>n</v>
      </c>
      <c r="Q302" s="72" t="str">
        <f>+Referencia!G302</f>
        <v>Defectos menores de estado en mandos hidráulicos</v>
      </c>
      <c r="R302" s="70" t="str">
        <f>+Referencia!F302</f>
        <v>DL</v>
      </c>
      <c r="S302" s="73" t="str">
        <f>+'Formulario de Inspección'!N421</f>
        <v>P</v>
      </c>
      <c r="T302" s="75">
        <f>+'Formulario de Inspección'!O421</f>
        <v>0</v>
      </c>
      <c r="U302" s="70" t="str">
        <f>+'Formulario de Inspección'!$C$463</f>
        <v>FAVORABLE</v>
      </c>
      <c r="V302" s="70" t="str">
        <f>+'Formulario de Inspección'!$P$464</f>
        <v>N/A</v>
      </c>
      <c r="W302" s="70" t="str">
        <f>+'Formulario de Inspección'!$S$464</f>
        <v>N/A</v>
      </c>
      <c r="X302" s="70" t="str">
        <f>+'Formulario de Inspección'!$H$479</f>
        <v>William Ramírez Chavarría</v>
      </c>
    </row>
    <row r="303" spans="1:24" ht="31.95" hidden="1" customHeight="1">
      <c r="A303" s="70">
        <f>+'Formulario de Inspección'!$R$5</f>
        <v>0</v>
      </c>
      <c r="B303" s="70">
        <f>'Formulario de Inspección'!$A$5</f>
        <v>0</v>
      </c>
      <c r="C303" s="70" t="str">
        <f>+'Formulario de Inspección'!$D$5</f>
        <v>Banda transportadora</v>
      </c>
      <c r="D303" s="70">
        <f>+'Formulario de Inspección'!$H$5</f>
        <v>0</v>
      </c>
      <c r="E303" s="70">
        <f>+'Formulario de Inspección'!$A$7</f>
        <v>0</v>
      </c>
      <c r="F303" s="70">
        <f>+'Formulario de Inspección'!$D$7</f>
        <v>0</v>
      </c>
      <c r="G303" s="70">
        <f>+'Formulario de Inspección'!$H$7</f>
        <v>0</v>
      </c>
      <c r="H303" s="70">
        <f>+'Formulario de Inspección'!$P$7</f>
        <v>0</v>
      </c>
      <c r="I303" s="70">
        <f>+'Formulario de Inspección'!$R$7</f>
        <v>0</v>
      </c>
      <c r="J303" s="71">
        <f>+'Formulario de Inspección'!$A$9</f>
        <v>0</v>
      </c>
      <c r="K303" s="70" t="str">
        <f>+'Formulario de Inspección'!$D$9</f>
        <v>DIAGNOSTICO INICIAL</v>
      </c>
      <c r="L303" s="71" t="str">
        <f>+'Formulario de Inspección'!$H$9</f>
        <v>N/A</v>
      </c>
      <c r="M303" s="70" t="str">
        <f>+'Formulario de Inspección'!$P$9</f>
        <v>N/A</v>
      </c>
      <c r="N303" s="71">
        <f>+'Formulario de Inspección'!$R$9</f>
        <v>0</v>
      </c>
      <c r="O303" s="74" t="s">
        <v>446</v>
      </c>
      <c r="P303" s="37" t="str">
        <f>+Referencia!D303</f>
        <v>o</v>
      </c>
      <c r="Q303" s="72" t="str">
        <f>+Referencia!G303</f>
        <v>Defectos mayores de estado en mandos hidráulicos</v>
      </c>
      <c r="R303" s="70" t="str">
        <f>+Referencia!F303</f>
        <v>DG</v>
      </c>
      <c r="S303" s="73" t="str">
        <f>+'Formulario de Inspección'!N422</f>
        <v>P</v>
      </c>
      <c r="T303" s="75">
        <f>+'Formulario de Inspección'!O422</f>
        <v>0</v>
      </c>
      <c r="U303" s="70" t="str">
        <f>+'Formulario de Inspección'!$C$463</f>
        <v>FAVORABLE</v>
      </c>
      <c r="V303" s="70" t="str">
        <f>+'Formulario de Inspección'!$P$464</f>
        <v>N/A</v>
      </c>
      <c r="W303" s="70" t="str">
        <f>+'Formulario de Inspección'!$S$464</f>
        <v>N/A</v>
      </c>
      <c r="X303" s="70" t="str">
        <f>+'Formulario de Inspección'!$H$479</f>
        <v>William Ramírez Chavarría</v>
      </c>
    </row>
    <row r="304" spans="1:24" ht="31.95" hidden="1" customHeight="1">
      <c r="A304" s="70">
        <f>+'Formulario de Inspección'!$R$5</f>
        <v>0</v>
      </c>
      <c r="B304" s="70">
        <f>'Formulario de Inspección'!$A$5</f>
        <v>0</v>
      </c>
      <c r="C304" s="70" t="str">
        <f>+'Formulario de Inspección'!$D$5</f>
        <v>Banda transportadora</v>
      </c>
      <c r="D304" s="70">
        <f>+'Formulario de Inspección'!$H$5</f>
        <v>0</v>
      </c>
      <c r="E304" s="70">
        <f>+'Formulario de Inspección'!$A$7</f>
        <v>0</v>
      </c>
      <c r="F304" s="70">
        <f>+'Formulario de Inspección'!$D$7</f>
        <v>0</v>
      </c>
      <c r="G304" s="70">
        <f>+'Formulario de Inspección'!$H$7</f>
        <v>0</v>
      </c>
      <c r="H304" s="70">
        <f>+'Formulario de Inspección'!$P$7</f>
        <v>0</v>
      </c>
      <c r="I304" s="70">
        <f>+'Formulario de Inspección'!$R$7</f>
        <v>0</v>
      </c>
      <c r="J304" s="71">
        <f>+'Formulario de Inspección'!$A$9</f>
        <v>0</v>
      </c>
      <c r="K304" s="70" t="str">
        <f>+'Formulario de Inspección'!$D$9</f>
        <v>DIAGNOSTICO INICIAL</v>
      </c>
      <c r="L304" s="71" t="str">
        <f>+'Formulario de Inspección'!$H$9</f>
        <v>N/A</v>
      </c>
      <c r="M304" s="70" t="str">
        <f>+'Formulario de Inspección'!$P$9</f>
        <v>N/A</v>
      </c>
      <c r="N304" s="71">
        <f>+'Formulario de Inspección'!$R$9</f>
        <v>0</v>
      </c>
      <c r="O304" s="74" t="s">
        <v>446</v>
      </c>
      <c r="P304" s="37" t="str">
        <f>+Referencia!D304</f>
        <v>p</v>
      </c>
      <c r="Q304" s="72" t="str">
        <f>+Referencia!G304</f>
        <v>Inexistencia o mal funcionamiento de los estabilizadores o del sistema de orquillas de carga (montacargas)</v>
      </c>
      <c r="R304" s="70" t="str">
        <f>+Referencia!F304</f>
        <v>DG</v>
      </c>
      <c r="S304" s="73" t="str">
        <f>+'Formulario de Inspección'!N423</f>
        <v>¡</v>
      </c>
      <c r="T304" s="75">
        <f>+'Formulario de Inspección'!O423</f>
        <v>0</v>
      </c>
      <c r="U304" s="70" t="str">
        <f>+'Formulario de Inspección'!$C$463</f>
        <v>FAVORABLE</v>
      </c>
      <c r="V304" s="70" t="str">
        <f>+'Formulario de Inspección'!$P$464</f>
        <v>N/A</v>
      </c>
      <c r="W304" s="70" t="str">
        <f>+'Formulario de Inspección'!$S$464</f>
        <v>N/A</v>
      </c>
      <c r="X304" s="70" t="str">
        <f>+'Formulario de Inspección'!$H$479</f>
        <v>William Ramírez Chavarría</v>
      </c>
    </row>
    <row r="305" spans="1:24" ht="31.95" hidden="1" customHeight="1">
      <c r="A305" s="70">
        <f>+'Formulario de Inspección'!$R$5</f>
        <v>0</v>
      </c>
      <c r="B305" s="70">
        <f>'Formulario de Inspección'!$A$5</f>
        <v>0</v>
      </c>
      <c r="C305" s="70" t="str">
        <f>+'Formulario de Inspección'!$D$5</f>
        <v>Banda transportadora</v>
      </c>
      <c r="D305" s="70">
        <f>+'Formulario de Inspección'!$H$5</f>
        <v>0</v>
      </c>
      <c r="E305" s="70">
        <f>+'Formulario de Inspección'!$A$7</f>
        <v>0</v>
      </c>
      <c r="F305" s="70">
        <f>+'Formulario de Inspección'!$D$7</f>
        <v>0</v>
      </c>
      <c r="G305" s="70">
        <f>+'Formulario de Inspección'!$H$7</f>
        <v>0</v>
      </c>
      <c r="H305" s="70">
        <f>+'Formulario de Inspección'!$P$7</f>
        <v>0</v>
      </c>
      <c r="I305" s="70">
        <f>+'Formulario de Inspección'!$R$7</f>
        <v>0</v>
      </c>
      <c r="J305" s="71">
        <f>+'Formulario de Inspección'!$A$9</f>
        <v>0</v>
      </c>
      <c r="K305" s="70" t="str">
        <f>+'Formulario de Inspección'!$D$9</f>
        <v>DIAGNOSTICO INICIAL</v>
      </c>
      <c r="L305" s="71" t="str">
        <f>+'Formulario de Inspección'!$H$9</f>
        <v>N/A</v>
      </c>
      <c r="M305" s="70" t="str">
        <f>+'Formulario de Inspección'!$P$9</f>
        <v>N/A</v>
      </c>
      <c r="N305" s="71">
        <f>+'Formulario de Inspección'!$R$9</f>
        <v>0</v>
      </c>
      <c r="O305" s="74" t="s">
        <v>446</v>
      </c>
      <c r="P305" s="37" t="str">
        <f>+Referencia!D305</f>
        <v>q</v>
      </c>
      <c r="Q305" s="72" t="str">
        <f>+Referencia!G305</f>
        <v>Defectos de estado o sujeción de rodillos y/o rodines de transferencia de la carga. Estructura metálica con deformaciones</v>
      </c>
      <c r="R305" s="70" t="str">
        <f>+Referencia!F305</f>
        <v>DG</v>
      </c>
      <c r="S305" s="73" t="str">
        <f>+'Formulario de Inspección'!N424</f>
        <v>¡</v>
      </c>
      <c r="T305" s="75">
        <f>+'Formulario de Inspección'!O424</f>
        <v>0</v>
      </c>
      <c r="U305" s="70" t="str">
        <f>+'Formulario de Inspección'!$C$463</f>
        <v>FAVORABLE</v>
      </c>
      <c r="V305" s="70" t="str">
        <f>+'Formulario de Inspección'!$P$464</f>
        <v>N/A</v>
      </c>
      <c r="W305" s="70" t="str">
        <f>+'Formulario de Inspección'!$S$464</f>
        <v>N/A</v>
      </c>
      <c r="X305" s="70" t="str">
        <f>+'Formulario de Inspección'!$H$479</f>
        <v>William Ramírez Chavarría</v>
      </c>
    </row>
    <row r="306" spans="1:24" ht="31.95" hidden="1" customHeight="1">
      <c r="A306" s="70">
        <f>+'Formulario de Inspección'!$R$5</f>
        <v>0</v>
      </c>
      <c r="B306" s="70">
        <f>'Formulario de Inspección'!$A$5</f>
        <v>0</v>
      </c>
      <c r="C306" s="70" t="str">
        <f>+'Formulario de Inspección'!$D$5</f>
        <v>Banda transportadora</v>
      </c>
      <c r="D306" s="70">
        <f>+'Formulario de Inspección'!$H$5</f>
        <v>0</v>
      </c>
      <c r="E306" s="70">
        <f>+'Formulario de Inspección'!$A$7</f>
        <v>0</v>
      </c>
      <c r="F306" s="70">
        <f>+'Formulario de Inspección'!$D$7</f>
        <v>0</v>
      </c>
      <c r="G306" s="70">
        <f>+'Formulario de Inspección'!$H$7</f>
        <v>0</v>
      </c>
      <c r="H306" s="70">
        <f>+'Formulario de Inspección'!$P$7</f>
        <v>0</v>
      </c>
      <c r="I306" s="70">
        <f>+'Formulario de Inspección'!$R$7</f>
        <v>0</v>
      </c>
      <c r="J306" s="71">
        <f>+'Formulario de Inspección'!$A$9</f>
        <v>0</v>
      </c>
      <c r="K306" s="70" t="str">
        <f>+'Formulario de Inspección'!$D$9</f>
        <v>DIAGNOSTICO INICIAL</v>
      </c>
      <c r="L306" s="71" t="str">
        <f>+'Formulario de Inspección'!$H$9</f>
        <v>N/A</v>
      </c>
      <c r="M306" s="70" t="str">
        <f>+'Formulario de Inspección'!$P$9</f>
        <v>N/A</v>
      </c>
      <c r="N306" s="71">
        <f>+'Formulario de Inspección'!$R$9</f>
        <v>0</v>
      </c>
      <c r="O306" s="74" t="s">
        <v>446</v>
      </c>
      <c r="P306" s="37" t="str">
        <f>+Referencia!D306</f>
        <v>r</v>
      </c>
      <c r="Q306" s="72" t="str">
        <f>+Referencia!G306</f>
        <v>Defectos de estado, sujeción o faltan partes del sistema de tracción de las bandas, fajas u orugas de transferencia de la carga</v>
      </c>
      <c r="R306" s="70" t="str">
        <f>+Referencia!F306</f>
        <v>DG</v>
      </c>
      <c r="S306" s="73" t="str">
        <f>+'Formulario de Inspección'!N425</f>
        <v>¡</v>
      </c>
      <c r="T306" s="75">
        <f>+'Formulario de Inspección'!O425</f>
        <v>0</v>
      </c>
      <c r="U306" s="70" t="str">
        <f>+'Formulario de Inspección'!$C$463</f>
        <v>FAVORABLE</v>
      </c>
      <c r="V306" s="70" t="str">
        <f>+'Formulario de Inspección'!$P$464</f>
        <v>N/A</v>
      </c>
      <c r="W306" s="70" t="str">
        <f>+'Formulario de Inspección'!$S$464</f>
        <v>N/A</v>
      </c>
      <c r="X306" s="70" t="str">
        <f>+'Formulario de Inspección'!$H$479</f>
        <v>William Ramírez Chavarría</v>
      </c>
    </row>
    <row r="307" spans="1:24" ht="31.95" hidden="1" customHeight="1">
      <c r="A307" s="70">
        <f>+'Formulario de Inspección'!$R$5</f>
        <v>0</v>
      </c>
      <c r="B307" s="70">
        <f>'Formulario de Inspección'!$A$5</f>
        <v>0</v>
      </c>
      <c r="C307" s="70" t="str">
        <f>+'Formulario de Inspección'!$D$5</f>
        <v>Banda transportadora</v>
      </c>
      <c r="D307" s="70">
        <f>+'Formulario de Inspección'!$H$5</f>
        <v>0</v>
      </c>
      <c r="E307" s="70">
        <f>+'Formulario de Inspección'!$A$7</f>
        <v>0</v>
      </c>
      <c r="F307" s="70">
        <f>+'Formulario de Inspección'!$D$7</f>
        <v>0</v>
      </c>
      <c r="G307" s="70">
        <f>+'Formulario de Inspección'!$H$7</f>
        <v>0</v>
      </c>
      <c r="H307" s="70">
        <f>+'Formulario de Inspección'!$P$7</f>
        <v>0</v>
      </c>
      <c r="I307" s="70">
        <f>+'Formulario de Inspección'!$R$7</f>
        <v>0</v>
      </c>
      <c r="J307" s="71">
        <f>+'Formulario de Inspección'!$A$9</f>
        <v>0</v>
      </c>
      <c r="K307" s="70" t="str">
        <f>+'Formulario de Inspección'!$D$9</f>
        <v>DIAGNOSTICO INICIAL</v>
      </c>
      <c r="L307" s="71" t="str">
        <f>+'Formulario de Inspección'!$H$9</f>
        <v>N/A</v>
      </c>
      <c r="M307" s="70" t="str">
        <f>+'Formulario de Inspección'!$P$9</f>
        <v>N/A</v>
      </c>
      <c r="N307" s="71">
        <f>+'Formulario de Inspección'!$R$9</f>
        <v>0</v>
      </c>
      <c r="O307" s="74" t="s">
        <v>446</v>
      </c>
      <c r="P307" s="37" t="str">
        <f>+Referencia!D307</f>
        <v>s</v>
      </c>
      <c r="Q307" s="72" t="str">
        <f>+Referencia!G307</f>
        <v>Barandas de protección de la carga o personas inexistentes o mal sujetas (si las requiere)</v>
      </c>
      <c r="R307" s="70" t="str">
        <f>+Referencia!F307</f>
        <v>DG</v>
      </c>
      <c r="S307" s="73" t="str">
        <f>+'Formulario de Inspección'!N426</f>
        <v>P</v>
      </c>
      <c r="T307" s="75">
        <f>+'Formulario de Inspección'!O426</f>
        <v>0</v>
      </c>
      <c r="U307" s="70" t="str">
        <f>+'Formulario de Inspección'!$C$463</f>
        <v>FAVORABLE</v>
      </c>
      <c r="V307" s="70" t="str">
        <f>+'Formulario de Inspección'!$P$464</f>
        <v>N/A</v>
      </c>
      <c r="W307" s="70" t="str">
        <f>+'Formulario de Inspección'!$S$464</f>
        <v>N/A</v>
      </c>
      <c r="X307" s="70" t="str">
        <f>+'Formulario de Inspección'!$H$479</f>
        <v>William Ramírez Chavarría</v>
      </c>
    </row>
    <row r="308" spans="1:24" ht="31.95" hidden="1" customHeight="1">
      <c r="A308" s="70">
        <f>+'Formulario de Inspección'!$R$5</f>
        <v>0</v>
      </c>
      <c r="B308" s="70">
        <f>'Formulario de Inspección'!$A$5</f>
        <v>0</v>
      </c>
      <c r="C308" s="70" t="str">
        <f>+'Formulario de Inspección'!$D$5</f>
        <v>Banda transportadora</v>
      </c>
      <c r="D308" s="70">
        <f>+'Formulario de Inspección'!$H$5</f>
        <v>0</v>
      </c>
      <c r="E308" s="70">
        <f>+'Formulario de Inspección'!$A$7</f>
        <v>0</v>
      </c>
      <c r="F308" s="70">
        <f>+'Formulario de Inspección'!$D$7</f>
        <v>0</v>
      </c>
      <c r="G308" s="70">
        <f>+'Formulario de Inspección'!$H$7</f>
        <v>0</v>
      </c>
      <c r="H308" s="70">
        <f>+'Formulario de Inspección'!$P$7</f>
        <v>0</v>
      </c>
      <c r="I308" s="70">
        <f>+'Formulario de Inspección'!$R$7</f>
        <v>0</v>
      </c>
      <c r="J308" s="71">
        <f>+'Formulario de Inspección'!$A$9</f>
        <v>0</v>
      </c>
      <c r="K308" s="70" t="str">
        <f>+'Formulario de Inspección'!$D$9</f>
        <v>DIAGNOSTICO INICIAL</v>
      </c>
      <c r="L308" s="71" t="str">
        <f>+'Formulario de Inspección'!$H$9</f>
        <v>N/A</v>
      </c>
      <c r="M308" s="70" t="str">
        <f>+'Formulario de Inspección'!$P$9</f>
        <v>N/A</v>
      </c>
      <c r="N308" s="71">
        <f>+'Formulario de Inspección'!$R$9</f>
        <v>0</v>
      </c>
      <c r="O308" s="74" t="s">
        <v>466</v>
      </c>
      <c r="P308" s="37" t="str">
        <f>+Referencia!D308</f>
        <v>a</v>
      </c>
      <c r="Q308" s="72" t="str">
        <f>+Referencia!G308</f>
        <v>Tipo de cono diferente o cantidad inferior a lo establecido</v>
      </c>
      <c r="R308" s="70" t="str">
        <f>+Referencia!F308</f>
        <v>DG</v>
      </c>
      <c r="S308" s="73" t="str">
        <f>+'Formulario de Inspección'!N429</f>
        <v>¡</v>
      </c>
      <c r="T308" s="75">
        <f>+'Formulario de Inspección'!O429</f>
        <v>0</v>
      </c>
      <c r="U308" s="70" t="str">
        <f>+'Formulario de Inspección'!$C$463</f>
        <v>FAVORABLE</v>
      </c>
      <c r="V308" s="70" t="str">
        <f>+'Formulario de Inspección'!$P$464</f>
        <v>N/A</v>
      </c>
      <c r="W308" s="70" t="str">
        <f>+'Formulario de Inspección'!$S$464</f>
        <v>N/A</v>
      </c>
      <c r="X308" s="70" t="str">
        <f>+'Formulario de Inspección'!$H$479</f>
        <v>William Ramírez Chavarría</v>
      </c>
    </row>
    <row r="309" spans="1:24" ht="31.95" hidden="1" customHeight="1">
      <c r="A309" s="70">
        <f>+'Formulario de Inspección'!$R$5</f>
        <v>0</v>
      </c>
      <c r="B309" s="70">
        <f>'Formulario de Inspección'!$A$5</f>
        <v>0</v>
      </c>
      <c r="C309" s="70" t="str">
        <f>+'Formulario de Inspección'!$D$5</f>
        <v>Banda transportadora</v>
      </c>
      <c r="D309" s="70">
        <f>+'Formulario de Inspección'!$H$5</f>
        <v>0</v>
      </c>
      <c r="E309" s="70">
        <f>+'Formulario de Inspección'!$A$7</f>
        <v>0</v>
      </c>
      <c r="F309" s="70">
        <f>+'Formulario de Inspección'!$D$7</f>
        <v>0</v>
      </c>
      <c r="G309" s="70">
        <f>+'Formulario de Inspección'!$H$7</f>
        <v>0</v>
      </c>
      <c r="H309" s="70">
        <f>+'Formulario de Inspección'!$P$7</f>
        <v>0</v>
      </c>
      <c r="I309" s="70">
        <f>+'Formulario de Inspección'!$R$7</f>
        <v>0</v>
      </c>
      <c r="J309" s="71">
        <f>+'Formulario de Inspección'!$A$9</f>
        <v>0</v>
      </c>
      <c r="K309" s="70" t="str">
        <f>+'Formulario de Inspección'!$D$9</f>
        <v>DIAGNOSTICO INICIAL</v>
      </c>
      <c r="L309" s="71" t="str">
        <f>+'Formulario de Inspección'!$H$9</f>
        <v>N/A</v>
      </c>
      <c r="M309" s="70" t="str">
        <f>+'Formulario de Inspección'!$P$9</f>
        <v>N/A</v>
      </c>
      <c r="N309" s="71">
        <f>+'Formulario de Inspección'!$R$9</f>
        <v>0</v>
      </c>
      <c r="O309" s="74" t="s">
        <v>466</v>
      </c>
      <c r="P309" s="37" t="str">
        <f>+Referencia!D309</f>
        <v>b</v>
      </c>
      <c r="Q309" s="72" t="str">
        <f>+Referencia!G309</f>
        <v xml:space="preserve"> Cantidad insuficiente de EPP</v>
      </c>
      <c r="R309" s="70" t="str">
        <f>+Referencia!F309</f>
        <v>DG</v>
      </c>
      <c r="S309" s="73" t="str">
        <f>+'Formulario de Inspección'!N430</f>
        <v>¡</v>
      </c>
      <c r="T309" s="75">
        <f>+'Formulario de Inspección'!O430</f>
        <v>0</v>
      </c>
      <c r="U309" s="70" t="str">
        <f>+'Formulario de Inspección'!$C$463</f>
        <v>FAVORABLE</v>
      </c>
      <c r="V309" s="70" t="str">
        <f>+'Formulario de Inspección'!$P$464</f>
        <v>N/A</v>
      </c>
      <c r="W309" s="70" t="str">
        <f>+'Formulario de Inspección'!$S$464</f>
        <v>N/A</v>
      </c>
      <c r="X309" s="70" t="str">
        <f>+'Formulario de Inspección'!$H$479</f>
        <v>William Ramírez Chavarría</v>
      </c>
    </row>
    <row r="310" spans="1:24" ht="31.95" hidden="1" customHeight="1">
      <c r="A310" s="70">
        <f>+'Formulario de Inspección'!$R$5</f>
        <v>0</v>
      </c>
      <c r="B310" s="70">
        <f>'Formulario de Inspección'!$A$5</f>
        <v>0</v>
      </c>
      <c r="C310" s="70" t="str">
        <f>+'Formulario de Inspección'!$D$5</f>
        <v>Banda transportadora</v>
      </c>
      <c r="D310" s="70">
        <f>+'Formulario de Inspección'!$H$5</f>
        <v>0</v>
      </c>
      <c r="E310" s="70">
        <f>+'Formulario de Inspección'!$A$7</f>
        <v>0</v>
      </c>
      <c r="F310" s="70">
        <f>+'Formulario de Inspección'!$D$7</f>
        <v>0</v>
      </c>
      <c r="G310" s="70">
        <f>+'Formulario de Inspección'!$H$7</f>
        <v>0</v>
      </c>
      <c r="H310" s="70">
        <f>+'Formulario de Inspección'!$P$7</f>
        <v>0</v>
      </c>
      <c r="I310" s="70">
        <f>+'Formulario de Inspección'!$R$7</f>
        <v>0</v>
      </c>
      <c r="J310" s="71">
        <f>+'Formulario de Inspección'!$A$9</f>
        <v>0</v>
      </c>
      <c r="K310" s="70" t="str">
        <f>+'Formulario de Inspección'!$D$9</f>
        <v>DIAGNOSTICO INICIAL</v>
      </c>
      <c r="L310" s="71" t="str">
        <f>+'Formulario de Inspección'!$H$9</f>
        <v>N/A</v>
      </c>
      <c r="M310" s="70" t="str">
        <f>+'Formulario de Inspección'!$P$9</f>
        <v>N/A</v>
      </c>
      <c r="N310" s="71">
        <f>+'Formulario de Inspección'!$R$9</f>
        <v>0</v>
      </c>
      <c r="O310" s="74" t="s">
        <v>466</v>
      </c>
      <c r="P310" s="37" t="str">
        <f>+Referencia!D310</f>
        <v>c</v>
      </c>
      <c r="Q310" s="72" t="str">
        <f>+Referencia!G310</f>
        <v xml:space="preserve"> Cantidad insuficiente de material absorbente necesario </v>
      </c>
      <c r="R310" s="70" t="str">
        <f>+Referencia!F310</f>
        <v>DG</v>
      </c>
      <c r="S310" s="73" t="str">
        <f>+'Formulario de Inspección'!N431</f>
        <v>¡</v>
      </c>
      <c r="T310" s="75">
        <f>+'Formulario de Inspección'!O431</f>
        <v>0</v>
      </c>
      <c r="U310" s="70" t="str">
        <f>+'Formulario de Inspección'!$C$463</f>
        <v>FAVORABLE</v>
      </c>
      <c r="V310" s="70" t="str">
        <f>+'Formulario de Inspección'!$P$464</f>
        <v>N/A</v>
      </c>
      <c r="W310" s="70" t="str">
        <f>+'Formulario de Inspección'!$S$464</f>
        <v>N/A</v>
      </c>
      <c r="X310" s="70" t="str">
        <f>+'Formulario de Inspección'!$H$479</f>
        <v>William Ramírez Chavarría</v>
      </c>
    </row>
    <row r="311" spans="1:24" ht="31.95" hidden="1" customHeight="1">
      <c r="A311" s="70">
        <f>+'Formulario de Inspección'!$R$5</f>
        <v>0</v>
      </c>
      <c r="B311" s="70">
        <f>'Formulario de Inspección'!$A$5</f>
        <v>0</v>
      </c>
      <c r="C311" s="70" t="str">
        <f>+'Formulario de Inspección'!$D$5</f>
        <v>Banda transportadora</v>
      </c>
      <c r="D311" s="70">
        <f>+'Formulario de Inspección'!$H$5</f>
        <v>0</v>
      </c>
      <c r="E311" s="70">
        <f>+'Formulario de Inspección'!$A$7</f>
        <v>0</v>
      </c>
      <c r="F311" s="70">
        <f>+'Formulario de Inspección'!$D$7</f>
        <v>0</v>
      </c>
      <c r="G311" s="70">
        <f>+'Formulario de Inspección'!$H$7</f>
        <v>0</v>
      </c>
      <c r="H311" s="70">
        <f>+'Formulario de Inspección'!$P$7</f>
        <v>0</v>
      </c>
      <c r="I311" s="70">
        <f>+'Formulario de Inspección'!$R$7</f>
        <v>0</v>
      </c>
      <c r="J311" s="71">
        <f>+'Formulario de Inspección'!$A$9</f>
        <v>0</v>
      </c>
      <c r="K311" s="70" t="str">
        <f>+'Formulario de Inspección'!$D$9</f>
        <v>DIAGNOSTICO INICIAL</v>
      </c>
      <c r="L311" s="71" t="str">
        <f>+'Formulario de Inspección'!$H$9</f>
        <v>N/A</v>
      </c>
      <c r="M311" s="70" t="str">
        <f>+'Formulario de Inspección'!$P$9</f>
        <v>N/A</v>
      </c>
      <c r="N311" s="71">
        <f>+'Formulario de Inspección'!$R$9</f>
        <v>0</v>
      </c>
      <c r="O311" s="74" t="s">
        <v>466</v>
      </c>
      <c r="P311" s="37" t="str">
        <f>+Referencia!D311</f>
        <v>d</v>
      </c>
      <c r="Q311" s="72" t="str">
        <f>+Referencia!G311</f>
        <v xml:space="preserve"> Cantidad insuficiente de escobas antiestáticas</v>
      </c>
      <c r="R311" s="70" t="str">
        <f>+Referencia!F311</f>
        <v>DG</v>
      </c>
      <c r="S311" s="73" t="str">
        <f>+'Formulario de Inspección'!N432</f>
        <v>¡</v>
      </c>
      <c r="T311" s="75">
        <f>+'Formulario de Inspección'!O432</f>
        <v>0</v>
      </c>
      <c r="U311" s="70" t="str">
        <f>+'Formulario de Inspección'!$C$463</f>
        <v>FAVORABLE</v>
      </c>
      <c r="V311" s="70" t="str">
        <f>+'Formulario de Inspección'!$P$464</f>
        <v>N/A</v>
      </c>
      <c r="W311" s="70" t="str">
        <f>+'Formulario de Inspección'!$S$464</f>
        <v>N/A</v>
      </c>
      <c r="X311" s="70" t="str">
        <f>+'Formulario de Inspección'!$H$479</f>
        <v>William Ramírez Chavarría</v>
      </c>
    </row>
    <row r="312" spans="1:24" ht="31.95" hidden="1" customHeight="1">
      <c r="A312" s="70">
        <f>+'Formulario de Inspección'!$R$5</f>
        <v>0</v>
      </c>
      <c r="B312" s="70">
        <f>'Formulario de Inspección'!$A$5</f>
        <v>0</v>
      </c>
      <c r="C312" s="70" t="str">
        <f>+'Formulario de Inspección'!$D$5</f>
        <v>Banda transportadora</v>
      </c>
      <c r="D312" s="70">
        <f>+'Formulario de Inspección'!$H$5</f>
        <v>0</v>
      </c>
      <c r="E312" s="70">
        <f>+'Formulario de Inspección'!$A$7</f>
        <v>0</v>
      </c>
      <c r="F312" s="70">
        <f>+'Formulario de Inspección'!$D$7</f>
        <v>0</v>
      </c>
      <c r="G312" s="70">
        <f>+'Formulario de Inspección'!$H$7</f>
        <v>0</v>
      </c>
      <c r="H312" s="70">
        <f>+'Formulario de Inspección'!$P$7</f>
        <v>0</v>
      </c>
      <c r="I312" s="70">
        <f>+'Formulario de Inspección'!$R$7</f>
        <v>0</v>
      </c>
      <c r="J312" s="71">
        <f>+'Formulario de Inspección'!$A$9</f>
        <v>0</v>
      </c>
      <c r="K312" s="70" t="str">
        <f>+'Formulario de Inspección'!$D$9</f>
        <v>DIAGNOSTICO INICIAL</v>
      </c>
      <c r="L312" s="71" t="str">
        <f>+'Formulario de Inspección'!$H$9</f>
        <v>N/A</v>
      </c>
      <c r="M312" s="70" t="str">
        <f>+'Formulario de Inspección'!$P$9</f>
        <v>N/A</v>
      </c>
      <c r="N312" s="71">
        <f>+'Formulario de Inspección'!$R$9</f>
        <v>0</v>
      </c>
      <c r="O312" s="74" t="s">
        <v>466</v>
      </c>
      <c r="P312" s="37" t="str">
        <f>+Referencia!D312</f>
        <v>e</v>
      </c>
      <c r="Q312" s="72" t="str">
        <f>+Referencia!G312</f>
        <v>Cantidad insuficiente de palas antiestáticas</v>
      </c>
      <c r="R312" s="70" t="str">
        <f>+Referencia!F312</f>
        <v>DG</v>
      </c>
      <c r="S312" s="73" t="str">
        <f>+'Formulario de Inspección'!N433</f>
        <v>¡</v>
      </c>
      <c r="T312" s="75">
        <f>+'Formulario de Inspección'!O433</f>
        <v>0</v>
      </c>
      <c r="U312" s="70" t="str">
        <f>+'Formulario de Inspección'!$C$463</f>
        <v>FAVORABLE</v>
      </c>
      <c r="V312" s="70" t="str">
        <f>+'Formulario de Inspección'!$P$464</f>
        <v>N/A</v>
      </c>
      <c r="W312" s="70" t="str">
        <f>+'Formulario de Inspección'!$S$464</f>
        <v>N/A</v>
      </c>
      <c r="X312" s="70" t="str">
        <f>+'Formulario de Inspección'!$H$479</f>
        <v>William Ramírez Chavarría</v>
      </c>
    </row>
    <row r="313" spans="1:24" ht="31.95" hidden="1" customHeight="1">
      <c r="A313" s="70">
        <f>+'Formulario de Inspección'!$R$5</f>
        <v>0</v>
      </c>
      <c r="B313" s="70">
        <f>'Formulario de Inspección'!$A$5</f>
        <v>0</v>
      </c>
      <c r="C313" s="70" t="str">
        <f>+'Formulario de Inspección'!$D$5</f>
        <v>Banda transportadora</v>
      </c>
      <c r="D313" s="70">
        <f>+'Formulario de Inspección'!$H$5</f>
        <v>0</v>
      </c>
      <c r="E313" s="70">
        <f>+'Formulario de Inspección'!$A$7</f>
        <v>0</v>
      </c>
      <c r="F313" s="70">
        <f>+'Formulario de Inspección'!$D$7</f>
        <v>0</v>
      </c>
      <c r="G313" s="70">
        <f>+'Formulario de Inspección'!$H$7</f>
        <v>0</v>
      </c>
      <c r="H313" s="70">
        <f>+'Formulario de Inspección'!$P$7</f>
        <v>0</v>
      </c>
      <c r="I313" s="70">
        <f>+'Formulario de Inspección'!$R$7</f>
        <v>0</v>
      </c>
      <c r="J313" s="71">
        <f>+'Formulario de Inspección'!$A$9</f>
        <v>0</v>
      </c>
      <c r="K313" s="70" t="str">
        <f>+'Formulario de Inspección'!$D$9</f>
        <v>DIAGNOSTICO INICIAL</v>
      </c>
      <c r="L313" s="71" t="str">
        <f>+'Formulario de Inspección'!$H$9</f>
        <v>N/A</v>
      </c>
      <c r="M313" s="70" t="str">
        <f>+'Formulario de Inspección'!$P$9</f>
        <v>N/A</v>
      </c>
      <c r="N313" s="71">
        <f>+'Formulario de Inspección'!$R$9</f>
        <v>0</v>
      </c>
      <c r="O313" s="74" t="s">
        <v>466</v>
      </c>
      <c r="P313" s="37" t="str">
        <f>+Referencia!D313</f>
        <v>f</v>
      </c>
      <c r="Q313" s="72" t="str">
        <f>+Referencia!G313</f>
        <v>Inexistencia de recipiente plástico para colocar los desechos con material contaminado</v>
      </c>
      <c r="R313" s="70" t="str">
        <f>+Referencia!F313</f>
        <v>DG</v>
      </c>
      <c r="S313" s="73" t="str">
        <f>+'Formulario de Inspección'!N434</f>
        <v>¡</v>
      </c>
      <c r="T313" s="75">
        <f>+'Formulario de Inspección'!O434</f>
        <v>0</v>
      </c>
      <c r="U313" s="70" t="str">
        <f>+'Formulario de Inspección'!$C$463</f>
        <v>FAVORABLE</v>
      </c>
      <c r="V313" s="70" t="str">
        <f>+'Formulario de Inspección'!$P$464</f>
        <v>N/A</v>
      </c>
      <c r="W313" s="70" t="str">
        <f>+'Formulario de Inspección'!$S$464</f>
        <v>N/A</v>
      </c>
      <c r="X313" s="70" t="str">
        <f>+'Formulario de Inspección'!$H$479</f>
        <v>William Ramírez Chavarría</v>
      </c>
    </row>
    <row r="314" spans="1:24" ht="31.95" hidden="1" customHeight="1">
      <c r="A314" s="70">
        <f>+'Formulario de Inspección'!$R$5</f>
        <v>0</v>
      </c>
      <c r="B314" s="70">
        <f>'Formulario de Inspección'!$A$5</f>
        <v>0</v>
      </c>
      <c r="C314" s="70" t="str">
        <f>+'Formulario de Inspección'!$D$5</f>
        <v>Banda transportadora</v>
      </c>
      <c r="D314" s="70">
        <f>+'Formulario de Inspección'!$H$5</f>
        <v>0</v>
      </c>
      <c r="E314" s="70">
        <f>+'Formulario de Inspección'!$A$7</f>
        <v>0</v>
      </c>
      <c r="F314" s="70">
        <f>+'Formulario de Inspección'!$D$7</f>
        <v>0</v>
      </c>
      <c r="G314" s="70">
        <f>+'Formulario de Inspección'!$H$7</f>
        <v>0</v>
      </c>
      <c r="H314" s="70">
        <f>+'Formulario de Inspección'!$P$7</f>
        <v>0</v>
      </c>
      <c r="I314" s="70">
        <f>+'Formulario de Inspección'!$R$7</f>
        <v>0</v>
      </c>
      <c r="J314" s="71">
        <f>+'Formulario de Inspección'!$A$9</f>
        <v>0</v>
      </c>
      <c r="K314" s="70" t="str">
        <f>+'Formulario de Inspección'!$D$9</f>
        <v>DIAGNOSTICO INICIAL</v>
      </c>
      <c r="L314" s="71" t="str">
        <f>+'Formulario de Inspección'!$H$9</f>
        <v>N/A</v>
      </c>
      <c r="M314" s="70" t="str">
        <f>+'Formulario de Inspección'!$P$9</f>
        <v>N/A</v>
      </c>
      <c r="N314" s="71">
        <f>+'Formulario de Inspección'!$R$9</f>
        <v>0</v>
      </c>
      <c r="O314" s="74" t="s">
        <v>474</v>
      </c>
      <c r="P314" s="37" t="str">
        <f>+Referencia!D314</f>
        <v>a</v>
      </c>
      <c r="Q314" s="72" t="str">
        <f>+Referencia!G314</f>
        <v>Mal estado, mal fijación, corrosión avanzada, fisuras o fracturas estructurales o en las uniones (soldaduras) del tanque, tanqueta o cisternas</v>
      </c>
      <c r="R314" s="70" t="str">
        <f>+Referencia!F314</f>
        <v>DG</v>
      </c>
      <c r="S314" s="73" t="str">
        <f>+'Formulario de Inspección'!N437</f>
        <v>¡</v>
      </c>
      <c r="T314" s="75">
        <f>+'Formulario de Inspección'!O437</f>
        <v>0</v>
      </c>
      <c r="U314" s="70" t="str">
        <f>+'Formulario de Inspección'!$C$463</f>
        <v>FAVORABLE</v>
      </c>
      <c r="V314" s="70" t="str">
        <f>+'Formulario de Inspección'!$P$464</f>
        <v>N/A</v>
      </c>
      <c r="W314" s="70" t="str">
        <f>+'Formulario de Inspección'!$S$464</f>
        <v>N/A</v>
      </c>
      <c r="X314" s="70" t="str">
        <f>+'Formulario de Inspección'!$H$479</f>
        <v>William Ramírez Chavarría</v>
      </c>
    </row>
    <row r="315" spans="1:24" ht="31.95" hidden="1" customHeight="1">
      <c r="A315" s="70">
        <f>+'Formulario de Inspección'!$R$5</f>
        <v>0</v>
      </c>
      <c r="B315" s="70">
        <f>'Formulario de Inspección'!$A$5</f>
        <v>0</v>
      </c>
      <c r="C315" s="70" t="str">
        <f>+'Formulario de Inspección'!$D$5</f>
        <v>Banda transportadora</v>
      </c>
      <c r="D315" s="70">
        <f>+'Formulario de Inspección'!$H$5</f>
        <v>0</v>
      </c>
      <c r="E315" s="70">
        <f>+'Formulario de Inspección'!$A$7</f>
        <v>0</v>
      </c>
      <c r="F315" s="70">
        <f>+'Formulario de Inspección'!$D$7</f>
        <v>0</v>
      </c>
      <c r="G315" s="70">
        <f>+'Formulario de Inspección'!$H$7</f>
        <v>0</v>
      </c>
      <c r="H315" s="70">
        <f>+'Formulario de Inspección'!$P$7</f>
        <v>0</v>
      </c>
      <c r="I315" s="70">
        <f>+'Formulario de Inspección'!$R$7</f>
        <v>0</v>
      </c>
      <c r="J315" s="71">
        <f>+'Formulario de Inspección'!$A$9</f>
        <v>0</v>
      </c>
      <c r="K315" s="70" t="str">
        <f>+'Formulario de Inspección'!$D$9</f>
        <v>DIAGNOSTICO INICIAL</v>
      </c>
      <c r="L315" s="71" t="str">
        <f>+'Formulario de Inspección'!$H$9</f>
        <v>N/A</v>
      </c>
      <c r="M315" s="70" t="str">
        <f>+'Formulario de Inspección'!$P$9</f>
        <v>N/A</v>
      </c>
      <c r="N315" s="71">
        <f>+'Formulario de Inspección'!$R$9</f>
        <v>0</v>
      </c>
      <c r="O315" s="74" t="s">
        <v>474</v>
      </c>
      <c r="P315" s="37" t="str">
        <f>+Referencia!D315</f>
        <v>b</v>
      </c>
      <c r="Q315" s="72" t="str">
        <f>+Referencia!G315</f>
        <v>La salida de los gases de escapes esta dirigida directamente al contenido o esta a menos de un metro de la entrada o salida del producto</v>
      </c>
      <c r="R315" s="70" t="str">
        <f>+Referencia!F315</f>
        <v>DG</v>
      </c>
      <c r="S315" s="73" t="str">
        <f>+'Formulario de Inspección'!N438</f>
        <v>¡</v>
      </c>
      <c r="T315" s="75">
        <f>+'Formulario de Inspección'!O438</f>
        <v>0</v>
      </c>
      <c r="U315" s="70" t="str">
        <f>+'Formulario de Inspección'!$C$463</f>
        <v>FAVORABLE</v>
      </c>
      <c r="V315" s="70" t="str">
        <f>+'Formulario de Inspección'!$P$464</f>
        <v>N/A</v>
      </c>
      <c r="W315" s="70" t="str">
        <f>+'Formulario de Inspección'!$S$464</f>
        <v>N/A</v>
      </c>
      <c r="X315" s="70" t="str">
        <f>+'Formulario de Inspección'!$H$479</f>
        <v>William Ramírez Chavarría</v>
      </c>
    </row>
    <row r="316" spans="1:24" ht="31.95" hidden="1" customHeight="1">
      <c r="A316" s="70">
        <f>+'Formulario de Inspección'!$R$5</f>
        <v>0</v>
      </c>
      <c r="B316" s="70">
        <f>'Formulario de Inspección'!$A$5</f>
        <v>0</v>
      </c>
      <c r="C316" s="70" t="str">
        <f>+'Formulario de Inspección'!$D$5</f>
        <v>Banda transportadora</v>
      </c>
      <c r="D316" s="70">
        <f>+'Formulario de Inspección'!$H$5</f>
        <v>0</v>
      </c>
      <c r="E316" s="70">
        <f>+'Formulario de Inspección'!$A$7</f>
        <v>0</v>
      </c>
      <c r="F316" s="70">
        <f>+'Formulario de Inspección'!$D$7</f>
        <v>0</v>
      </c>
      <c r="G316" s="70">
        <f>+'Formulario de Inspección'!$H$7</f>
        <v>0</v>
      </c>
      <c r="H316" s="70">
        <f>+'Formulario de Inspección'!$P$7</f>
        <v>0</v>
      </c>
      <c r="I316" s="70">
        <f>+'Formulario de Inspección'!$R$7</f>
        <v>0</v>
      </c>
      <c r="J316" s="71">
        <f>+'Formulario de Inspección'!$A$9</f>
        <v>0</v>
      </c>
      <c r="K316" s="70" t="str">
        <f>+'Formulario de Inspección'!$D$9</f>
        <v>DIAGNOSTICO INICIAL</v>
      </c>
      <c r="L316" s="71" t="str">
        <f>+'Formulario de Inspección'!$H$9</f>
        <v>N/A</v>
      </c>
      <c r="M316" s="70" t="str">
        <f>+'Formulario de Inspección'!$P$9</f>
        <v>N/A</v>
      </c>
      <c r="N316" s="71">
        <f>+'Formulario de Inspección'!$R$9</f>
        <v>0</v>
      </c>
      <c r="O316" s="74" t="s">
        <v>474</v>
      </c>
      <c r="P316" s="37" t="str">
        <f>+Referencia!D316</f>
        <v>c</v>
      </c>
      <c r="Q316" s="72" t="str">
        <f>+Referencia!G316</f>
        <v>Ilegible o falta señalización de "TRANSPORTE DE MATERIAL INFLAMAFLE" o Indicación del tipo de producto "Diesel", "Gasolina" u otros, "VELOCIDAD MÁXIMA 20 k/h"</v>
      </c>
      <c r="R316" s="70" t="str">
        <f>+Referencia!F316</f>
        <v>DG</v>
      </c>
      <c r="S316" s="73" t="str">
        <f>+'Formulario de Inspección'!N439</f>
        <v>¡</v>
      </c>
      <c r="T316" s="75">
        <f>+'Formulario de Inspección'!O439</f>
        <v>0</v>
      </c>
      <c r="U316" s="70" t="str">
        <f>+'Formulario de Inspección'!$C$463</f>
        <v>FAVORABLE</v>
      </c>
      <c r="V316" s="70" t="str">
        <f>+'Formulario de Inspección'!$P$464</f>
        <v>N/A</v>
      </c>
      <c r="W316" s="70" t="str">
        <f>+'Formulario de Inspección'!$S$464</f>
        <v>N/A</v>
      </c>
      <c r="X316" s="70" t="str">
        <f>+'Formulario de Inspección'!$H$479</f>
        <v>William Ramírez Chavarría</v>
      </c>
    </row>
    <row r="317" spans="1:24" ht="31.95" hidden="1" customHeight="1">
      <c r="A317" s="70">
        <f>+'Formulario de Inspección'!$R$5</f>
        <v>0</v>
      </c>
      <c r="B317" s="70">
        <f>'Formulario de Inspección'!$A$5</f>
        <v>0</v>
      </c>
      <c r="C317" s="70" t="str">
        <f>+'Formulario de Inspección'!$D$5</f>
        <v>Banda transportadora</v>
      </c>
      <c r="D317" s="70">
        <f>+'Formulario de Inspección'!$H$5</f>
        <v>0</v>
      </c>
      <c r="E317" s="70">
        <f>+'Formulario de Inspección'!$A$7</f>
        <v>0</v>
      </c>
      <c r="F317" s="70">
        <f>+'Formulario de Inspección'!$D$7</f>
        <v>0</v>
      </c>
      <c r="G317" s="70">
        <f>+'Formulario de Inspección'!$H$7</f>
        <v>0</v>
      </c>
      <c r="H317" s="70">
        <f>+'Formulario de Inspección'!$P$7</f>
        <v>0</v>
      </c>
      <c r="I317" s="70">
        <f>+'Formulario de Inspección'!$R$7</f>
        <v>0</v>
      </c>
      <c r="J317" s="71">
        <f>+'Formulario de Inspección'!$A$9</f>
        <v>0</v>
      </c>
      <c r="K317" s="70" t="str">
        <f>+'Formulario de Inspección'!$D$9</f>
        <v>DIAGNOSTICO INICIAL</v>
      </c>
      <c r="L317" s="71" t="str">
        <f>+'Formulario de Inspección'!$H$9</f>
        <v>N/A</v>
      </c>
      <c r="M317" s="70" t="str">
        <f>+'Formulario de Inspección'!$P$9</f>
        <v>N/A</v>
      </c>
      <c r="N317" s="71">
        <f>+'Formulario de Inspección'!$R$9</f>
        <v>0</v>
      </c>
      <c r="O317" s="74" t="s">
        <v>474</v>
      </c>
      <c r="P317" s="37" t="str">
        <f>+Referencia!D317</f>
        <v>d</v>
      </c>
      <c r="Q317" s="72" t="str">
        <f>+Referencia!G317</f>
        <v>Inexistencia, mal estado o defectos de sujeción del sistema de enganche del cable de tierra</v>
      </c>
      <c r="R317" s="70" t="str">
        <f>+Referencia!F317</f>
        <v>DG</v>
      </c>
      <c r="S317" s="73" t="str">
        <f>+'Formulario de Inspección'!N440</f>
        <v>¡</v>
      </c>
      <c r="T317" s="75">
        <f>+'Formulario de Inspección'!O440</f>
        <v>0</v>
      </c>
      <c r="U317" s="70" t="str">
        <f>+'Formulario de Inspección'!$C$463</f>
        <v>FAVORABLE</v>
      </c>
      <c r="V317" s="70" t="str">
        <f>+'Formulario de Inspección'!$P$464</f>
        <v>N/A</v>
      </c>
      <c r="W317" s="70" t="str">
        <f>+'Formulario de Inspección'!$S$464</f>
        <v>N/A</v>
      </c>
      <c r="X317" s="70" t="str">
        <f>+'Formulario de Inspección'!$H$479</f>
        <v>William Ramírez Chavarría</v>
      </c>
    </row>
    <row r="318" spans="1:24" ht="28.8" hidden="1">
      <c r="A318" s="70">
        <f>+'Formulario de Inspección'!$R$5</f>
        <v>0</v>
      </c>
      <c r="B318" s="70">
        <f>'Formulario de Inspección'!$A$5</f>
        <v>0</v>
      </c>
      <c r="C318" s="70" t="str">
        <f>+'Formulario de Inspección'!$D$5</f>
        <v>Banda transportadora</v>
      </c>
      <c r="D318" s="70">
        <f>+'Formulario de Inspección'!$H$5</f>
        <v>0</v>
      </c>
      <c r="E318" s="70">
        <f>+'Formulario de Inspección'!$A$7</f>
        <v>0</v>
      </c>
      <c r="F318" s="70">
        <f>+'Formulario de Inspección'!$D$7</f>
        <v>0</v>
      </c>
      <c r="G318" s="70">
        <f>+'Formulario de Inspección'!$H$7</f>
        <v>0</v>
      </c>
      <c r="H318" s="70">
        <f>+'Formulario de Inspección'!$P$7</f>
        <v>0</v>
      </c>
      <c r="I318" s="70">
        <f>+'Formulario de Inspección'!$R$7</f>
        <v>0</v>
      </c>
      <c r="J318" s="71">
        <f>+'Formulario de Inspección'!$A$9</f>
        <v>0</v>
      </c>
      <c r="K318" s="70" t="str">
        <f>+'Formulario de Inspección'!$D$9</f>
        <v>DIAGNOSTICO INICIAL</v>
      </c>
      <c r="L318" s="71" t="str">
        <f>+'Formulario de Inspección'!$H$9</f>
        <v>N/A</v>
      </c>
      <c r="M318" s="70" t="str">
        <f>+'Formulario de Inspección'!$P$9</f>
        <v>N/A</v>
      </c>
      <c r="N318" s="71">
        <f>+'Formulario de Inspección'!$R$9</f>
        <v>0</v>
      </c>
      <c r="O318" s="74" t="s">
        <v>474</v>
      </c>
      <c r="P318" s="37" t="str">
        <f>+Referencia!D318</f>
        <v>e</v>
      </c>
      <c r="Q318" s="72" t="str">
        <f>+Referencia!G318</f>
        <v>Surtidor (pistola), mangueras o uniones con fuga</v>
      </c>
      <c r="R318" s="70" t="str">
        <f>+Referencia!F318</f>
        <v>DG</v>
      </c>
      <c r="S318" s="73" t="str">
        <f>+'Formulario de Inspección'!N441</f>
        <v>¡</v>
      </c>
      <c r="T318" s="75">
        <f>+'Formulario de Inspección'!O441</f>
        <v>0</v>
      </c>
      <c r="U318" s="70" t="str">
        <f>+'Formulario de Inspección'!$C$463</f>
        <v>FAVORABLE</v>
      </c>
      <c r="V318" s="70" t="str">
        <f>+'Formulario de Inspección'!$P$464</f>
        <v>N/A</v>
      </c>
      <c r="W318" s="70" t="str">
        <f>+'Formulario de Inspección'!$S$464</f>
        <v>N/A</v>
      </c>
      <c r="X318" s="70" t="str">
        <f>+'Formulario de Inspección'!$H$479</f>
        <v>William Ramírez Chavarría</v>
      </c>
    </row>
    <row r="319" spans="1:24" ht="31.95" hidden="1" customHeight="1">
      <c r="A319" s="70">
        <f>+'Formulario de Inspección'!$R$5</f>
        <v>0</v>
      </c>
      <c r="B319" s="70">
        <f>'Formulario de Inspección'!$A$5</f>
        <v>0</v>
      </c>
      <c r="C319" s="70" t="str">
        <f>+'Formulario de Inspección'!$D$5</f>
        <v>Banda transportadora</v>
      </c>
      <c r="D319" s="70">
        <f>+'Formulario de Inspección'!$H$5</f>
        <v>0</v>
      </c>
      <c r="E319" s="70">
        <f>+'Formulario de Inspección'!$A$7</f>
        <v>0</v>
      </c>
      <c r="F319" s="70">
        <f>+'Formulario de Inspección'!$D$7</f>
        <v>0</v>
      </c>
      <c r="G319" s="70">
        <f>+'Formulario de Inspección'!$H$7</f>
        <v>0</v>
      </c>
      <c r="H319" s="70">
        <f>+'Formulario de Inspección'!$P$7</f>
        <v>0</v>
      </c>
      <c r="I319" s="70">
        <f>+'Formulario de Inspección'!$R$7</f>
        <v>0</v>
      </c>
      <c r="J319" s="71">
        <f>+'Formulario de Inspección'!$A$9</f>
        <v>0</v>
      </c>
      <c r="K319" s="70" t="str">
        <f>+'Formulario de Inspección'!$D$9</f>
        <v>DIAGNOSTICO INICIAL</v>
      </c>
      <c r="L319" s="71" t="str">
        <f>+'Formulario de Inspección'!$H$9</f>
        <v>N/A</v>
      </c>
      <c r="M319" s="70" t="str">
        <f>+'Formulario de Inspección'!$P$9</f>
        <v>N/A</v>
      </c>
      <c r="N319" s="71">
        <f>+'Formulario de Inspección'!$R$9</f>
        <v>0</v>
      </c>
      <c r="O319" s="74" t="s">
        <v>474</v>
      </c>
      <c r="P319" s="37" t="str">
        <f>+Referencia!D319</f>
        <v>f</v>
      </c>
      <c r="Q319" s="72" t="str">
        <f>+Referencia!G319</f>
        <v>No se presenta o esta vencido el certificado de calibración</v>
      </c>
      <c r="R319" s="70" t="str">
        <f>+Referencia!F319</f>
        <v>DG</v>
      </c>
      <c r="S319" s="73" t="str">
        <f>+'Formulario de Inspección'!N442</f>
        <v>¡</v>
      </c>
      <c r="T319" s="75">
        <f>+'Formulario de Inspección'!O442</f>
        <v>0</v>
      </c>
      <c r="U319" s="70" t="str">
        <f>+'Formulario de Inspección'!$C$463</f>
        <v>FAVORABLE</v>
      </c>
      <c r="V319" s="70" t="str">
        <f>+'Formulario de Inspección'!$P$464</f>
        <v>N/A</v>
      </c>
      <c r="W319" s="70" t="str">
        <f>+'Formulario de Inspección'!$S$464</f>
        <v>N/A</v>
      </c>
      <c r="X319" s="70" t="str">
        <f>+'Formulario de Inspección'!$H$479</f>
        <v>William Ramírez Chavarría</v>
      </c>
    </row>
    <row r="320" spans="1:24" ht="28.8" hidden="1">
      <c r="A320" s="70">
        <f>+'Formulario de Inspección'!$R$5</f>
        <v>0</v>
      </c>
      <c r="B320" s="70">
        <f>'Formulario de Inspección'!$A$5</f>
        <v>0</v>
      </c>
      <c r="C320" s="70" t="str">
        <f>+'Formulario de Inspección'!$D$5</f>
        <v>Banda transportadora</v>
      </c>
      <c r="D320" s="70">
        <f>+'Formulario de Inspección'!$H$5</f>
        <v>0</v>
      </c>
      <c r="E320" s="70">
        <f>+'Formulario de Inspección'!$A$7</f>
        <v>0</v>
      </c>
      <c r="F320" s="70">
        <f>+'Formulario de Inspección'!$D$7</f>
        <v>0</v>
      </c>
      <c r="G320" s="70">
        <f>+'Formulario de Inspección'!$H$7</f>
        <v>0</v>
      </c>
      <c r="H320" s="70">
        <f>+'Formulario de Inspección'!$P$7</f>
        <v>0</v>
      </c>
      <c r="I320" s="70">
        <f>+'Formulario de Inspección'!$R$7</f>
        <v>0</v>
      </c>
      <c r="J320" s="71">
        <f>+'Formulario de Inspección'!$A$9</f>
        <v>0</v>
      </c>
      <c r="K320" s="70" t="str">
        <f>+'Formulario de Inspección'!$D$9</f>
        <v>DIAGNOSTICO INICIAL</v>
      </c>
      <c r="L320" s="71" t="str">
        <f>+'Formulario de Inspección'!$H$9</f>
        <v>N/A</v>
      </c>
      <c r="M320" s="70" t="str">
        <f>+'Formulario de Inspección'!$P$9</f>
        <v>N/A</v>
      </c>
      <c r="N320" s="71">
        <f>+'Formulario de Inspección'!$R$9</f>
        <v>0</v>
      </c>
      <c r="O320" s="74" t="s">
        <v>474</v>
      </c>
      <c r="P320" s="37" t="str">
        <f>+Referencia!D320</f>
        <v>g</v>
      </c>
      <c r="Q320" s="72" t="str">
        <f>+Referencia!G320</f>
        <v>Mal estado de cables eléctricos de transferencia y acoples que representa un peligro para la operación</v>
      </c>
      <c r="R320" s="70" t="str">
        <f>+Referencia!F320</f>
        <v>DG</v>
      </c>
      <c r="S320" s="73" t="str">
        <f>+'Formulario de Inspección'!N443</f>
        <v>¡</v>
      </c>
      <c r="T320" s="75">
        <f>+'Formulario de Inspección'!O443</f>
        <v>0</v>
      </c>
      <c r="U320" s="70" t="str">
        <f>+'Formulario de Inspección'!$C$463</f>
        <v>FAVORABLE</v>
      </c>
      <c r="V320" s="70" t="str">
        <f>+'Formulario de Inspección'!$P$464</f>
        <v>N/A</v>
      </c>
      <c r="W320" s="70" t="str">
        <f>+'Formulario de Inspección'!$S$464</f>
        <v>N/A</v>
      </c>
      <c r="X320" s="70" t="str">
        <f>+'Formulario de Inspección'!$H$479</f>
        <v>William Ramírez Chavarría</v>
      </c>
    </row>
    <row r="321" spans="1:24" ht="31.95" hidden="1" customHeight="1">
      <c r="A321" s="70">
        <f>+'Formulario de Inspección'!$R$5</f>
        <v>0</v>
      </c>
      <c r="B321" s="70">
        <f>'Formulario de Inspección'!$A$5</f>
        <v>0</v>
      </c>
      <c r="C321" s="70" t="str">
        <f>+'Formulario de Inspección'!$D$5</f>
        <v>Banda transportadora</v>
      </c>
      <c r="D321" s="70">
        <f>+'Formulario de Inspección'!$H$5</f>
        <v>0</v>
      </c>
      <c r="E321" s="70">
        <f>+'Formulario de Inspección'!$A$7</f>
        <v>0</v>
      </c>
      <c r="F321" s="70">
        <f>+'Formulario de Inspección'!$D$7</f>
        <v>0</v>
      </c>
      <c r="G321" s="70">
        <f>+'Formulario de Inspección'!$H$7</f>
        <v>0</v>
      </c>
      <c r="H321" s="70">
        <f>+'Formulario de Inspección'!$P$7</f>
        <v>0</v>
      </c>
      <c r="I321" s="70">
        <f>+'Formulario de Inspección'!$R$7</f>
        <v>0</v>
      </c>
      <c r="J321" s="71">
        <f>+'Formulario de Inspección'!$A$9</f>
        <v>0</v>
      </c>
      <c r="K321" s="70" t="str">
        <f>+'Formulario de Inspección'!$D$9</f>
        <v>DIAGNOSTICO INICIAL</v>
      </c>
      <c r="L321" s="71" t="str">
        <f>+'Formulario de Inspección'!$H$9</f>
        <v>N/A</v>
      </c>
      <c r="M321" s="70" t="str">
        <f>+'Formulario de Inspección'!$P$9</f>
        <v>N/A</v>
      </c>
      <c r="N321" s="71">
        <f>+'Formulario de Inspección'!$R$9</f>
        <v>0</v>
      </c>
      <c r="O321" s="74" t="s">
        <v>474</v>
      </c>
      <c r="P321" s="37" t="str">
        <f>+Referencia!D321</f>
        <v>h</v>
      </c>
      <c r="Q321" s="72" t="str">
        <f>+Referencia!G321</f>
        <v>Mal estado de cables eléctricos de transferencia y acoples que no representa un peligro para la operación</v>
      </c>
      <c r="R321" s="70" t="str">
        <f>+Referencia!F321</f>
        <v>DL</v>
      </c>
      <c r="S321" s="73" t="str">
        <f>+'Formulario de Inspección'!N444</f>
        <v>¡</v>
      </c>
      <c r="T321" s="75">
        <f>+'Formulario de Inspección'!O444</f>
        <v>0</v>
      </c>
      <c r="U321" s="70" t="str">
        <f>+'Formulario de Inspección'!$C$463</f>
        <v>FAVORABLE</v>
      </c>
      <c r="V321" s="70" t="str">
        <f>+'Formulario de Inspección'!$P$464</f>
        <v>N/A</v>
      </c>
      <c r="W321" s="70" t="str">
        <f>+'Formulario de Inspección'!$S$464</f>
        <v>N/A</v>
      </c>
      <c r="X321" s="70" t="str">
        <f>+'Formulario de Inspección'!$H$479</f>
        <v>William Ramírez Chavarría</v>
      </c>
    </row>
    <row r="322" spans="1:24" ht="28.8" hidden="1">
      <c r="A322" s="70">
        <f>+'Formulario de Inspección'!$R$5</f>
        <v>0</v>
      </c>
      <c r="B322" s="70">
        <f>'Formulario de Inspección'!$A$5</f>
        <v>0</v>
      </c>
      <c r="C322" s="70" t="str">
        <f>+'Formulario de Inspección'!$D$5</f>
        <v>Banda transportadora</v>
      </c>
      <c r="D322" s="70">
        <f>+'Formulario de Inspección'!$H$5</f>
        <v>0</v>
      </c>
      <c r="E322" s="70">
        <f>+'Formulario de Inspección'!$A$7</f>
        <v>0</v>
      </c>
      <c r="F322" s="70">
        <f>+'Formulario de Inspección'!$D$7</f>
        <v>0</v>
      </c>
      <c r="G322" s="70">
        <f>+'Formulario de Inspección'!$H$7</f>
        <v>0</v>
      </c>
      <c r="H322" s="70">
        <f>+'Formulario de Inspección'!$P$7</f>
        <v>0</v>
      </c>
      <c r="I322" s="70">
        <f>+'Formulario de Inspección'!$R$7</f>
        <v>0</v>
      </c>
      <c r="J322" s="71">
        <f>+'Formulario de Inspección'!$A$9</f>
        <v>0</v>
      </c>
      <c r="K322" s="70" t="str">
        <f>+'Formulario de Inspección'!$D$9</f>
        <v>DIAGNOSTICO INICIAL</v>
      </c>
      <c r="L322" s="71" t="str">
        <f>+'Formulario de Inspección'!$H$9</f>
        <v>N/A</v>
      </c>
      <c r="M322" s="70" t="str">
        <f>+'Formulario de Inspección'!$P$9</f>
        <v>N/A</v>
      </c>
      <c r="N322" s="71">
        <f>+'Formulario de Inspección'!$R$9</f>
        <v>0</v>
      </c>
      <c r="O322" s="74" t="s">
        <v>474</v>
      </c>
      <c r="P322" s="37" t="str">
        <f>+Referencia!D322</f>
        <v>i</v>
      </c>
      <c r="Q322" s="72" t="str">
        <f>+Referencia!G322</f>
        <v>Mal estado de mangueras, tuberías o acoples de sistema de transferencia de aire comprimido que representa un peligro para la operación</v>
      </c>
      <c r="R322" s="70" t="str">
        <f>+Referencia!F322</f>
        <v>DG</v>
      </c>
      <c r="S322" s="73" t="str">
        <f>+'Formulario de Inspección'!N445</f>
        <v>¡</v>
      </c>
      <c r="T322" s="75">
        <f>+'Formulario de Inspección'!O445</f>
        <v>0</v>
      </c>
      <c r="U322" s="70" t="str">
        <f>+'Formulario de Inspección'!$C$463</f>
        <v>FAVORABLE</v>
      </c>
      <c r="V322" s="70" t="str">
        <f>+'Formulario de Inspección'!$P$464</f>
        <v>N/A</v>
      </c>
      <c r="W322" s="70" t="str">
        <f>+'Formulario de Inspección'!$S$464</f>
        <v>N/A</v>
      </c>
      <c r="X322" s="70" t="str">
        <f>+'Formulario de Inspección'!$H$479</f>
        <v>William Ramírez Chavarría</v>
      </c>
    </row>
    <row r="323" spans="1:24" ht="31.95" hidden="1" customHeight="1">
      <c r="A323" s="70">
        <f>+'Formulario de Inspección'!$R$5</f>
        <v>0</v>
      </c>
      <c r="B323" s="70">
        <f>'Formulario de Inspección'!$A$5</f>
        <v>0</v>
      </c>
      <c r="C323" s="70" t="str">
        <f>+'Formulario de Inspección'!$D$5</f>
        <v>Banda transportadora</v>
      </c>
      <c r="D323" s="70">
        <f>+'Formulario de Inspección'!$H$5</f>
        <v>0</v>
      </c>
      <c r="E323" s="70">
        <f>+'Formulario de Inspección'!$A$7</f>
        <v>0</v>
      </c>
      <c r="F323" s="70">
        <f>+'Formulario de Inspección'!$D$7</f>
        <v>0</v>
      </c>
      <c r="G323" s="70">
        <f>+'Formulario de Inspección'!$H$7</f>
        <v>0</v>
      </c>
      <c r="H323" s="70">
        <f>+'Formulario de Inspección'!$P$7</f>
        <v>0</v>
      </c>
      <c r="I323" s="70">
        <f>+'Formulario de Inspección'!$R$7</f>
        <v>0</v>
      </c>
      <c r="J323" s="71">
        <f>+'Formulario de Inspección'!$A$9</f>
        <v>0</v>
      </c>
      <c r="K323" s="70" t="str">
        <f>+'Formulario de Inspección'!$D$9</f>
        <v>DIAGNOSTICO INICIAL</v>
      </c>
      <c r="L323" s="71" t="str">
        <f>+'Formulario de Inspección'!$H$9</f>
        <v>N/A</v>
      </c>
      <c r="M323" s="70" t="str">
        <f>+'Formulario de Inspección'!$P$9</f>
        <v>N/A</v>
      </c>
      <c r="N323" s="71">
        <f>+'Formulario de Inspección'!$R$9</f>
        <v>0</v>
      </c>
      <c r="O323" s="74" t="s">
        <v>474</v>
      </c>
      <c r="P323" s="37" t="str">
        <f>+Referencia!D323</f>
        <v>j</v>
      </c>
      <c r="Q323" s="72" t="str">
        <f>+Referencia!G323</f>
        <v>Mal estado de mangueras, tuberías o  acoples de sistema de transferencia de aire comprimido que no representa un peligro para la operación</v>
      </c>
      <c r="R323" s="70" t="str">
        <f>+Referencia!F323</f>
        <v>DL</v>
      </c>
      <c r="S323" s="73" t="str">
        <f>+'Formulario de Inspección'!N446</f>
        <v>¡</v>
      </c>
      <c r="T323" s="75">
        <f>+'Formulario de Inspección'!O446</f>
        <v>0</v>
      </c>
      <c r="U323" s="70" t="str">
        <f>+'Formulario de Inspección'!$C$463</f>
        <v>FAVORABLE</v>
      </c>
      <c r="V323" s="70" t="str">
        <f>+'Formulario de Inspección'!$P$464</f>
        <v>N/A</v>
      </c>
      <c r="W323" s="70" t="str">
        <f>+'Formulario de Inspección'!$S$464</f>
        <v>N/A</v>
      </c>
      <c r="X323" s="70" t="str">
        <f>+'Formulario de Inspección'!$H$479</f>
        <v>William Ramírez Chavarría</v>
      </c>
    </row>
    <row r="324" spans="1:24" ht="31.95" hidden="1" customHeight="1">
      <c r="A324" s="70">
        <f>+'Formulario de Inspección'!$R$5</f>
        <v>0</v>
      </c>
      <c r="B324" s="70">
        <f>'Formulario de Inspección'!$A$5</f>
        <v>0</v>
      </c>
      <c r="C324" s="70" t="str">
        <f>+'Formulario de Inspección'!$D$5</f>
        <v>Banda transportadora</v>
      </c>
      <c r="D324" s="70">
        <f>+'Formulario de Inspección'!$H$5</f>
        <v>0</v>
      </c>
      <c r="E324" s="70">
        <f>+'Formulario de Inspección'!$A$7</f>
        <v>0</v>
      </c>
      <c r="F324" s="70">
        <f>+'Formulario de Inspección'!$D$7</f>
        <v>0</v>
      </c>
      <c r="G324" s="70">
        <f>+'Formulario de Inspección'!$H$7</f>
        <v>0</v>
      </c>
      <c r="H324" s="70">
        <f>+'Formulario de Inspección'!$P$7</f>
        <v>0</v>
      </c>
      <c r="I324" s="70">
        <f>+'Formulario de Inspección'!$R$7</f>
        <v>0</v>
      </c>
      <c r="J324" s="71">
        <f>+'Formulario de Inspección'!$A$9</f>
        <v>0</v>
      </c>
      <c r="K324" s="70" t="str">
        <f>+'Formulario de Inspección'!$D$9</f>
        <v>DIAGNOSTICO INICIAL</v>
      </c>
      <c r="L324" s="71" t="str">
        <f>+'Formulario de Inspección'!$H$9</f>
        <v>N/A</v>
      </c>
      <c r="M324" s="70" t="str">
        <f>+'Formulario de Inspección'!$P$9</f>
        <v>N/A</v>
      </c>
      <c r="N324" s="71">
        <f>+'Formulario de Inspección'!$R$9</f>
        <v>0</v>
      </c>
      <c r="O324" s="74" t="s">
        <v>474</v>
      </c>
      <c r="P324" s="37" t="str">
        <f>+Referencia!D324</f>
        <v>k</v>
      </c>
      <c r="Q324" s="72" t="str">
        <f>+Referencia!G324</f>
        <v>Mal estado de mangueras, tuberías o acoples de sistema de transferencia de aire acondicionado que representa un peligro para la operación</v>
      </c>
      <c r="R324" s="70" t="str">
        <f>+Referencia!F324</f>
        <v>DG</v>
      </c>
      <c r="S324" s="73" t="str">
        <f>+'Formulario de Inspección'!N447</f>
        <v>¡</v>
      </c>
      <c r="T324" s="75">
        <f>+'Formulario de Inspección'!O447</f>
        <v>0</v>
      </c>
      <c r="U324" s="70" t="str">
        <f>+'Formulario de Inspección'!$C$463</f>
        <v>FAVORABLE</v>
      </c>
      <c r="V324" s="70" t="str">
        <f>+'Formulario de Inspección'!$P$464</f>
        <v>N/A</v>
      </c>
      <c r="W324" s="70" t="str">
        <f>+'Formulario de Inspección'!$S$464</f>
        <v>N/A</v>
      </c>
      <c r="X324" s="70" t="str">
        <f>+'Formulario de Inspección'!$H$479</f>
        <v>William Ramírez Chavarría</v>
      </c>
    </row>
    <row r="325" spans="1:24" ht="31.95" hidden="1" customHeight="1">
      <c r="A325" s="70">
        <f>+'Formulario de Inspección'!$R$5</f>
        <v>0</v>
      </c>
      <c r="B325" s="70">
        <f>'Formulario de Inspección'!$A$5</f>
        <v>0</v>
      </c>
      <c r="C325" s="70" t="str">
        <f>+'Formulario de Inspección'!$D$5</f>
        <v>Banda transportadora</v>
      </c>
      <c r="D325" s="70">
        <f>+'Formulario de Inspección'!$H$5</f>
        <v>0</v>
      </c>
      <c r="E325" s="70">
        <f>+'Formulario de Inspección'!$A$7</f>
        <v>0</v>
      </c>
      <c r="F325" s="70">
        <f>+'Formulario de Inspección'!$D$7</f>
        <v>0</v>
      </c>
      <c r="G325" s="70">
        <f>+'Formulario de Inspección'!$H$7</f>
        <v>0</v>
      </c>
      <c r="H325" s="70">
        <f>+'Formulario de Inspección'!$P$7</f>
        <v>0</v>
      </c>
      <c r="I325" s="70">
        <f>+'Formulario de Inspección'!$R$7</f>
        <v>0</v>
      </c>
      <c r="J325" s="71">
        <f>+'Formulario de Inspección'!$A$9</f>
        <v>0</v>
      </c>
      <c r="K325" s="70" t="str">
        <f>+'Formulario de Inspección'!$D$9</f>
        <v>DIAGNOSTICO INICIAL</v>
      </c>
      <c r="L325" s="71" t="str">
        <f>+'Formulario de Inspección'!$H$9</f>
        <v>N/A</v>
      </c>
      <c r="M325" s="70" t="str">
        <f>+'Formulario de Inspección'!$P$9</f>
        <v>N/A</v>
      </c>
      <c r="N325" s="71">
        <f>+'Formulario de Inspección'!$R$9</f>
        <v>0</v>
      </c>
      <c r="O325" s="74" t="s">
        <v>474</v>
      </c>
      <c r="P325" s="37" t="str">
        <f>+Referencia!D325</f>
        <v>l</v>
      </c>
      <c r="Q325" s="72" t="str">
        <f>+Referencia!G325</f>
        <v>Mal estado de mangueras, tuberías o acoples de sistema de transferencia de aire acondicionado que no representa un peligro para la operación</v>
      </c>
      <c r="R325" s="70" t="str">
        <f>+Referencia!F325</f>
        <v>DL</v>
      </c>
      <c r="S325" s="73" t="str">
        <f>+'Formulario de Inspección'!N448</f>
        <v>¡</v>
      </c>
      <c r="T325" s="75">
        <f>+'Formulario de Inspección'!O448</f>
        <v>0</v>
      </c>
      <c r="U325" s="70" t="str">
        <f>+'Formulario de Inspección'!$C$463</f>
        <v>FAVORABLE</v>
      </c>
      <c r="V325" s="70" t="str">
        <f>+'Formulario de Inspección'!$P$464</f>
        <v>N/A</v>
      </c>
      <c r="W325" s="70" t="str">
        <f>+'Formulario de Inspección'!$S$464</f>
        <v>N/A</v>
      </c>
      <c r="X325" s="70" t="str">
        <f>+'Formulario de Inspección'!$H$479</f>
        <v>William Ramírez Chavarría</v>
      </c>
    </row>
    <row r="326" spans="1:24" ht="31.95" hidden="1" customHeight="1">
      <c r="A326" s="70">
        <f>+'Formulario de Inspección'!$R$5</f>
        <v>0</v>
      </c>
      <c r="B326" s="70">
        <f>'Formulario de Inspección'!$A$5</f>
        <v>0</v>
      </c>
      <c r="C326" s="70" t="str">
        <f>+'Formulario de Inspección'!$D$5</f>
        <v>Banda transportadora</v>
      </c>
      <c r="D326" s="70">
        <f>+'Formulario de Inspección'!$H$5</f>
        <v>0</v>
      </c>
      <c r="E326" s="70">
        <f>+'Formulario de Inspección'!$A$7</f>
        <v>0</v>
      </c>
      <c r="F326" s="70">
        <f>+'Formulario de Inspección'!$D$7</f>
        <v>0</v>
      </c>
      <c r="G326" s="70">
        <f>+'Formulario de Inspección'!$H$7</f>
        <v>0</v>
      </c>
      <c r="H326" s="70">
        <f>+'Formulario de Inspección'!$P$7</f>
        <v>0</v>
      </c>
      <c r="I326" s="70">
        <f>+'Formulario de Inspección'!$R$7</f>
        <v>0</v>
      </c>
      <c r="J326" s="71">
        <f>+'Formulario de Inspección'!$A$9</f>
        <v>0</v>
      </c>
      <c r="K326" s="70" t="str">
        <f>+'Formulario de Inspección'!$D$9</f>
        <v>DIAGNOSTICO INICIAL</v>
      </c>
      <c r="L326" s="71" t="str">
        <f>+'Formulario de Inspección'!$H$9</f>
        <v>N/A</v>
      </c>
      <c r="M326" s="70" t="str">
        <f>+'Formulario de Inspección'!$P$9</f>
        <v>N/A</v>
      </c>
      <c r="N326" s="71">
        <f>+'Formulario de Inspección'!$R$9</f>
        <v>0</v>
      </c>
      <c r="O326" s="74" t="s">
        <v>474</v>
      </c>
      <c r="P326" s="37" t="str">
        <f>+Referencia!D326</f>
        <v>m</v>
      </c>
      <c r="Q326" s="72" t="str">
        <f>+Referencia!G326</f>
        <v>Existencia y cantidad adecuada del kit de equipo de protección personal  (mascarilla, guantes, delantal y gafas protectoras)</v>
      </c>
      <c r="R326" s="70" t="str">
        <f>+Referencia!F326</f>
        <v>DG</v>
      </c>
      <c r="S326" s="73" t="str">
        <f>+'Formulario de Inspección'!N449</f>
        <v>¡</v>
      </c>
      <c r="T326" s="75">
        <f>+'Formulario de Inspección'!O449</f>
        <v>0</v>
      </c>
      <c r="U326" s="70" t="str">
        <f>+'Formulario de Inspección'!$C$463</f>
        <v>FAVORABLE</v>
      </c>
      <c r="V326" s="70" t="str">
        <f>+'Formulario de Inspección'!$P$464</f>
        <v>N/A</v>
      </c>
      <c r="W326" s="70" t="str">
        <f>+'Formulario de Inspección'!$S$464</f>
        <v>N/A</v>
      </c>
      <c r="X326" s="70" t="str">
        <f>+'Formulario de Inspección'!$H$479</f>
        <v>William Ramírez Chavarría</v>
      </c>
    </row>
    <row r="327" spans="1:24" ht="31.95" hidden="1" customHeight="1">
      <c r="A327" s="70">
        <f>+'Formulario de Inspección'!$R$5</f>
        <v>0</v>
      </c>
      <c r="B327" s="70">
        <f>'Formulario de Inspección'!$A$5</f>
        <v>0</v>
      </c>
      <c r="C327" s="70" t="str">
        <f>+'Formulario de Inspección'!$D$5</f>
        <v>Banda transportadora</v>
      </c>
      <c r="D327" s="70">
        <f>+'Formulario de Inspección'!$H$5</f>
        <v>0</v>
      </c>
      <c r="E327" s="70">
        <f>+'Formulario de Inspección'!$A$7</f>
        <v>0</v>
      </c>
      <c r="F327" s="70">
        <f>+'Formulario de Inspección'!$D$7</f>
        <v>0</v>
      </c>
      <c r="G327" s="70">
        <f>+'Formulario de Inspección'!$H$7</f>
        <v>0</v>
      </c>
      <c r="H327" s="70">
        <f>+'Formulario de Inspección'!$P$7</f>
        <v>0</v>
      </c>
      <c r="I327" s="70">
        <f>+'Formulario de Inspección'!$R$7</f>
        <v>0</v>
      </c>
      <c r="J327" s="71">
        <f>+'Formulario de Inspección'!$A$9</f>
        <v>0</v>
      </c>
      <c r="K327" s="70" t="str">
        <f>+'Formulario de Inspección'!$D$9</f>
        <v>DIAGNOSTICO INICIAL</v>
      </c>
      <c r="L327" s="71" t="str">
        <f>+'Formulario de Inspección'!$H$9</f>
        <v>N/A</v>
      </c>
      <c r="M327" s="70" t="str">
        <f>+'Formulario de Inspección'!$P$9</f>
        <v>N/A</v>
      </c>
      <c r="N327" s="71">
        <f>+'Formulario de Inspección'!$R$9</f>
        <v>0</v>
      </c>
      <c r="O327" s="74" t="s">
        <v>474</v>
      </c>
      <c r="P327" s="37" t="str">
        <f>+Referencia!D327</f>
        <v>n</v>
      </c>
      <c r="Q327" s="72" t="str">
        <f>+Referencia!G327</f>
        <v>Inexistencia, mal estado o calibre incorrecto del tornillo fusible</v>
      </c>
      <c r="R327" s="70" t="str">
        <f>+Referencia!F327</f>
        <v>DG</v>
      </c>
      <c r="S327" s="73" t="str">
        <f>+'Formulario de Inspección'!N450</f>
        <v>¡</v>
      </c>
      <c r="T327" s="75">
        <f>+'Formulario de Inspección'!O450</f>
        <v>0</v>
      </c>
      <c r="U327" s="70" t="str">
        <f>+'Formulario de Inspección'!$C$463</f>
        <v>FAVORABLE</v>
      </c>
      <c r="V327" s="70" t="str">
        <f>+'Formulario de Inspección'!$P$464</f>
        <v>N/A</v>
      </c>
      <c r="W327" s="70" t="str">
        <f>+'Formulario de Inspección'!$S$464</f>
        <v>N/A</v>
      </c>
      <c r="X327" s="70" t="str">
        <f>+'Formulario de Inspección'!$H$479</f>
        <v>William Ramírez Chavarría</v>
      </c>
    </row>
    <row r="328" spans="1:24" ht="28.8" hidden="1">
      <c r="A328" s="70">
        <f>+'Formulario de Inspección'!$R$5</f>
        <v>0</v>
      </c>
      <c r="B328" s="70">
        <f>'Formulario de Inspección'!$A$5</f>
        <v>0</v>
      </c>
      <c r="C328" s="70" t="str">
        <f>+'Formulario de Inspección'!$D$5</f>
        <v>Banda transportadora</v>
      </c>
      <c r="D328" s="70">
        <f>+'Formulario de Inspección'!$H$5</f>
        <v>0</v>
      </c>
      <c r="E328" s="70">
        <f>+'Formulario de Inspección'!$A$7</f>
        <v>0</v>
      </c>
      <c r="F328" s="70">
        <f>+'Formulario de Inspección'!$D$7</f>
        <v>0</v>
      </c>
      <c r="G328" s="70">
        <f>+'Formulario de Inspección'!$H$7</f>
        <v>0</v>
      </c>
      <c r="H328" s="70">
        <f>+'Formulario de Inspección'!$P$7</f>
        <v>0</v>
      </c>
      <c r="I328" s="70">
        <f>+'Formulario de Inspección'!$R$7</f>
        <v>0</v>
      </c>
      <c r="J328" s="71">
        <f>+'Formulario de Inspección'!$A$9</f>
        <v>0</v>
      </c>
      <c r="K328" s="70" t="str">
        <f>+'Formulario de Inspección'!$D$9</f>
        <v>DIAGNOSTICO INICIAL</v>
      </c>
      <c r="L328" s="71" t="str">
        <f>+'Formulario de Inspección'!$H$9</f>
        <v>N/A</v>
      </c>
      <c r="M328" s="70" t="str">
        <f>+'Formulario de Inspección'!$P$9</f>
        <v>N/A</v>
      </c>
      <c r="N328" s="71">
        <f>+'Formulario de Inspección'!$R$9</f>
        <v>0</v>
      </c>
      <c r="O328" s="74" t="s">
        <v>474</v>
      </c>
      <c r="P328" s="37" t="str">
        <f>+Referencia!D328</f>
        <v>o</v>
      </c>
      <c r="Q328" s="72" t="str">
        <f>+Referencia!G328</f>
        <v>No esta cerrada en todos sus costados (falta pared, compuertas, cortinas)</v>
      </c>
      <c r="R328" s="70" t="str">
        <f>+Referencia!F328</f>
        <v>DG</v>
      </c>
      <c r="S328" s="73" t="str">
        <f>+'Formulario de Inspección'!N454</f>
        <v>¡</v>
      </c>
      <c r="T328" s="75">
        <f>+'Formulario de Inspección'!O454</f>
        <v>0</v>
      </c>
      <c r="U328" s="70" t="str">
        <f>+'Formulario de Inspección'!$C$463</f>
        <v>FAVORABLE</v>
      </c>
      <c r="V328" s="70" t="str">
        <f>+'Formulario de Inspección'!$P$464</f>
        <v>N/A</v>
      </c>
      <c r="W328" s="70" t="str">
        <f>+'Formulario de Inspección'!$S$464</f>
        <v>N/A</v>
      </c>
      <c r="X328" s="70" t="str">
        <f>+'Formulario de Inspección'!$H$479</f>
        <v>William Ramírez Chavarría</v>
      </c>
    </row>
    <row r="329" spans="1:24" ht="31.95" hidden="1" customHeight="1">
      <c r="A329" s="70">
        <f>+'Formulario de Inspección'!$R$5</f>
        <v>0</v>
      </c>
      <c r="B329" s="70">
        <f>'Formulario de Inspección'!$A$5</f>
        <v>0</v>
      </c>
      <c r="C329" s="70" t="str">
        <f>+'Formulario de Inspección'!$D$5</f>
        <v>Banda transportadora</v>
      </c>
      <c r="D329" s="70">
        <f>+'Formulario de Inspección'!$H$5</f>
        <v>0</v>
      </c>
      <c r="E329" s="70">
        <f>+'Formulario de Inspección'!$A$7</f>
        <v>0</v>
      </c>
      <c r="F329" s="70">
        <f>+'Formulario de Inspección'!$D$7</f>
        <v>0</v>
      </c>
      <c r="G329" s="70">
        <f>+'Formulario de Inspección'!$H$7</f>
        <v>0</v>
      </c>
      <c r="H329" s="70">
        <f>+'Formulario de Inspección'!$P$7</f>
        <v>0</v>
      </c>
      <c r="I329" s="70">
        <f>+'Formulario de Inspección'!$R$7</f>
        <v>0</v>
      </c>
      <c r="J329" s="71">
        <f>+'Formulario de Inspección'!$A$9</f>
        <v>0</v>
      </c>
      <c r="K329" s="70" t="str">
        <f>+'Formulario de Inspección'!$D$9</f>
        <v>DIAGNOSTICO INICIAL</v>
      </c>
      <c r="L329" s="71" t="str">
        <f>+'Formulario de Inspección'!$H$9</f>
        <v>N/A</v>
      </c>
      <c r="M329" s="70" t="str">
        <f>+'Formulario de Inspección'!$P$9</f>
        <v>N/A</v>
      </c>
      <c r="N329" s="71">
        <f>+'Formulario de Inspección'!$R$9</f>
        <v>0</v>
      </c>
      <c r="O329" s="74" t="s">
        <v>474</v>
      </c>
      <c r="P329" s="37" t="str">
        <f>+Referencia!D329</f>
        <v>p</v>
      </c>
      <c r="Q329" s="72" t="str">
        <f>+Referencia!G329</f>
        <v>Cortinas, compuertas con defectos de sujeción o muy mal estado</v>
      </c>
      <c r="R329" s="70" t="str">
        <f>+Referencia!F329</f>
        <v>DG</v>
      </c>
      <c r="S329" s="73" t="str">
        <f>+'Formulario de Inspección'!N455</f>
        <v>¡</v>
      </c>
      <c r="T329" s="75">
        <f>+'Formulario de Inspección'!O455</f>
        <v>0</v>
      </c>
      <c r="U329" s="70" t="str">
        <f>+'Formulario de Inspección'!$C$463</f>
        <v>FAVORABLE</v>
      </c>
      <c r="V329" s="70" t="str">
        <f>+'Formulario de Inspección'!$P$464</f>
        <v>N/A</v>
      </c>
      <c r="W329" s="70" t="str">
        <f>+'Formulario de Inspección'!$S$464</f>
        <v>N/A</v>
      </c>
      <c r="X329" s="70" t="str">
        <f>+'Formulario de Inspección'!$H$479</f>
        <v>William Ramírez Chavarría</v>
      </c>
    </row>
    <row r="330" spans="1:24" ht="31.95" hidden="1" customHeight="1">
      <c r="A330" s="70">
        <f>+'Formulario de Inspección'!$R$5</f>
        <v>0</v>
      </c>
      <c r="B330" s="70">
        <f>'Formulario de Inspección'!$A$5</f>
        <v>0</v>
      </c>
      <c r="C330" s="70" t="str">
        <f>+'Formulario de Inspección'!$D$5</f>
        <v>Banda transportadora</v>
      </c>
      <c r="D330" s="70">
        <f>+'Formulario de Inspección'!$H$5</f>
        <v>0</v>
      </c>
      <c r="E330" s="70">
        <f>+'Formulario de Inspección'!$A$7</f>
        <v>0</v>
      </c>
      <c r="F330" s="70">
        <f>+'Formulario de Inspección'!$D$7</f>
        <v>0</v>
      </c>
      <c r="G330" s="70">
        <f>+'Formulario de Inspección'!$H$7</f>
        <v>0</v>
      </c>
      <c r="H330" s="70">
        <f>+'Formulario de Inspección'!$P$7</f>
        <v>0</v>
      </c>
      <c r="I330" s="70">
        <f>+'Formulario de Inspección'!$R$7</f>
        <v>0</v>
      </c>
      <c r="J330" s="71">
        <f>+'Formulario de Inspección'!$A$9</f>
        <v>0</v>
      </c>
      <c r="K330" s="70" t="str">
        <f>+'Formulario de Inspección'!$D$9</f>
        <v>DIAGNOSTICO INICIAL</v>
      </c>
      <c r="L330" s="71" t="str">
        <f>+'Formulario de Inspección'!$H$9</f>
        <v>N/A</v>
      </c>
      <c r="M330" s="70" t="str">
        <f>+'Formulario de Inspección'!$P$9</f>
        <v>N/A</v>
      </c>
      <c r="N330" s="71">
        <f>+'Formulario de Inspección'!$R$9</f>
        <v>0</v>
      </c>
      <c r="O330" s="74" t="s">
        <v>474</v>
      </c>
      <c r="P330" s="37" t="str">
        <f>+Referencia!D330</f>
        <v>q</v>
      </c>
      <c r="Q330" s="72" t="str">
        <f>+Referencia!G330</f>
        <v>Cortinas, compuertas con defectos de sujeción o mal estado leve</v>
      </c>
      <c r="R330" s="70" t="str">
        <f>+Referencia!F330</f>
        <v>DL</v>
      </c>
      <c r="S330" s="73" t="str">
        <f>+'Formulario de Inspección'!N456</f>
        <v>¡</v>
      </c>
      <c r="T330" s="75">
        <f>+'Formulario de Inspección'!O456</f>
        <v>0</v>
      </c>
      <c r="U330" s="70" t="str">
        <f>+'Formulario de Inspección'!$C$463</f>
        <v>FAVORABLE</v>
      </c>
      <c r="V330" s="70" t="str">
        <f>+'Formulario de Inspección'!$P$464</f>
        <v>N/A</v>
      </c>
      <c r="W330" s="70" t="str">
        <f>+'Formulario de Inspección'!$S$464</f>
        <v>N/A</v>
      </c>
      <c r="X330" s="70" t="str">
        <f>+'Formulario de Inspección'!$H$479</f>
        <v>William Ramírez Chavarría</v>
      </c>
    </row>
    <row r="331" spans="1:24" ht="31.95" hidden="1" customHeight="1">
      <c r="A331" s="70">
        <f>+'Formulario de Inspección'!$R$5</f>
        <v>0</v>
      </c>
      <c r="B331" s="70">
        <f>'Formulario de Inspección'!$A$5</f>
        <v>0</v>
      </c>
      <c r="C331" s="70" t="str">
        <f>+'Formulario de Inspección'!$D$5</f>
        <v>Banda transportadora</v>
      </c>
      <c r="D331" s="70">
        <f>+'Formulario de Inspección'!$H$5</f>
        <v>0</v>
      </c>
      <c r="E331" s="70">
        <f>+'Formulario de Inspección'!$A$7</f>
        <v>0</v>
      </c>
      <c r="F331" s="70">
        <f>+'Formulario de Inspección'!$D$7</f>
        <v>0</v>
      </c>
      <c r="G331" s="70">
        <f>+'Formulario de Inspección'!$H$7</f>
        <v>0</v>
      </c>
      <c r="H331" s="70">
        <f>+'Formulario de Inspección'!$P$7</f>
        <v>0</v>
      </c>
      <c r="I331" s="70">
        <f>+'Formulario de Inspección'!$R$7</f>
        <v>0</v>
      </c>
      <c r="J331" s="71">
        <f>+'Formulario de Inspección'!$A$9</f>
        <v>0</v>
      </c>
      <c r="K331" s="70" t="str">
        <f>+'Formulario de Inspección'!$D$9</f>
        <v>DIAGNOSTICO INICIAL</v>
      </c>
      <c r="L331" s="71" t="str">
        <f>+'Formulario de Inspección'!$H$9</f>
        <v>N/A</v>
      </c>
      <c r="M331" s="70" t="str">
        <f>+'Formulario de Inspección'!$P$9</f>
        <v>N/A</v>
      </c>
      <c r="N331" s="71">
        <f>+'Formulario de Inspección'!$R$9</f>
        <v>0</v>
      </c>
      <c r="O331" s="74" t="s">
        <v>474</v>
      </c>
      <c r="P331" s="37" t="str">
        <f>+Referencia!D331</f>
        <v>r</v>
      </c>
      <c r="Q331" s="72" t="str">
        <f>+Referencia!G331</f>
        <v>Rampa o elevador para personas con discapacidad no funciona, defectos de sujeción, oxidación u otro defecto de estado</v>
      </c>
      <c r="R331" s="70" t="str">
        <f>+Referencia!F331</f>
        <v>DG</v>
      </c>
      <c r="S331" s="73" t="str">
        <f>+'Formulario de Inspección'!N457</f>
        <v>¡</v>
      </c>
      <c r="T331" s="75">
        <f>+'Formulario de Inspección'!O457</f>
        <v>0</v>
      </c>
      <c r="U331" s="70" t="str">
        <f>+'Formulario de Inspección'!$C$463</f>
        <v>FAVORABLE</v>
      </c>
      <c r="V331" s="70" t="str">
        <f>+'Formulario de Inspección'!$P$464</f>
        <v>N/A</v>
      </c>
      <c r="W331" s="70" t="str">
        <f>+'Formulario de Inspección'!$S$464</f>
        <v>N/A</v>
      </c>
      <c r="X331" s="70" t="str">
        <f>+'Formulario de Inspección'!$H$479</f>
        <v>William Ramírez Chavarría</v>
      </c>
    </row>
    <row r="332" spans="1:24" ht="31.95" hidden="1" customHeight="1">
      <c r="A332" s="70">
        <f>+'Formulario de Inspección'!$R$5</f>
        <v>0</v>
      </c>
      <c r="B332" s="70">
        <f>'Formulario de Inspección'!$A$5</f>
        <v>0</v>
      </c>
      <c r="C332" s="70" t="str">
        <f>+'Formulario de Inspección'!$D$5</f>
        <v>Banda transportadora</v>
      </c>
      <c r="D332" s="70">
        <f>+'Formulario de Inspección'!$H$5</f>
        <v>0</v>
      </c>
      <c r="E332" s="70">
        <f>+'Formulario de Inspección'!$A$7</f>
        <v>0</v>
      </c>
      <c r="F332" s="70">
        <f>+'Formulario de Inspección'!$D$7</f>
        <v>0</v>
      </c>
      <c r="G332" s="70">
        <f>+'Formulario de Inspección'!$H$7</f>
        <v>0</v>
      </c>
      <c r="H332" s="70">
        <f>+'Formulario de Inspección'!$P$7</f>
        <v>0</v>
      </c>
      <c r="I332" s="70">
        <f>+'Formulario de Inspección'!$R$7</f>
        <v>0</v>
      </c>
      <c r="J332" s="71">
        <f>+'Formulario de Inspección'!$A$9</f>
        <v>0</v>
      </c>
      <c r="K332" s="70" t="str">
        <f>+'Formulario de Inspección'!$D$9</f>
        <v>DIAGNOSTICO INICIAL</v>
      </c>
      <c r="L332" s="71" t="str">
        <f>+'Formulario de Inspección'!$H$9</f>
        <v>N/A</v>
      </c>
      <c r="M332" s="70" t="str">
        <f>+'Formulario de Inspección'!$P$9</f>
        <v>N/A</v>
      </c>
      <c r="N332" s="71">
        <f>+'Formulario de Inspección'!$R$9</f>
        <v>0</v>
      </c>
      <c r="O332" s="74" t="s">
        <v>474</v>
      </c>
      <c r="P332" s="37" t="str">
        <f>+Referencia!D332</f>
        <v>s</v>
      </c>
      <c r="Q332" s="72" t="str">
        <f>+Referencia!G332</f>
        <v xml:space="preserve">Inexistencia de la alarma sonora de operación de la rampa o elevador para personas con discapacidad </v>
      </c>
      <c r="R332" s="70" t="str">
        <f>+Referencia!F332</f>
        <v>DL</v>
      </c>
      <c r="S332" s="73" t="str">
        <f>+'Formulario de Inspección'!N458</f>
        <v>¡</v>
      </c>
      <c r="T332" s="75">
        <f>+'Formulario de Inspección'!O458</f>
        <v>0</v>
      </c>
      <c r="U332" s="70" t="str">
        <f>+'Formulario de Inspección'!$C$463</f>
        <v>FAVORABLE</v>
      </c>
      <c r="V332" s="70" t="str">
        <f>+'Formulario de Inspección'!$P$464</f>
        <v>N/A</v>
      </c>
      <c r="W332" s="70" t="str">
        <f>+'Formulario de Inspección'!$S$464</f>
        <v>N/A</v>
      </c>
      <c r="X332" s="70" t="str">
        <f>+'Formulario de Inspección'!$H$479</f>
        <v>William Ramírez Chavarría</v>
      </c>
    </row>
    <row r="333" spans="1:24" ht="31.95" hidden="1" customHeight="1">
      <c r="A333" s="70">
        <f>+'Formulario de Inspección'!$R$5</f>
        <v>0</v>
      </c>
      <c r="B333" s="70">
        <f>'Formulario de Inspección'!$A$5</f>
        <v>0</v>
      </c>
      <c r="C333" s="70" t="str">
        <f>+'Formulario de Inspección'!$D$5</f>
        <v>Banda transportadora</v>
      </c>
      <c r="D333" s="70">
        <f>+'Formulario de Inspección'!$H$5</f>
        <v>0</v>
      </c>
      <c r="E333" s="70">
        <f>+'Formulario de Inspección'!$A$7</f>
        <v>0</v>
      </c>
      <c r="F333" s="70">
        <f>+'Formulario de Inspección'!$D$7</f>
        <v>0</v>
      </c>
      <c r="G333" s="70">
        <f>+'Formulario de Inspección'!$H$7</f>
        <v>0</v>
      </c>
      <c r="H333" s="70">
        <f>+'Formulario de Inspección'!$P$7</f>
        <v>0</v>
      </c>
      <c r="I333" s="70">
        <f>+'Formulario de Inspección'!$R$7</f>
        <v>0</v>
      </c>
      <c r="J333" s="71">
        <f>+'Formulario de Inspección'!$A$9</f>
        <v>0</v>
      </c>
      <c r="K333" s="70" t="str">
        <f>+'Formulario de Inspección'!$D$9</f>
        <v>DIAGNOSTICO INICIAL</v>
      </c>
      <c r="L333" s="71" t="str">
        <f>+'Formulario de Inspección'!$H$9</f>
        <v>N/A</v>
      </c>
      <c r="M333" s="70" t="str">
        <f>+'Formulario de Inspección'!$P$9</f>
        <v>N/A</v>
      </c>
      <c r="N333" s="71">
        <f>+'Formulario de Inspección'!$R$9</f>
        <v>0</v>
      </c>
      <c r="O333" s="74" t="s">
        <v>474</v>
      </c>
      <c r="P333" s="37" t="str">
        <f>+Referencia!D333</f>
        <v>t</v>
      </c>
      <c r="Q333" s="72" t="str">
        <f>+Referencia!G333</f>
        <v>Defectos de estado, defectos de sujeción o corrosión de paredes, techo, piso o pasamanos que pongan en riesgo los ocupantes</v>
      </c>
      <c r="R333" s="70" t="str">
        <f>+Referencia!F333</f>
        <v>DG</v>
      </c>
      <c r="S333" s="73" t="str">
        <f>+'Formulario de Inspección'!N459</f>
        <v>¡</v>
      </c>
      <c r="T333" s="75">
        <f>+'Formulario de Inspección'!O459</f>
        <v>0</v>
      </c>
      <c r="U333" s="70" t="str">
        <f>+'Formulario de Inspección'!$C$463</f>
        <v>FAVORABLE</v>
      </c>
      <c r="V333" s="70" t="str">
        <f>+'Formulario de Inspección'!$P$464</f>
        <v>N/A</v>
      </c>
      <c r="W333" s="70" t="str">
        <f>+'Formulario de Inspección'!$S$464</f>
        <v>N/A</v>
      </c>
      <c r="X333" s="70" t="str">
        <f>+'Formulario de Inspección'!$H$479</f>
        <v>William Ramírez Chavarría</v>
      </c>
    </row>
    <row r="334" spans="1:24" ht="31.95" hidden="1" customHeight="1">
      <c r="A334" s="70">
        <f>+'Formulario de Inspección'!$R$5</f>
        <v>0</v>
      </c>
      <c r="B334" s="70">
        <f>'Formulario de Inspección'!$A$5</f>
        <v>0</v>
      </c>
      <c r="C334" s="70" t="str">
        <f>+'Formulario de Inspección'!$D$5</f>
        <v>Banda transportadora</v>
      </c>
      <c r="D334" s="70">
        <f>+'Formulario de Inspección'!$H$5</f>
        <v>0</v>
      </c>
      <c r="E334" s="70">
        <f>+'Formulario de Inspección'!$A$7</f>
        <v>0</v>
      </c>
      <c r="F334" s="70">
        <f>+'Formulario de Inspección'!$D$7</f>
        <v>0</v>
      </c>
      <c r="G334" s="70">
        <f>+'Formulario de Inspección'!$H$7</f>
        <v>0</v>
      </c>
      <c r="H334" s="70">
        <f>+'Formulario de Inspección'!$P$7</f>
        <v>0</v>
      </c>
      <c r="I334" s="70">
        <f>+'Formulario de Inspección'!$R$7</f>
        <v>0</v>
      </c>
      <c r="J334" s="71">
        <f>+'Formulario de Inspección'!$A$9</f>
        <v>0</v>
      </c>
      <c r="K334" s="70" t="str">
        <f>+'Formulario de Inspección'!$D$9</f>
        <v>DIAGNOSTICO INICIAL</v>
      </c>
      <c r="L334" s="71" t="str">
        <f>+'Formulario de Inspección'!$H$9</f>
        <v>N/A</v>
      </c>
      <c r="M334" s="70" t="str">
        <f>+'Formulario de Inspección'!$P$9</f>
        <v>N/A</v>
      </c>
      <c r="N334" s="71">
        <f>+'Formulario de Inspección'!$R$9</f>
        <v>0</v>
      </c>
      <c r="O334" s="74" t="s">
        <v>474</v>
      </c>
      <c r="P334" s="37" t="str">
        <f>+Referencia!D334</f>
        <v>u</v>
      </c>
      <c r="Q334" s="72" t="str">
        <f>+Referencia!G334</f>
        <v>Demarcación inexistente o defectos en el sistema de salidas de emergencias</v>
      </c>
      <c r="R334" s="70" t="str">
        <f>+Referencia!F334</f>
        <v>DG</v>
      </c>
      <c r="S334" s="73" t="str">
        <f>+'Formulario de Inspección'!N460</f>
        <v>¡</v>
      </c>
      <c r="T334" s="75">
        <f>+'Formulario de Inspección'!O460</f>
        <v>0</v>
      </c>
      <c r="U334" s="70" t="str">
        <f>+'Formulario de Inspección'!$C$463</f>
        <v>FAVORABLE</v>
      </c>
      <c r="V334" s="70" t="str">
        <f>+'Formulario de Inspección'!$P$464</f>
        <v>N/A</v>
      </c>
      <c r="W334" s="70" t="str">
        <f>+'Formulario de Inspección'!$S$464</f>
        <v>N/A</v>
      </c>
      <c r="X334" s="70" t="str">
        <f>+'Formulario de Inspección'!$H$479</f>
        <v>William Ramírez Chavarría</v>
      </c>
    </row>
    <row r="335" spans="1:24" ht="31.95" customHeight="1">
      <c r="P335" s="39"/>
    </row>
  </sheetData>
  <autoFilter ref="A1:W334" xr:uid="{FBE5D9CB-73A2-4ED0-95B4-35C5A8BBBD08}">
    <filterColumn colId="18">
      <filters>
        <filter val="O"/>
      </filters>
    </filterColumn>
  </autoFilter>
  <phoneticPr fontId="23"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F2F2C-6545-43D6-B6E2-6717BE854035}">
  <sheetPr codeName="Sheet5">
    <pageSetUpPr fitToPage="1"/>
  </sheetPr>
  <dimension ref="B1:G334"/>
  <sheetViews>
    <sheetView view="pageBreakPreview" zoomScale="120" zoomScaleNormal="100" zoomScaleSheetLayoutView="120" workbookViewId="0">
      <selection activeCell="G42" sqref="G42"/>
    </sheetView>
  </sheetViews>
  <sheetFormatPr defaultColWidth="9.109375" defaultRowHeight="14.4"/>
  <cols>
    <col min="2" max="2" width="9.33203125" bestFit="1" customWidth="1"/>
    <col min="3" max="3" width="9.33203125" customWidth="1"/>
    <col min="4" max="4" width="7.88671875" bestFit="1" customWidth="1"/>
    <col min="5" max="5" width="7.88671875" customWidth="1"/>
    <col min="6" max="6" width="11" bestFit="1" customWidth="1"/>
    <col min="7" max="7" width="114.5546875" style="55" customWidth="1"/>
  </cols>
  <sheetData>
    <row r="1" spans="2:7" ht="15.6">
      <c r="B1" s="6" t="s">
        <v>25</v>
      </c>
      <c r="C1" s="6" t="s">
        <v>544</v>
      </c>
      <c r="D1" s="6" t="s">
        <v>545</v>
      </c>
      <c r="E1" s="6"/>
      <c r="F1" s="2" t="s">
        <v>28</v>
      </c>
      <c r="G1" s="3" t="s">
        <v>24</v>
      </c>
    </row>
    <row r="2" spans="2:7" ht="15">
      <c r="B2" s="4">
        <v>1</v>
      </c>
      <c r="C2" s="4">
        <v>1</v>
      </c>
      <c r="D2" s="4" t="str">
        <f>+'Formulario de Inspección'!A13</f>
        <v>a</v>
      </c>
      <c r="E2" s="4" t="str">
        <f>+_xlfn.CONCAT(C2,D2)</f>
        <v>1a</v>
      </c>
      <c r="F2" s="4" t="s">
        <v>546</v>
      </c>
      <c r="G2" s="5" t="str">
        <f>+'Formulario de Inspección'!C13</f>
        <v>Inexistencia del número de identificación.</v>
      </c>
    </row>
    <row r="3" spans="2:7" ht="15">
      <c r="B3" s="4">
        <v>1</v>
      </c>
      <c r="C3" s="4">
        <v>1</v>
      </c>
      <c r="D3" s="4" t="str">
        <f>+'Formulario de Inspección'!A14</f>
        <v>b</v>
      </c>
      <c r="E3" s="4" t="str">
        <f t="shared" ref="E3:E73" si="0">+_xlfn.CONCAT(C3,D3)</f>
        <v>1b</v>
      </c>
      <c r="F3" s="4" t="s">
        <v>546</v>
      </c>
      <c r="G3" s="5" t="str">
        <f>+'Formulario de Inspección'!C14</f>
        <v>Número de Marchamo Aeris no coincide con número de identificación</v>
      </c>
    </row>
    <row r="4" spans="2:7" ht="15">
      <c r="B4" s="4">
        <v>1</v>
      </c>
      <c r="C4" s="4">
        <v>1</v>
      </c>
      <c r="D4" s="4" t="str">
        <f>+'Formulario de Inspección'!A15</f>
        <v>c</v>
      </c>
      <c r="E4" s="4" t="str">
        <f t="shared" si="0"/>
        <v>1c</v>
      </c>
      <c r="F4" s="4" t="s">
        <v>546</v>
      </c>
      <c r="G4" s="5" t="str">
        <f>+'Formulario de Inspección'!C15</f>
        <v>Número de identificación no coincide con registros de AERIS o esta duplicado</v>
      </c>
    </row>
    <row r="5" spans="2:7" ht="30">
      <c r="B5" s="4">
        <v>1</v>
      </c>
      <c r="C5" s="4">
        <v>1</v>
      </c>
      <c r="D5" s="4" t="str">
        <f>+'Formulario de Inspección'!A16</f>
        <v>d</v>
      </c>
      <c r="E5" s="4" t="str">
        <f t="shared" si="0"/>
        <v>1d</v>
      </c>
      <c r="F5" s="4" t="s">
        <v>546</v>
      </c>
      <c r="G5" s="5" t="str">
        <f>+'Formulario de Inspección'!C16</f>
        <v xml:space="preserve">Inexistencia de alguna de las señalización obligatorias como los logotipo de la compañía, bandera a cuadros o numero de identificación.  </v>
      </c>
    </row>
    <row r="6" spans="2:7" ht="30">
      <c r="B6" s="4">
        <v>1</v>
      </c>
      <c r="C6" s="4">
        <v>1</v>
      </c>
      <c r="D6" s="4" t="str">
        <f>+'Formulario de Inspección'!A17</f>
        <v>e</v>
      </c>
      <c r="E6" s="4" t="str">
        <f t="shared" si="0"/>
        <v>1e</v>
      </c>
      <c r="F6" s="4" t="s">
        <v>546</v>
      </c>
      <c r="G6" s="5" t="str">
        <f>+'Formulario de Inspección'!C17</f>
        <v xml:space="preserve">Defectos del estado de alguno de los logotipos de la compañía, banderas a cuadros o números de identificación que afecta o impida su visibilidad     </v>
      </c>
    </row>
    <row r="7" spans="2:7" ht="30">
      <c r="B7" s="4">
        <v>1</v>
      </c>
      <c r="C7" s="4">
        <v>1</v>
      </c>
      <c r="D7" s="4" t="str">
        <f>+'Formulario de Inspección'!A18</f>
        <v>f</v>
      </c>
      <c r="E7" s="4" t="str">
        <f t="shared" si="0"/>
        <v>1f</v>
      </c>
      <c r="F7" s="4" t="s">
        <v>547</v>
      </c>
      <c r="G7" s="5" t="str">
        <f>+'Formulario de Inspección'!C18</f>
        <v xml:space="preserve">Defectos del estado de alguno de los logotipos de la compañía, banderas a cuadros o números de identificación que no afecte o impida su visibilidad     </v>
      </c>
    </row>
    <row r="8" spans="2:7" ht="15">
      <c r="B8" s="4">
        <v>1</v>
      </c>
      <c r="C8" s="4">
        <v>1</v>
      </c>
      <c r="D8" s="4" t="str">
        <f>+'Formulario de Inspección'!A19</f>
        <v>g</v>
      </c>
      <c r="E8" s="4" t="str">
        <f t="shared" si="0"/>
        <v>1g</v>
      </c>
      <c r="F8" s="4" t="s">
        <v>546</v>
      </c>
      <c r="G8" s="5" t="str">
        <f>+'Formulario de Inspección'!C19</f>
        <v>Banderas a cuadros, logotipos o números de identificación con dimensiones diferentes a 30 x 30 cm</v>
      </c>
    </row>
    <row r="9" spans="2:7" ht="30">
      <c r="B9" s="4">
        <v>1</v>
      </c>
      <c r="C9" s="4">
        <v>1</v>
      </c>
      <c r="D9" s="4" t="str">
        <f>+'Formulario de Inspección'!A20</f>
        <v>h</v>
      </c>
      <c r="E9" s="4" t="str">
        <f t="shared" si="0"/>
        <v>1h</v>
      </c>
      <c r="F9" s="4" t="s">
        <v>547</v>
      </c>
      <c r="G9" s="5" t="str">
        <f>+'Formulario de Inspección'!C20</f>
        <v xml:space="preserve">Banderas a cuadros, logotipos o números de identificación con dimensiones inferior a 30 x 30 cm (cuando es el máximo tamaño que permite la estructura del equipo) </v>
      </c>
    </row>
    <row r="10" spans="2:7" ht="15">
      <c r="B10" s="4">
        <v>1</v>
      </c>
      <c r="C10" s="4">
        <v>1</v>
      </c>
      <c r="D10" s="4" t="str">
        <f>+'Formulario de Inspección'!A21</f>
        <v>i</v>
      </c>
      <c r="E10" s="4" t="str">
        <f t="shared" si="0"/>
        <v>1i</v>
      </c>
      <c r="F10" s="4" t="s">
        <v>546</v>
      </c>
      <c r="G10" s="5" t="str">
        <f>+'Formulario de Inspección'!C21</f>
        <v>Bandera de cuadros de color no reglamentario.</v>
      </c>
    </row>
    <row r="11" spans="2:7" ht="15">
      <c r="B11" s="4">
        <v>1</v>
      </c>
      <c r="C11" s="4">
        <v>1</v>
      </c>
      <c r="D11" s="4" t="str">
        <f>+'Formulario de Inspección'!A22</f>
        <v>j</v>
      </c>
      <c r="E11" s="4" t="str">
        <f t="shared" si="0"/>
        <v>1j</v>
      </c>
      <c r="F11" s="4" t="s">
        <v>546</v>
      </c>
      <c r="G11" s="5" t="str">
        <f>+'Formulario de Inspección'!C22</f>
        <v>Inexistencia o deterioro de cinta reflectiva, cantidad insuficiente</v>
      </c>
    </row>
    <row r="12" spans="2:7" ht="15">
      <c r="B12" s="4">
        <v>1</v>
      </c>
      <c r="C12" s="4">
        <v>1</v>
      </c>
      <c r="D12" s="4" t="str">
        <f>+'Formulario de Inspección'!A23</f>
        <v>k</v>
      </c>
      <c r="E12" s="4" t="str">
        <f t="shared" si="0"/>
        <v>1k</v>
      </c>
      <c r="F12" s="4" t="s">
        <v>546</v>
      </c>
      <c r="G12" s="5" t="str">
        <f>+'Formulario de Inspección'!C23</f>
        <v xml:space="preserve">Ilegibilidad o deterioro del estado del marchamo     </v>
      </c>
    </row>
    <row r="13" spans="2:7" ht="15">
      <c r="B13" s="4">
        <v>1</v>
      </c>
      <c r="C13" s="4">
        <v>1</v>
      </c>
      <c r="D13" s="4" t="str">
        <f>+'Formulario de Inspección'!A24</f>
        <v>l</v>
      </c>
      <c r="E13" s="4" t="str">
        <f t="shared" si="0"/>
        <v>1l</v>
      </c>
      <c r="F13" s="4" t="s">
        <v>547</v>
      </c>
      <c r="G13" s="5" t="str">
        <f>+'Formulario de Inspección'!C24</f>
        <v xml:space="preserve">Defectos leves de estado en el marchamo      </v>
      </c>
    </row>
    <row r="14" spans="2:7" ht="30">
      <c r="B14" s="4">
        <v>1</v>
      </c>
      <c r="C14" s="4">
        <v>1</v>
      </c>
      <c r="D14" s="4" t="str">
        <f>+'Formulario de Inspección'!A25</f>
        <v>m</v>
      </c>
      <c r="E14" s="4" t="str">
        <f t="shared" si="0"/>
        <v>1m</v>
      </c>
      <c r="F14" s="4" t="s">
        <v>547</v>
      </c>
      <c r="G14" s="5" t="str">
        <f>+'Formulario de Inspección'!C25</f>
        <v>Ubicación del marchamo no permite su visibilidad o no esta colocado dentro de la cabina de conducción (cuando aplique)</v>
      </c>
    </row>
    <row r="15" spans="2:7" ht="30">
      <c r="B15" s="4">
        <v>1</v>
      </c>
      <c r="C15" s="4">
        <v>1</v>
      </c>
      <c r="D15" s="4" t="str">
        <f>+'Formulario de Inspección'!A26</f>
        <v>n</v>
      </c>
      <c r="E15" s="4" t="str">
        <f t="shared" si="0"/>
        <v>1n</v>
      </c>
      <c r="F15" s="4" t="s">
        <v>546</v>
      </c>
      <c r="G15" s="5" t="str">
        <f>+'Formulario de Inspección'!C26</f>
        <v>Marchamo de circulación o Revisión Técnica Vehicular vencida (vehículos con placas que le permiten circular en vías públicas)</v>
      </c>
    </row>
    <row r="16" spans="2:7" ht="15">
      <c r="B16" s="4">
        <v>2</v>
      </c>
      <c r="C16" s="4">
        <v>2.1</v>
      </c>
      <c r="D16" s="4" t="str">
        <f>+'Formulario de Inspección'!A30</f>
        <v>a</v>
      </c>
      <c r="E16" s="4" t="str">
        <f t="shared" si="0"/>
        <v>2.1a</v>
      </c>
      <c r="F16" s="4" t="s">
        <v>547</v>
      </c>
      <c r="G16" s="5" t="str">
        <f>+'Formulario de Inspección'!C30</f>
        <v>Defectos de estado en la carrocería, timón o chasis que no afecten la seguridad</v>
      </c>
    </row>
    <row r="17" spans="2:7" ht="15">
      <c r="B17" s="4">
        <v>2</v>
      </c>
      <c r="C17" s="4">
        <v>2.1</v>
      </c>
      <c r="D17" s="4" t="str">
        <f>+'Formulario de Inspección'!A31</f>
        <v>b</v>
      </c>
      <c r="E17" s="4" t="str">
        <f t="shared" si="0"/>
        <v>2.1b</v>
      </c>
      <c r="F17" s="4" t="s">
        <v>546</v>
      </c>
      <c r="G17" s="5" t="str">
        <f>+'Formulario de Inspección'!C31</f>
        <v>Defectos de estado en la carrocería, timón o chasis que entrañen peligro</v>
      </c>
    </row>
    <row r="18" spans="2:7" ht="30">
      <c r="B18" s="4">
        <v>2</v>
      </c>
      <c r="C18" s="4">
        <v>2.1</v>
      </c>
      <c r="D18" s="4" t="str">
        <f>+'Formulario de Inspección'!A32</f>
        <v>c</v>
      </c>
      <c r="E18" s="4" t="str">
        <f t="shared" si="0"/>
        <v>2.1c</v>
      </c>
      <c r="F18" s="4" t="s">
        <v>546</v>
      </c>
      <c r="G18" s="5" t="str">
        <f>+'Formulario de Inspección'!C32</f>
        <v>Defectos de estado en los sujeciones de la carrocería, cajón o estructura general al chasis o base de la estructura</v>
      </c>
    </row>
    <row r="19" spans="2:7" ht="30">
      <c r="B19" s="4">
        <v>2</v>
      </c>
      <c r="C19" s="4">
        <v>2.1</v>
      </c>
      <c r="D19" s="4" t="str">
        <f>+'Formulario de Inspección'!A33</f>
        <v>d</v>
      </c>
      <c r="E19" s="4" t="str">
        <f t="shared" si="0"/>
        <v>2.1d</v>
      </c>
      <c r="F19" s="4" t="s">
        <v>546</v>
      </c>
      <c r="G19" s="5" t="str">
        <f>+'Formulario de Inspección'!C33</f>
        <v>Presencia de corrosión avanzada o estado deteriorado avanzado de la pintura de la carrocería o estructura en general</v>
      </c>
    </row>
    <row r="20" spans="2:7" ht="15">
      <c r="B20" s="4">
        <v>2</v>
      </c>
      <c r="C20" s="4">
        <v>2.1</v>
      </c>
      <c r="D20" s="4" t="str">
        <f>+'Formulario de Inspección'!A34</f>
        <v>e</v>
      </c>
      <c r="E20" s="4" t="str">
        <f t="shared" si="0"/>
        <v>2.1e</v>
      </c>
      <c r="F20" s="4" t="s">
        <v>547</v>
      </c>
      <c r="G20" s="5" t="str">
        <f>+'Formulario de Inspección'!C34</f>
        <v>Presencia de óxido o estado deteriorado leve de la pintura de la carrocería o estructura en general</v>
      </c>
    </row>
    <row r="21" spans="2:7" ht="15">
      <c r="B21" s="4">
        <v>2</v>
      </c>
      <c r="C21" s="4">
        <v>2.1</v>
      </c>
      <c r="D21" s="4" t="str">
        <f>+'Formulario de Inspección'!A35</f>
        <v>f</v>
      </c>
      <c r="E21" s="4" t="str">
        <f t="shared" si="0"/>
        <v>2.1f</v>
      </c>
      <c r="F21" s="4" t="s">
        <v>546</v>
      </c>
      <c r="G21" s="5" t="str">
        <f>+'Formulario de Inspección'!C35</f>
        <v xml:space="preserve">Interfaz de enganche diferente al "E" </v>
      </c>
    </row>
    <row r="22" spans="2:7" ht="30">
      <c r="B22" s="4">
        <v>2</v>
      </c>
      <c r="C22" s="4">
        <v>2.1</v>
      </c>
      <c r="D22" s="4" t="str">
        <f>+'Formulario de Inspección'!A36</f>
        <v>g</v>
      </c>
      <c r="E22" s="4" t="str">
        <f t="shared" si="0"/>
        <v>2.1g</v>
      </c>
      <c r="F22" s="4" t="s">
        <v>546</v>
      </c>
      <c r="G22" s="5" t="str">
        <f>+'Formulario de Inspección'!C36</f>
        <v>Interfaz de enganche no cumple con medidas mínimas, fallas de sujeción, defecto de estado de la estructura y/o componentes</v>
      </c>
    </row>
    <row r="23" spans="2:7" ht="15">
      <c r="B23" s="4">
        <v>2</v>
      </c>
      <c r="C23" s="4">
        <v>2.1</v>
      </c>
      <c r="D23" s="4" t="str">
        <f>+'Formulario de Inspección'!A37</f>
        <v>h</v>
      </c>
      <c r="E23" s="4" t="str">
        <f t="shared" si="0"/>
        <v>2.1h</v>
      </c>
      <c r="F23" s="4" t="s">
        <v>546</v>
      </c>
      <c r="G23" s="5" t="str">
        <f>+'Formulario de Inspección'!C37</f>
        <v>Pasador vertical del enganche no están unidas al vehículo</v>
      </c>
    </row>
    <row r="24" spans="2:7" ht="15">
      <c r="B24" s="4">
        <v>2</v>
      </c>
      <c r="C24" s="4">
        <v>2.1</v>
      </c>
      <c r="D24" s="4" t="str">
        <f>+'Formulario de Inspección'!A38</f>
        <v>i</v>
      </c>
      <c r="E24" s="4" t="str">
        <f t="shared" si="0"/>
        <v>2.1i</v>
      </c>
      <c r="F24" s="4" t="s">
        <v>546</v>
      </c>
      <c r="G24" s="5" t="str">
        <f>+'Formulario de Inspección'!C38</f>
        <v>Pasador vertical no cuenta con dispositivo de seguridad anti desprendimiento</v>
      </c>
    </row>
    <row r="25" spans="2:7" ht="15">
      <c r="B25" s="4">
        <v>2</v>
      </c>
      <c r="C25" s="4">
        <v>2.1</v>
      </c>
      <c r="D25" s="4" t="str">
        <f>+'Formulario de Inspección'!A39</f>
        <v>j</v>
      </c>
      <c r="E25" s="4" t="str">
        <f t="shared" si="0"/>
        <v>2.1j</v>
      </c>
      <c r="F25" s="4" t="s">
        <v>546</v>
      </c>
      <c r="G25" s="5" t="str">
        <f>+'Formulario de Inspección'!C39</f>
        <v xml:space="preserve">Defectos de estado de la estructura, sujeción y/o dimensiones inadecuadas del timón de arrastre </v>
      </c>
    </row>
    <row r="26" spans="2:7" ht="15">
      <c r="B26" s="4">
        <v>2</v>
      </c>
      <c r="C26" s="4">
        <v>2.1</v>
      </c>
      <c r="D26" s="4" t="str">
        <f>+'Formulario de Inspección'!A40</f>
        <v>k</v>
      </c>
      <c r="E26" s="4" t="str">
        <f t="shared" si="0"/>
        <v>2.1k</v>
      </c>
      <c r="F26" s="4" t="s">
        <v>547</v>
      </c>
      <c r="G26" s="5" t="str">
        <f>+'Formulario de Inspección'!C40</f>
        <v>Estructura y/o componentes del enganche presenta oxidación</v>
      </c>
    </row>
    <row r="27" spans="2:7" ht="15">
      <c r="B27" s="4">
        <v>2</v>
      </c>
      <c r="C27" s="4">
        <v>2.1</v>
      </c>
      <c r="D27" s="4" t="str">
        <f>+'Formulario de Inspección'!A41</f>
        <v>l</v>
      </c>
      <c r="E27" s="4" t="str">
        <f t="shared" si="0"/>
        <v>2.1l</v>
      </c>
      <c r="F27" s="4" t="s">
        <v>546</v>
      </c>
      <c r="G27" s="5" t="str">
        <f>+'Formulario de Inspección'!C41</f>
        <v>Ausencia, mal sujeción o deterioro avanzado del parachoques o dispositivo similar</v>
      </c>
    </row>
    <row r="28" spans="2:7" ht="15">
      <c r="B28" s="4">
        <v>2</v>
      </c>
      <c r="C28" s="4">
        <v>2.1</v>
      </c>
      <c r="D28" s="4" t="str">
        <f>+'Formulario de Inspección'!A42</f>
        <v>m</v>
      </c>
      <c r="E28" s="4" t="str">
        <f t="shared" si="0"/>
        <v>2.1m</v>
      </c>
      <c r="F28" s="4" t="s">
        <v>547</v>
      </c>
      <c r="G28" s="5" t="str">
        <f>+'Formulario de Inspección'!C42</f>
        <v>Deterioro leve de hules protectores</v>
      </c>
    </row>
    <row r="29" spans="2:7" ht="15">
      <c r="B29" s="4">
        <v>2</v>
      </c>
      <c r="C29" s="4">
        <v>2.1</v>
      </c>
      <c r="D29" s="4" t="str">
        <f>+'Formulario de Inspección'!A43</f>
        <v>n</v>
      </c>
      <c r="E29" s="4" t="str">
        <f t="shared" si="0"/>
        <v>2.1n</v>
      </c>
      <c r="F29" s="4" t="s">
        <v>546</v>
      </c>
      <c r="G29" s="5" t="str">
        <f>+'Formulario de Inspección'!C43</f>
        <v>Ausencia o deterioro avanzado de hules protectores</v>
      </c>
    </row>
    <row r="30" spans="2:7" ht="30">
      <c r="B30" s="4">
        <v>2</v>
      </c>
      <c r="C30" s="4">
        <v>2.1</v>
      </c>
      <c r="D30" s="4" t="str">
        <f>+'Formulario de Inspección'!A44</f>
        <v>o</v>
      </c>
      <c r="E30" s="4" t="str">
        <f t="shared" si="0"/>
        <v>2.1o</v>
      </c>
      <c r="F30" s="4" t="s">
        <v>546</v>
      </c>
      <c r="G30" s="5" t="str">
        <f>+'Formulario de Inspección'!C44</f>
        <v>Existencia de puntas salientes o filos cortantes, elementos y accesorios mal sujetos con peligro de desprendimiento (FOD)</v>
      </c>
    </row>
    <row r="31" spans="2:7" ht="15">
      <c r="B31" s="4">
        <v>2</v>
      </c>
      <c r="C31" s="4">
        <v>2.1</v>
      </c>
      <c r="D31" s="4" t="str">
        <f>+'Formulario de Inspección'!A45</f>
        <v>p</v>
      </c>
      <c r="E31" s="4" t="str">
        <f t="shared" ref="E31" si="1">+_xlfn.CONCAT(C31,D31)</f>
        <v>2.1p</v>
      </c>
      <c r="F31" s="4" t="s">
        <v>546</v>
      </c>
      <c r="G31" s="5" t="str">
        <f>+'Formulario de Inspección'!C45</f>
        <v>Calzas de hule inexistentes, defectos de sujeción al chasis o estructura, defectos de estado o no es de hule</v>
      </c>
    </row>
    <row r="32" spans="2:7" ht="15">
      <c r="B32" s="4">
        <v>2</v>
      </c>
      <c r="C32" s="4">
        <v>2.1</v>
      </c>
      <c r="D32" s="4" t="str">
        <f>+'Formulario de Inspección'!A46</f>
        <v>q</v>
      </c>
      <c r="E32" s="4" t="str">
        <f t="shared" ref="E32:E34" si="2">+_xlfn.CONCAT(C32,D32)</f>
        <v>2.1q</v>
      </c>
      <c r="F32" s="4" t="s">
        <v>546</v>
      </c>
      <c r="G32" s="5" t="str">
        <f>+'Formulario de Inspección'!C46</f>
        <v>Extintor inexistente, vencido o alguno de sus componentes defectuoso</v>
      </c>
    </row>
    <row r="33" spans="2:7" ht="15">
      <c r="B33" s="4">
        <v>2</v>
      </c>
      <c r="C33" s="4">
        <v>2.1</v>
      </c>
      <c r="D33" s="4" t="str">
        <f>+'Formulario de Inspección'!A47</f>
        <v>r</v>
      </c>
      <c r="E33" s="4" t="str">
        <f t="shared" si="2"/>
        <v>2.1r</v>
      </c>
      <c r="F33" s="4" t="s">
        <v>546</v>
      </c>
      <c r="G33" s="5" t="str">
        <f>+'Formulario de Inspección'!C47</f>
        <v>Etiqueta de información del extintor inexistente o ilegible o alterada</v>
      </c>
    </row>
    <row r="34" spans="2:7" ht="15">
      <c r="B34" s="4">
        <v>2</v>
      </c>
      <c r="C34" s="4">
        <v>2.1</v>
      </c>
      <c r="D34" s="4" t="str">
        <f>+'Formulario de Inspección'!A48</f>
        <v>s</v>
      </c>
      <c r="E34" s="4" t="str">
        <f t="shared" si="2"/>
        <v>2.1s</v>
      </c>
      <c r="F34" s="4" t="s">
        <v>546</v>
      </c>
      <c r="G34" s="5" t="str">
        <f>+'Formulario de Inspección'!C48</f>
        <v>Defecto de sujeción del extintor</v>
      </c>
    </row>
    <row r="35" spans="2:7" ht="15">
      <c r="B35" s="4">
        <v>2</v>
      </c>
      <c r="C35" s="4">
        <v>2.2000000000000002</v>
      </c>
      <c r="D35" s="4" t="str">
        <f>+'Formulario de Inspección'!A54</f>
        <v>a</v>
      </c>
      <c r="E35" s="4" t="str">
        <f t="shared" si="0"/>
        <v>2.2a</v>
      </c>
      <c r="F35" s="4" t="s">
        <v>547</v>
      </c>
      <c r="G35" s="5" t="str">
        <f>+'Formulario de Inspección'!C54</f>
        <v>Defectos de accionamiento en puerta en el acceso al vehículo</v>
      </c>
    </row>
    <row r="36" spans="2:7" ht="15">
      <c r="B36" s="4">
        <v>2</v>
      </c>
      <c r="C36" s="4">
        <v>2.2000000000000002</v>
      </c>
      <c r="D36" s="4" t="str">
        <f>+'Formulario de Inspección'!A55</f>
        <v>b</v>
      </c>
      <c r="E36" s="4" t="str">
        <f t="shared" si="0"/>
        <v>2.2b</v>
      </c>
      <c r="F36" s="4" t="s">
        <v>546</v>
      </c>
      <c r="G36" s="5" t="str">
        <f>+'Formulario de Inspección'!C55</f>
        <v>Defectos de accionamiento en puerta en la salida del vehículo</v>
      </c>
    </row>
    <row r="37" spans="2:7" ht="15">
      <c r="B37" s="4">
        <v>2</v>
      </c>
      <c r="C37" s="4">
        <v>2.2000000000000002</v>
      </c>
      <c r="D37" s="4" t="str">
        <f>+'Formulario de Inspección'!A56</f>
        <v>c</v>
      </c>
      <c r="E37" s="4" t="str">
        <f t="shared" si="0"/>
        <v>2.2c</v>
      </c>
      <c r="F37" s="4" t="s">
        <v>547</v>
      </c>
      <c r="G37" s="5" t="str">
        <f>+'Formulario de Inspección'!C56</f>
        <v>Bisagras defectuosas en puertas y compartimentos</v>
      </c>
    </row>
    <row r="38" spans="2:7" ht="15">
      <c r="B38" s="4">
        <v>2</v>
      </c>
      <c r="C38" s="4">
        <v>2.2000000000000002</v>
      </c>
      <c r="D38" s="4" t="str">
        <f>+'Formulario de Inspección'!A57</f>
        <v>d</v>
      </c>
      <c r="E38" s="4" t="str">
        <f t="shared" si="0"/>
        <v>2.2d</v>
      </c>
      <c r="F38" s="4" t="s">
        <v>546</v>
      </c>
      <c r="G38" s="5" t="str">
        <f>+'Formulario de Inspección'!C57</f>
        <v xml:space="preserve">Puertas y/o tapa de motor con riesgo de desprendimiento y/o apertura repentina </v>
      </c>
    </row>
    <row r="39" spans="2:7" ht="15">
      <c r="B39" s="4">
        <v>2</v>
      </c>
      <c r="C39" s="4">
        <v>2.2999999999999998</v>
      </c>
      <c r="D39" s="4" t="str">
        <f>+'Formulario de Inspección'!A60</f>
        <v>a</v>
      </c>
      <c r="E39" s="4" t="str">
        <f t="shared" si="0"/>
        <v>2.3a</v>
      </c>
      <c r="F39" s="4" t="s">
        <v>546</v>
      </c>
      <c r="G39" s="5" t="str">
        <f>+'Formulario de Inspección'!C60</f>
        <v>Parabrisas delantero inexistente</v>
      </c>
    </row>
    <row r="40" spans="2:7" ht="15">
      <c r="B40" s="4">
        <v>2</v>
      </c>
      <c r="C40" s="4">
        <v>2.2999999999999998</v>
      </c>
      <c r="D40" s="4" t="str">
        <f>+'Formulario de Inspección'!A61</f>
        <v>b</v>
      </c>
      <c r="E40" s="4" t="str">
        <f t="shared" si="0"/>
        <v>2.3b</v>
      </c>
      <c r="F40" s="4" t="s">
        <v>547</v>
      </c>
      <c r="G40" s="5" t="str">
        <f>+'Formulario de Inspección'!C61</f>
        <v>Accionamiento de ventanas defectuoso</v>
      </c>
    </row>
    <row r="41" spans="2:7" ht="15">
      <c r="B41" s="4">
        <v>2</v>
      </c>
      <c r="C41" s="4">
        <v>2.2999999999999998</v>
      </c>
      <c r="D41" s="4" t="str">
        <f>+'Formulario de Inspección'!A62</f>
        <v>c</v>
      </c>
      <c r="E41" s="4" t="str">
        <f t="shared" si="0"/>
        <v>2.3c</v>
      </c>
      <c r="F41" s="4" t="s">
        <v>546</v>
      </c>
      <c r="G41" s="5" t="str">
        <f>+'Formulario de Inspección'!C62</f>
        <v>Existencia de lámina adhesiva anti solar, polarizado, sticker, adhesivos o similares en el parabrisas delantero.</v>
      </c>
    </row>
    <row r="42" spans="2:7" ht="15">
      <c r="B42" s="4">
        <v>2</v>
      </c>
      <c r="C42" s="4">
        <v>2.2999999999999998</v>
      </c>
      <c r="D42" s="4" t="str">
        <f>+'Formulario de Inspección'!A63</f>
        <v>d</v>
      </c>
      <c r="E42" s="4" t="str">
        <f t="shared" si="0"/>
        <v>2.3d</v>
      </c>
      <c r="F42" s="4" t="s">
        <v>547</v>
      </c>
      <c r="G42" s="5" t="str">
        <f>+'Formulario de Inspección'!C63</f>
        <v>Existencia de lámina adhesiva anti solar, ,adhesivos o similares en ventanillas y/o parabrisas trasero</v>
      </c>
    </row>
    <row r="43" spans="2:7" ht="30">
      <c r="B43" s="4">
        <v>2</v>
      </c>
      <c r="C43" s="4">
        <v>2.2999999999999998</v>
      </c>
      <c r="D43" s="4" t="str">
        <f>+'Formulario de Inspección'!A64</f>
        <v>e</v>
      </c>
      <c r="E43" s="4" t="str">
        <f t="shared" si="0"/>
        <v>2.3e</v>
      </c>
      <c r="F43" s="4" t="s">
        <v>547</v>
      </c>
      <c r="G43" s="5" t="str">
        <f>+'Formulario de Inspección'!C64</f>
        <v>Fisuras o impactos con radio mayor a 5 cm pero menor a 15 cm en el parabrisas delantero, fuera del campo de visión del conductor.</v>
      </c>
    </row>
    <row r="44" spans="2:7" ht="15">
      <c r="B44" s="4">
        <v>2</v>
      </c>
      <c r="C44" s="4">
        <v>2.2999999999999998</v>
      </c>
      <c r="D44" s="4" t="str">
        <f>+'Formulario de Inspección'!A65</f>
        <v>f</v>
      </c>
      <c r="E44" s="4" t="str">
        <f t="shared" si="0"/>
        <v>2.3f</v>
      </c>
      <c r="F44" s="4" t="s">
        <v>546</v>
      </c>
      <c r="G44" s="5" t="str">
        <f>+'Formulario de Inspección'!C65</f>
        <v>Fisuras o impactos con radio mayor a 5 cm en el parabrisas delantero, dentro del campo de visión del conductor.</v>
      </c>
    </row>
    <row r="45" spans="2:7" ht="15">
      <c r="B45" s="4">
        <v>2</v>
      </c>
      <c r="C45" s="4">
        <v>2.2999999999999998</v>
      </c>
      <c r="D45" s="4" t="str">
        <f>+'Formulario de Inspección'!A66</f>
        <v>g</v>
      </c>
      <c r="E45" s="4" t="str">
        <f t="shared" si="0"/>
        <v>2.3g</v>
      </c>
      <c r="F45" s="4" t="s">
        <v>547</v>
      </c>
      <c r="G45" s="5" t="str">
        <f>+'Formulario de Inspección'!C66</f>
        <v>Fisura o impactos con radio mayor a 5 cm en las ventanillas o parabrisas trasero.</v>
      </c>
    </row>
    <row r="46" spans="2:7" ht="15">
      <c r="B46" s="4">
        <v>2</v>
      </c>
      <c r="C46" s="4">
        <v>2.4</v>
      </c>
      <c r="D46" s="4" t="str">
        <f>+'Formulario de Inspección'!A69</f>
        <v>a</v>
      </c>
      <c r="E46" s="4" t="str">
        <f t="shared" si="0"/>
        <v>2.4a</v>
      </c>
      <c r="F46" s="4" t="s">
        <v>546</v>
      </c>
      <c r="G46" s="5" t="str">
        <f>+'Formulario de Inspección'!C69</f>
        <v xml:space="preserve">Inexistencia de los limpiaparabrisas (escobillas) </v>
      </c>
    </row>
    <row r="47" spans="2:7" ht="15">
      <c r="B47" s="4">
        <v>2</v>
      </c>
      <c r="C47" s="4">
        <v>2.4</v>
      </c>
      <c r="D47" s="4" t="str">
        <f>+'Formulario de Inspección'!A70</f>
        <v>b</v>
      </c>
      <c r="E47" s="4" t="str">
        <f t="shared" si="0"/>
        <v>2.4b</v>
      </c>
      <c r="F47" s="4" t="s">
        <v>546</v>
      </c>
      <c r="G47" s="5" t="str">
        <f>+'Formulario de Inspección'!C70</f>
        <v xml:space="preserve">Mal funcionamiento del limpiaparabrisas (escobillas) </v>
      </c>
    </row>
    <row r="48" spans="2:7" ht="15">
      <c r="B48" s="4">
        <v>2</v>
      </c>
      <c r="C48" s="4">
        <v>2.4</v>
      </c>
      <c r="D48" s="4" t="str">
        <f>+'Formulario de Inspección'!A71</f>
        <v>c</v>
      </c>
      <c r="E48" s="4" t="str">
        <f t="shared" si="0"/>
        <v>2.4c</v>
      </c>
      <c r="F48" s="4" t="s">
        <v>547</v>
      </c>
      <c r="G48" s="5" t="str">
        <f>+'Formulario de Inspección'!C71</f>
        <v xml:space="preserve">Mal estado de los limpiaparabrisas (escobillas) </v>
      </c>
    </row>
    <row r="49" spans="2:7" ht="15">
      <c r="B49" s="4">
        <v>2</v>
      </c>
      <c r="C49" s="4">
        <v>2.5</v>
      </c>
      <c r="D49" s="4" t="str">
        <f>+'Formulario de Inspección'!A74</f>
        <v>a</v>
      </c>
      <c r="E49" s="4" t="str">
        <f t="shared" si="0"/>
        <v>2.5a</v>
      </c>
      <c r="F49" s="4" t="s">
        <v>546</v>
      </c>
      <c r="G49" s="5" t="str">
        <f>+'Formulario de Inspección'!C74</f>
        <v>Inexistencia de retrovisores (izquierdo o derecho), cuando es obligatorio.</v>
      </c>
    </row>
    <row r="50" spans="2:7" ht="15">
      <c r="B50" s="4">
        <v>2</v>
      </c>
      <c r="C50" s="4">
        <v>2.5</v>
      </c>
      <c r="D50" s="4" t="str">
        <f>+'Formulario de Inspección'!A75</f>
        <v>b</v>
      </c>
      <c r="E50" s="4" t="str">
        <f t="shared" si="0"/>
        <v>2.5b</v>
      </c>
      <c r="F50" s="4" t="s">
        <v>547</v>
      </c>
      <c r="G50" s="5" t="str">
        <f>+'Formulario de Inspección'!C75</f>
        <v>Inexistencia de retrovisor derecho en vehículos, cuando no es obligatorio.</v>
      </c>
    </row>
    <row r="51" spans="2:7" ht="15">
      <c r="B51" s="4">
        <v>2</v>
      </c>
      <c r="C51" s="4">
        <v>2.5</v>
      </c>
      <c r="D51" s="4" t="str">
        <f>+'Formulario de Inspección'!A76</f>
        <v>c</v>
      </c>
      <c r="E51" s="4" t="str">
        <f t="shared" si="0"/>
        <v>2.5c</v>
      </c>
      <c r="F51" s="4" t="s">
        <v>547</v>
      </c>
      <c r="G51" s="5" t="str">
        <f>+'Formulario de Inspección'!C76</f>
        <v>Deterioro de las superficies que no afecten la retro visión.</v>
      </c>
    </row>
    <row r="52" spans="2:7" ht="15">
      <c r="B52" s="4">
        <v>2</v>
      </c>
      <c r="C52" s="4">
        <v>2.5</v>
      </c>
      <c r="D52" s="4" t="str">
        <f>+'Formulario de Inspección'!A77</f>
        <v>d</v>
      </c>
      <c r="E52" s="4" t="str">
        <f t="shared" si="0"/>
        <v>2.5d</v>
      </c>
      <c r="F52" s="4" t="s">
        <v>546</v>
      </c>
      <c r="G52" s="5" t="str">
        <f>+'Formulario de Inspección'!C77</f>
        <v>Deterioro excesivo de la superficie que impidan la retro visión.</v>
      </c>
    </row>
    <row r="53" spans="2:7" ht="15">
      <c r="B53" s="4">
        <v>2</v>
      </c>
      <c r="C53" s="4">
        <v>2.5</v>
      </c>
      <c r="D53" s="4" t="str">
        <f>+'Formulario de Inspección'!A78</f>
        <v>e</v>
      </c>
      <c r="E53" s="4" t="str">
        <f t="shared" si="0"/>
        <v>2.5e</v>
      </c>
      <c r="F53" s="4" t="s">
        <v>547</v>
      </c>
      <c r="G53" s="5" t="str">
        <f>+'Formulario de Inspección'!C78</f>
        <v>Fijación defectuosa.</v>
      </c>
    </row>
    <row r="54" spans="2:7" ht="15">
      <c r="B54" s="4">
        <v>2</v>
      </c>
      <c r="C54" s="4">
        <v>2.5</v>
      </c>
      <c r="D54" s="4" t="str">
        <f>+'Formulario de Inspección'!A79</f>
        <v>f</v>
      </c>
      <c r="E54" s="4" t="str">
        <f t="shared" si="0"/>
        <v>2.5f</v>
      </c>
      <c r="F54" s="4" t="s">
        <v>546</v>
      </c>
      <c r="G54" s="5" t="str">
        <f>+'Formulario de Inspección'!C79</f>
        <v>Fijación defectuosa con riesgo de desprendimiento.</v>
      </c>
    </row>
    <row r="55" spans="2:7" ht="15">
      <c r="B55" s="4">
        <v>3</v>
      </c>
      <c r="C55" s="4" t="s">
        <v>118</v>
      </c>
      <c r="D55" s="4" t="str">
        <f>+'Formulario de Inspección'!A83</f>
        <v>a</v>
      </c>
      <c r="E55" s="4" t="str">
        <f t="shared" si="0"/>
        <v>3.1a</v>
      </c>
      <c r="F55" s="4" t="s">
        <v>547</v>
      </c>
      <c r="G55" s="5" t="str">
        <f>+'Formulario de Inspección'!C83</f>
        <v>Asiento con deterioro</v>
      </c>
    </row>
    <row r="56" spans="2:7" ht="15">
      <c r="B56" s="4">
        <v>3</v>
      </c>
      <c r="C56" s="4" t="s">
        <v>118</v>
      </c>
      <c r="D56" s="4" t="str">
        <f>+'Formulario de Inspección'!A84</f>
        <v>b</v>
      </c>
      <c r="E56" s="4" t="str">
        <f t="shared" si="0"/>
        <v>3.1b</v>
      </c>
      <c r="F56" s="4" t="s">
        <v>546</v>
      </c>
      <c r="G56" s="5" t="str">
        <f>+'Formulario de Inspección'!C84</f>
        <v>Asiento muy deteriorado.</v>
      </c>
    </row>
    <row r="57" spans="2:7" ht="15">
      <c r="B57" s="4">
        <v>3</v>
      </c>
      <c r="C57" s="4" t="s">
        <v>118</v>
      </c>
      <c r="D57" s="4" t="str">
        <f>+'Formulario de Inspección'!A85</f>
        <v>c</v>
      </c>
      <c r="E57" s="4" t="str">
        <f t="shared" si="0"/>
        <v>3.1c</v>
      </c>
      <c r="F57" s="4" t="s">
        <v>547</v>
      </c>
      <c r="G57" s="5" t="str">
        <f>+'Formulario de Inspección'!C85</f>
        <v>Fijación defectuosa.</v>
      </c>
    </row>
    <row r="58" spans="2:7" ht="15">
      <c r="B58" s="4">
        <v>3</v>
      </c>
      <c r="C58" s="4" t="s">
        <v>118</v>
      </c>
      <c r="D58" s="4" t="str">
        <f>+'Formulario de Inspección'!A86</f>
        <v>d</v>
      </c>
      <c r="E58" s="4" t="str">
        <f t="shared" si="0"/>
        <v>3.1d</v>
      </c>
      <c r="F58" s="4" t="s">
        <v>546</v>
      </c>
      <c r="G58" s="5" t="str">
        <f>+'Formulario de Inspección'!C86</f>
        <v>Fijación defectuosa con riesgo de desprendimiento.</v>
      </c>
    </row>
    <row r="59" spans="2:7" ht="15">
      <c r="B59" s="4">
        <v>3</v>
      </c>
      <c r="C59" s="4" t="s">
        <v>118</v>
      </c>
      <c r="D59" s="4" t="str">
        <f>+'Formulario de Inspección'!A87</f>
        <v>e</v>
      </c>
      <c r="E59" s="4" t="str">
        <f t="shared" si="0"/>
        <v>3.1e</v>
      </c>
      <c r="F59" s="4" t="s">
        <v>547</v>
      </c>
      <c r="G59" s="5" t="str">
        <f>+'Formulario de Inspección'!C87</f>
        <v>Capacidad de ocupantes distinta a la espesificada por el fabricante</v>
      </c>
    </row>
    <row r="60" spans="2:7" ht="15">
      <c r="B60" s="4">
        <v>3</v>
      </c>
      <c r="C60" s="4" t="s">
        <v>118</v>
      </c>
      <c r="D60" s="4" t="str">
        <f>+'Formulario de Inspección'!A88</f>
        <v>f</v>
      </c>
      <c r="E60" s="4" t="str">
        <f>+_xlfn.CONCAT(C60,D60)</f>
        <v>3.1f</v>
      </c>
      <c r="F60" s="4" t="s">
        <v>547</v>
      </c>
      <c r="G60" s="5" t="str">
        <f>+'Formulario de Inspección'!C88</f>
        <v>Mecanismos de ajuste que no permiten la fijación (según aplique).</v>
      </c>
    </row>
    <row r="61" spans="2:7" ht="15">
      <c r="B61" s="4">
        <v>3</v>
      </c>
      <c r="C61" s="4" t="s">
        <v>126</v>
      </c>
      <c r="D61" s="4" t="str">
        <f>+'Formulario de Inspección'!A91</f>
        <v>a</v>
      </c>
      <c r="E61" s="4" t="str">
        <f t="shared" si="0"/>
        <v>3.2a</v>
      </c>
      <c r="F61" s="4" t="s">
        <v>546</v>
      </c>
      <c r="G61" s="5" t="str">
        <f>+'Formulario de Inspección'!C91</f>
        <v>Inexistencia de algún cinturón</v>
      </c>
    </row>
    <row r="62" spans="2:7" ht="15">
      <c r="B62" s="4">
        <v>3</v>
      </c>
      <c r="C62" s="4" t="s">
        <v>126</v>
      </c>
      <c r="D62" s="4" t="str">
        <f>+'Formulario de Inspección'!A92</f>
        <v>b</v>
      </c>
      <c r="E62" s="4" t="str">
        <f t="shared" si="0"/>
        <v>3.2b</v>
      </c>
      <c r="F62" s="4" t="s">
        <v>547</v>
      </c>
      <c r="G62" s="5" t="str">
        <f>+'Formulario de Inspección'!C92</f>
        <v>Defectos de estado en las bandas de cinturones</v>
      </c>
    </row>
    <row r="63" spans="2:7" ht="15">
      <c r="B63" s="4">
        <v>3</v>
      </c>
      <c r="C63" s="4" t="s">
        <v>126</v>
      </c>
      <c r="D63" s="4" t="str">
        <f>+'Formulario de Inspección'!A93</f>
        <v>c</v>
      </c>
      <c r="E63" s="4" t="str">
        <f t="shared" si="0"/>
        <v>3.2c</v>
      </c>
      <c r="F63" s="4" t="s">
        <v>547</v>
      </c>
      <c r="G63" s="5" t="str">
        <f>+'Formulario de Inspección'!C93</f>
        <v>Defectos de estado de los anclajes y trancas</v>
      </c>
    </row>
    <row r="64" spans="2:7" ht="15">
      <c r="B64" s="4">
        <v>3</v>
      </c>
      <c r="C64" s="4" t="s">
        <v>126</v>
      </c>
      <c r="D64" s="4" t="str">
        <f>+'Formulario de Inspección'!A94</f>
        <v>d</v>
      </c>
      <c r="E64" s="4" t="str">
        <f t="shared" si="0"/>
        <v>3.2d</v>
      </c>
      <c r="F64" s="4" t="s">
        <v>546</v>
      </c>
      <c r="G64" s="5" t="str">
        <f>+'Formulario de Inspección'!C94</f>
        <v>Defectos de estado en las bandas con peligro de rotura</v>
      </c>
    </row>
    <row r="65" spans="2:7" ht="15">
      <c r="B65" s="4">
        <v>4</v>
      </c>
      <c r="C65" s="4">
        <v>3.2</v>
      </c>
      <c r="D65" s="4" t="str">
        <f>+'Formulario de Inspección'!A95</f>
        <v>e</v>
      </c>
      <c r="E65" s="4" t="str">
        <f t="shared" ref="E65" si="3">+_xlfn.CONCAT(C65,D65)</f>
        <v>3.2e</v>
      </c>
      <c r="F65" s="4" t="s">
        <v>546</v>
      </c>
      <c r="G65" s="5" t="str">
        <f>+'Formulario de Inspección'!C95</f>
        <v>Defectos de estado en el sistema de tranca de los aclajes no funciona correctamente</v>
      </c>
    </row>
    <row r="66" spans="2:7" ht="15">
      <c r="B66" s="4">
        <v>3</v>
      </c>
      <c r="C66" s="4" t="s">
        <v>134</v>
      </c>
      <c r="D66" s="4" t="str">
        <f>+'Formulario de Inspección'!A98</f>
        <v>a</v>
      </c>
      <c r="E66" s="4" t="str">
        <f t="shared" si="0"/>
        <v>3.3a</v>
      </c>
      <c r="F66" s="4" t="s">
        <v>546</v>
      </c>
      <c r="G66" s="5" t="str">
        <f>+'Formulario de Inspección'!C98</f>
        <v>Inexistencia del velocímetro</v>
      </c>
    </row>
    <row r="67" spans="2:7" ht="15">
      <c r="B67" s="4">
        <v>3</v>
      </c>
      <c r="C67" s="4" t="s">
        <v>134</v>
      </c>
      <c r="D67" s="4" t="str">
        <f>+'Formulario de Inspección'!A99</f>
        <v>b</v>
      </c>
      <c r="E67" s="4" t="str">
        <f t="shared" si="0"/>
        <v>3.3b</v>
      </c>
      <c r="F67" s="4" t="s">
        <v>547</v>
      </c>
      <c r="G67" s="5" t="str">
        <f>+'Formulario de Inspección'!C99</f>
        <v>Defectos de estado de los componentes que no afecten su funcionamiento</v>
      </c>
    </row>
    <row r="68" spans="2:7" ht="15">
      <c r="B68" s="4">
        <v>3</v>
      </c>
      <c r="C68" s="4" t="s">
        <v>134</v>
      </c>
      <c r="D68" s="4" t="str">
        <f>+'Formulario de Inspección'!A100</f>
        <v>c</v>
      </c>
      <c r="E68" s="4" t="str">
        <f t="shared" si="0"/>
        <v>3.3c</v>
      </c>
      <c r="F68" s="4" t="s">
        <v>547</v>
      </c>
      <c r="G68" s="5" t="str">
        <f>+'Formulario de Inspección'!C100</f>
        <v>Defectos de estado de los componentes que afecten su funcionamiento</v>
      </c>
    </row>
    <row r="69" spans="2:7" ht="15">
      <c r="B69" s="4">
        <v>3</v>
      </c>
      <c r="C69" s="4" t="s">
        <v>134</v>
      </c>
      <c r="D69" s="4" t="str">
        <f>+'Formulario de Inspección'!A101</f>
        <v>d</v>
      </c>
      <c r="E69" s="4" t="str">
        <f t="shared" si="0"/>
        <v>3.3d</v>
      </c>
      <c r="F69" s="4" t="s">
        <v>547</v>
      </c>
      <c r="G69" s="5" t="str">
        <f>+'Formulario de Inspección'!C101</f>
        <v>Lectura de horómetro igual o no coincide con respecto a la registrada en la inspección anterior</v>
      </c>
    </row>
    <row r="70" spans="2:7" ht="15">
      <c r="B70" s="4">
        <v>3</v>
      </c>
      <c r="C70" s="4" t="s">
        <v>134</v>
      </c>
      <c r="D70" s="4" t="str">
        <f>+'Formulario de Inspección'!A102</f>
        <v>e</v>
      </c>
      <c r="E70" s="4" t="str">
        <f t="shared" si="0"/>
        <v>3.3e</v>
      </c>
      <c r="F70" s="4" t="s">
        <v>547</v>
      </c>
      <c r="G70" s="5" t="str">
        <f>+'Formulario de Inspección'!C102</f>
        <v>Ilegibilidad o inexistencia del horómetro</v>
      </c>
    </row>
    <row r="71" spans="2:7" ht="30">
      <c r="B71" s="4">
        <v>3</v>
      </c>
      <c r="C71" s="4">
        <v>3.4</v>
      </c>
      <c r="D71" s="4" t="str">
        <f>+'Formulario de Inspección'!A108</f>
        <v>a</v>
      </c>
      <c r="E71" s="4" t="str">
        <f t="shared" si="0"/>
        <v>3.4a</v>
      </c>
      <c r="F71" s="4" t="s">
        <v>546</v>
      </c>
      <c r="G71" s="5" t="str">
        <f>+'Formulario de Inspección'!C108</f>
        <v>Defectos de estado, filos cortantes o corrosión de paredes, techo, piso que pongan en riesgo los ocupantes o la carga</v>
      </c>
    </row>
    <row r="72" spans="2:7" ht="15">
      <c r="B72" s="4">
        <v>3</v>
      </c>
      <c r="C72" s="4">
        <v>3.4</v>
      </c>
      <c r="D72" s="4" t="str">
        <f>+'Formulario de Inspección'!A109</f>
        <v>b</v>
      </c>
      <c r="E72" s="4" t="str">
        <f t="shared" si="0"/>
        <v>3.4b</v>
      </c>
      <c r="F72" s="4" t="s">
        <v>547</v>
      </c>
      <c r="G72" s="5" t="str">
        <f>+'Formulario de Inspección'!C109</f>
        <v>Defectos de estado o corrosión de paredes, techo, piso que no pongan en riesgo los ocupantes o la carga</v>
      </c>
    </row>
    <row r="73" spans="2:7" ht="30">
      <c r="B73" s="4">
        <v>3</v>
      </c>
      <c r="C73" s="4">
        <v>3.4</v>
      </c>
      <c r="D73" s="4" t="str">
        <f>+'Formulario de Inspección'!A110</f>
        <v>c</v>
      </c>
      <c r="E73" s="4" t="str">
        <f t="shared" si="0"/>
        <v>3.4c</v>
      </c>
      <c r="F73" s="4" t="s">
        <v>546</v>
      </c>
      <c r="G73" s="5" t="str">
        <f>+'Formulario de Inspección'!C110</f>
        <v>Cables eléctricos con cortes expuestos, empates inadecuados u otra condición que represente peligro de un posible corto circuito</v>
      </c>
    </row>
    <row r="74" spans="2:7" ht="15">
      <c r="B74" s="4">
        <v>3</v>
      </c>
      <c r="C74" s="4">
        <v>3.4</v>
      </c>
      <c r="D74" s="4" t="str">
        <f>+'Formulario de Inspección'!A111</f>
        <v>d</v>
      </c>
      <c r="E74" s="4" t="str">
        <f>+_xlfn.CONCAT(C74,D74)</f>
        <v>3.4d</v>
      </c>
      <c r="F74" s="4" t="s">
        <v>547</v>
      </c>
      <c r="G74" s="5" t="str">
        <f>+'Formulario de Inspección'!C111</f>
        <v>Cables eléctricos mal sujetos</v>
      </c>
    </row>
    <row r="75" spans="2:7" ht="15">
      <c r="B75" s="4">
        <v>3</v>
      </c>
      <c r="C75" s="4">
        <v>3.4</v>
      </c>
      <c r="D75" s="4" t="str">
        <f>+'Formulario de Inspección'!A112</f>
        <v>e</v>
      </c>
      <c r="E75" s="4" t="str">
        <f>+_xlfn.CONCAT(C75,D75)</f>
        <v>3.4e</v>
      </c>
      <c r="F75" s="4" t="s">
        <v>546</v>
      </c>
      <c r="G75" s="5" t="str">
        <f>+'Formulario de Inspección'!C112</f>
        <v>Objeto(s) dentro de la cabina o habitáculo sin sujetar que puede(n) convertirse en proyectil(es) o FOD</v>
      </c>
    </row>
    <row r="76" spans="2:7" ht="30">
      <c r="B76" s="4">
        <v>3</v>
      </c>
      <c r="C76" s="4">
        <v>3.4</v>
      </c>
      <c r="D76" s="4" t="str">
        <f>+'Formulario de Inspección'!A113</f>
        <v>f</v>
      </c>
      <c r="E76" s="4" t="str">
        <f>+_xlfn.CONCAT(C76,D76)</f>
        <v>3.4f</v>
      </c>
      <c r="F76" s="4" t="s">
        <v>546</v>
      </c>
      <c r="G76" s="5" t="str">
        <f>+'Formulario de Inspección'!C113</f>
        <v>Panel de control, palancas de mando, instrumentos, luces o relojes indicadores en mal estado, ilegibles o no cumplen su función</v>
      </c>
    </row>
    <row r="77" spans="2:7" ht="30">
      <c r="B77" s="4">
        <v>3</v>
      </c>
      <c r="C77" s="4">
        <v>3.4</v>
      </c>
      <c r="D77" s="4" t="str">
        <f>+'Formulario de Inspección'!A114</f>
        <v>g</v>
      </c>
      <c r="E77" s="4" t="str">
        <f>+_xlfn.CONCAT(C77,D77)</f>
        <v>3.4g</v>
      </c>
      <c r="F77" s="4" t="s">
        <v>547</v>
      </c>
      <c r="G77" s="5" t="str">
        <f>+'Formulario de Inspección'!C114</f>
        <v>Panel de control, palancas de mando, instrumentos, luces o relojes indicadores en mal estado que no afectan su lectura o función</v>
      </c>
    </row>
    <row r="78" spans="2:7" ht="15">
      <c r="B78" s="4">
        <v>4</v>
      </c>
      <c r="C78" s="4" t="s">
        <v>153</v>
      </c>
      <c r="D78" s="4" t="str">
        <f>+'Formulario de Inspección'!A118</f>
        <v>a</v>
      </c>
      <c r="E78" s="4" t="str">
        <f t="shared" ref="E78:E135" si="4">+_xlfn.CONCAT(C78,D78)</f>
        <v>4.1a</v>
      </c>
      <c r="F78" s="4" t="s">
        <v>546</v>
      </c>
      <c r="G78" s="5" t="str">
        <f>+'Formulario de Inspección'!C118</f>
        <v>No funciona la luz baja o luz alta</v>
      </c>
    </row>
    <row r="79" spans="2:7" ht="15">
      <c r="B79" s="4">
        <v>4</v>
      </c>
      <c r="C79" s="4" t="s">
        <v>153</v>
      </c>
      <c r="D79" s="4" t="str">
        <f>+'Formulario de Inspección'!A119</f>
        <v>b</v>
      </c>
      <c r="E79" s="4" t="str">
        <f t="shared" si="4"/>
        <v>4.1b</v>
      </c>
      <c r="F79" s="4" t="s">
        <v>547</v>
      </c>
      <c r="G79" s="5" t="str">
        <f>+'Formulario de Inspección'!C119</f>
        <v>No funciona la luz alta o inexistente (si es original de fábrica)</v>
      </c>
    </row>
    <row r="80" spans="2:7" ht="15">
      <c r="B80" s="4">
        <v>4</v>
      </c>
      <c r="C80" s="4" t="s">
        <v>153</v>
      </c>
      <c r="D80" s="4" t="str">
        <f>+'Formulario de Inspección'!A120</f>
        <v>c</v>
      </c>
      <c r="E80" s="4" t="str">
        <f t="shared" si="4"/>
        <v>4.1c</v>
      </c>
      <c r="F80" s="4" t="s">
        <v>547</v>
      </c>
      <c r="G80" s="5" t="str">
        <f>+'Formulario de Inspección'!C120</f>
        <v>Defectuosa conmutación alta/baja.</v>
      </c>
    </row>
    <row r="81" spans="2:7" ht="15">
      <c r="B81" s="4">
        <v>4</v>
      </c>
      <c r="C81" s="4" t="s">
        <v>153</v>
      </c>
      <c r="D81" s="4" t="str">
        <f>+'Formulario de Inspección'!A121</f>
        <v>d</v>
      </c>
      <c r="E81" s="4" t="str">
        <f t="shared" si="4"/>
        <v>4.1d</v>
      </c>
      <c r="F81" s="4" t="s">
        <v>547</v>
      </c>
      <c r="G81" s="5" t="str">
        <f>+'Formulario de Inspección'!C121</f>
        <v>No funciona el testigo de la luz alta.</v>
      </c>
    </row>
    <row r="82" spans="2:7" ht="15">
      <c r="B82" s="4">
        <v>4</v>
      </c>
      <c r="C82" s="4" t="s">
        <v>153</v>
      </c>
      <c r="D82" s="4" t="str">
        <f>+'Formulario de Inspección'!A122</f>
        <v>e</v>
      </c>
      <c r="E82" s="4" t="str">
        <f t="shared" si="4"/>
        <v>4.1e</v>
      </c>
      <c r="F82" s="4" t="s">
        <v>547</v>
      </c>
      <c r="G82" s="5" t="str">
        <f>+'Formulario de Inspección'!C122</f>
        <v>No reúne condiciones para comprobar la orientación del haz luminoso de la luz baja.</v>
      </c>
    </row>
    <row r="83" spans="2:7" ht="15">
      <c r="B83" s="4">
        <v>4</v>
      </c>
      <c r="C83" s="4" t="s">
        <v>153</v>
      </c>
      <c r="D83" s="4" t="str">
        <f>+'Formulario de Inspección'!A123</f>
        <v>f</v>
      </c>
      <c r="E83" s="4" t="str">
        <f t="shared" si="4"/>
        <v>4.1f</v>
      </c>
      <c r="F83" s="4" t="s">
        <v>547</v>
      </c>
      <c r="G83" s="5" t="str">
        <f>+'Formulario de Inspección'!C123</f>
        <v>Orientación defectuosa del haz luminoso (deslumbrante) de las luces bajas.</v>
      </c>
    </row>
    <row r="84" spans="2:7" ht="15">
      <c r="B84" s="4">
        <v>4</v>
      </c>
      <c r="C84" s="4" t="s">
        <v>153</v>
      </c>
      <c r="D84" s="4" t="str">
        <f>+'Formulario de Inspección'!A124</f>
        <v>g</v>
      </c>
      <c r="E84" s="4" t="str">
        <f t="shared" si="4"/>
        <v>4.1g</v>
      </c>
      <c r="F84" s="4" t="s">
        <v>546</v>
      </c>
      <c r="G84" s="5" t="str">
        <f>+'Formulario de Inspección'!C124</f>
        <v>No reúne condiciones para comprobar la orientación del haz luminoso de la luz alta.</v>
      </c>
    </row>
    <row r="85" spans="2:7" ht="15">
      <c r="B85" s="4">
        <v>4</v>
      </c>
      <c r="C85" s="4" t="s">
        <v>153</v>
      </c>
      <c r="D85" s="4" t="str">
        <f>+'Formulario de Inspección'!A125</f>
        <v>h</v>
      </c>
      <c r="E85" s="4" t="str">
        <f t="shared" si="4"/>
        <v>4.1h</v>
      </c>
      <c r="F85" s="4" t="s">
        <v>546</v>
      </c>
      <c r="G85" s="5" t="str">
        <f>+'Formulario de Inspección'!C125</f>
        <v>Orientación defectuosa del haz luminoso de las luces altas.</v>
      </c>
    </row>
    <row r="86" spans="2:7" ht="15">
      <c r="B86" s="4">
        <v>4</v>
      </c>
      <c r="C86" s="4" t="s">
        <v>153</v>
      </c>
      <c r="D86" s="4" t="str">
        <f>+'Formulario de Inspección'!A126</f>
        <v>i</v>
      </c>
      <c r="E86" s="4" t="str">
        <f t="shared" si="4"/>
        <v>4.1i</v>
      </c>
      <c r="F86" s="4" t="s">
        <v>547</v>
      </c>
      <c r="G86" s="5" t="str">
        <f>+'Formulario de Inspección'!C126</f>
        <v>Ubicación no reglamentaria de los dispositivos de alguna luz.</v>
      </c>
    </row>
    <row r="87" spans="2:7" ht="15">
      <c r="B87" s="4">
        <v>4</v>
      </c>
      <c r="C87" s="4" t="s">
        <v>153</v>
      </c>
      <c r="D87" s="4" t="str">
        <f>+'Formulario de Inspección'!A127</f>
        <v>j</v>
      </c>
      <c r="E87" s="4" t="str">
        <f t="shared" si="4"/>
        <v>4.1j</v>
      </c>
      <c r="F87" s="4" t="s">
        <v>547</v>
      </c>
      <c r="G87" s="5" t="str">
        <f>+'Formulario de Inspección'!C127</f>
        <v>Estado deteriorado de algún lente del dispositivo.</v>
      </c>
    </row>
    <row r="88" spans="2:7" ht="15">
      <c r="B88" s="4">
        <v>4</v>
      </c>
      <c r="C88" s="4" t="s">
        <v>153</v>
      </c>
      <c r="D88" s="4" t="str">
        <f>+'Formulario de Inspección'!A128</f>
        <v>k</v>
      </c>
      <c r="E88" s="4" t="str">
        <f t="shared" si="4"/>
        <v>4.1k</v>
      </c>
      <c r="F88" s="4" t="s">
        <v>546</v>
      </c>
      <c r="G88" s="5" t="str">
        <f>+'Formulario de Inspección'!C128</f>
        <v>Existe riesgo de desprendimiento de algún dispositivo.</v>
      </c>
    </row>
    <row r="89" spans="2:7" ht="15">
      <c r="B89" s="4">
        <v>4</v>
      </c>
      <c r="C89" s="4" t="s">
        <v>153</v>
      </c>
      <c r="D89" s="4" t="str">
        <f>+'Formulario de Inspección'!A129</f>
        <v>l</v>
      </c>
      <c r="E89" s="4" t="str">
        <f t="shared" si="4"/>
        <v>4.1l</v>
      </c>
      <c r="F89" s="4" t="s">
        <v>546</v>
      </c>
      <c r="G89" s="5" t="str">
        <f>+'Formulario de Inspección'!C129</f>
        <v>Inexistencia de luces principales</v>
      </c>
    </row>
    <row r="90" spans="2:7" ht="15">
      <c r="B90" s="4">
        <v>4</v>
      </c>
      <c r="C90" s="4" t="s">
        <v>153</v>
      </c>
      <c r="D90" s="4" t="str">
        <f>+'Formulario de Inspección'!A130</f>
        <v>m</v>
      </c>
      <c r="E90" s="4" t="str">
        <f t="shared" si="4"/>
        <v>4.1m</v>
      </c>
      <c r="F90" s="4" t="s">
        <v>547</v>
      </c>
      <c r="G90" s="5" t="str">
        <f>+'Formulario de Inspección'!C130</f>
        <v>Diferencias de color entre las luces bajas.</v>
      </c>
    </row>
    <row r="91" spans="2:7" ht="30">
      <c r="B91" s="4">
        <v>4</v>
      </c>
      <c r="C91" s="4" t="s">
        <v>153</v>
      </c>
      <c r="D91" s="4" t="str">
        <f>+'Formulario de Inspección'!A131</f>
        <v>n</v>
      </c>
      <c r="E91" s="4" t="str">
        <f t="shared" si="4"/>
        <v>4.1n</v>
      </c>
      <c r="F91" s="4" t="s">
        <v>546</v>
      </c>
      <c r="G91" s="5" t="str">
        <f>+'Formulario de Inspección'!C131</f>
        <v>Cableado eléctrico presentan sus forros con cortes expuestos, roces con peligro de corte, mal sujetos, mal empatados u otra condición que represente un peligro de corto circuito</v>
      </c>
    </row>
    <row r="92" spans="2:7" ht="15">
      <c r="B92" s="4">
        <v>5</v>
      </c>
      <c r="C92" s="4">
        <v>4.0999999999999996</v>
      </c>
      <c r="D92" s="4" t="str">
        <f>+'Formulario de Inspección'!A132</f>
        <v>o</v>
      </c>
      <c r="E92" s="4" t="str">
        <f t="shared" ref="E92" si="5">+_xlfn.CONCAT(C92,D92)</f>
        <v>4.1o</v>
      </c>
      <c r="F92" s="4" t="s">
        <v>547</v>
      </c>
      <c r="G92" s="5" t="str">
        <f>+'Formulario de Inspección'!C132</f>
        <v>Defecto de estado del interruptor de encendido de las luces</v>
      </c>
    </row>
    <row r="93" spans="2:7" ht="15">
      <c r="B93" s="4">
        <v>4</v>
      </c>
      <c r="C93" s="4" t="s">
        <v>172</v>
      </c>
      <c r="D93" s="4" t="str">
        <f>+'Formulario de Inspección'!A135</f>
        <v>a</v>
      </c>
      <c r="E93" s="4" t="str">
        <f t="shared" si="4"/>
        <v>4.2a</v>
      </c>
      <c r="F93" s="4" t="s">
        <v>547</v>
      </c>
      <c r="G93" s="5" t="str">
        <f>+'Formulario de Inspección'!C135</f>
        <v>No funciona una de dos.</v>
      </c>
    </row>
    <row r="94" spans="2:7" ht="15">
      <c r="B94" s="4">
        <v>4</v>
      </c>
      <c r="C94" s="4" t="s">
        <v>172</v>
      </c>
      <c r="D94" s="4" t="str">
        <f>+'Formulario de Inspección'!A136</f>
        <v>b</v>
      </c>
      <c r="E94" s="4" t="str">
        <f t="shared" si="4"/>
        <v>4.2b</v>
      </c>
      <c r="F94" s="4" t="s">
        <v>546</v>
      </c>
      <c r="G94" s="5" t="str">
        <f>+'Formulario de Inspección'!C136</f>
        <v>No funciona ninguna o inexistentes.</v>
      </c>
    </row>
    <row r="95" spans="2:7" ht="15">
      <c r="B95" s="4">
        <v>4</v>
      </c>
      <c r="C95" s="4" t="s">
        <v>172</v>
      </c>
      <c r="D95" s="4" t="str">
        <f>+'Formulario de Inspección'!A137</f>
        <v>c</v>
      </c>
      <c r="E95" s="4" t="str">
        <f t="shared" si="4"/>
        <v>4.2c</v>
      </c>
      <c r="F95" s="4" t="s">
        <v>547</v>
      </c>
      <c r="G95" s="5" t="str">
        <f>+'Formulario de Inspección'!C137</f>
        <v>Estado de los lentes del dispositivo defectuoso.</v>
      </c>
    </row>
    <row r="96" spans="2:7" ht="15">
      <c r="B96" s="4">
        <v>4</v>
      </c>
      <c r="C96" s="4" t="s">
        <v>172</v>
      </c>
      <c r="D96" s="4" t="str">
        <f>+'Formulario de Inspección'!A138</f>
        <v>d</v>
      </c>
      <c r="E96" s="4" t="str">
        <f t="shared" si="4"/>
        <v>4.2d</v>
      </c>
      <c r="F96" s="4" t="s">
        <v>547</v>
      </c>
      <c r="G96" s="5" t="str">
        <f>+'Formulario de Inspección'!C138</f>
        <v>Color de la luz emitida no reglamentario.</v>
      </c>
    </row>
    <row r="97" spans="2:7" ht="30">
      <c r="B97" s="4">
        <v>4</v>
      </c>
      <c r="C97" s="4" t="s">
        <v>172</v>
      </c>
      <c r="D97" s="4" t="str">
        <f>+'Formulario de Inspección'!A139</f>
        <v>e</v>
      </c>
      <c r="E97" s="4" t="str">
        <f t="shared" si="4"/>
        <v>4.2e</v>
      </c>
      <c r="F97" s="4" t="s">
        <v>546</v>
      </c>
      <c r="G97" s="5" t="str">
        <f>+'Formulario de Inspección'!C139</f>
        <v>Cableado eléctrico presentan sus forros con cortes expuestos, roces con peligro de corte, mal sujetos, mal empatados u otra condición que represente un peligro de corto circuito</v>
      </c>
    </row>
    <row r="98" spans="2:7" ht="15">
      <c r="B98" s="4">
        <v>4</v>
      </c>
      <c r="C98" s="4" t="s">
        <v>172</v>
      </c>
      <c r="D98" s="4" t="str">
        <f>+'Formulario de Inspección'!A140</f>
        <v>f</v>
      </c>
      <c r="E98" s="4" t="str">
        <f t="shared" si="4"/>
        <v>4.2f</v>
      </c>
      <c r="F98" s="4" t="s">
        <v>546</v>
      </c>
      <c r="G98" s="5" t="str">
        <f>+'Formulario de Inspección'!C140</f>
        <v>Dispositivo de alarma sonora o avisador acústico no funciona o inexistente</v>
      </c>
    </row>
    <row r="99" spans="2:7" ht="15">
      <c r="B99" s="4">
        <v>5</v>
      </c>
      <c r="C99" s="4">
        <v>4.2</v>
      </c>
      <c r="D99" s="4" t="str">
        <f>+'Formulario de Inspección'!A141</f>
        <v>g</v>
      </c>
      <c r="E99" s="4" t="str">
        <f t="shared" ref="E99" si="6">+_xlfn.CONCAT(C99,D99)</f>
        <v>4.2g</v>
      </c>
      <c r="F99" s="4" t="s">
        <v>547</v>
      </c>
      <c r="G99" s="5" t="str">
        <f>+'Formulario de Inspección'!C141</f>
        <v>El sonido emitido no es continuo y/o uniforme</v>
      </c>
    </row>
    <row r="100" spans="2:7" ht="15">
      <c r="B100" s="4">
        <v>4</v>
      </c>
      <c r="C100" s="4" t="s">
        <v>181</v>
      </c>
      <c r="D100" s="4" t="str">
        <f>+'Formulario de Inspección'!A144</f>
        <v>a</v>
      </c>
      <c r="E100" s="4" t="str">
        <f t="shared" si="4"/>
        <v>4.3a</v>
      </c>
      <c r="F100" s="4" t="s">
        <v>546</v>
      </c>
      <c r="G100" s="5" t="str">
        <f>+'Formulario de Inspección'!C144</f>
        <v>Número de luces inferior al reglamentario.</v>
      </c>
    </row>
    <row r="101" spans="2:7" ht="15">
      <c r="B101" s="4">
        <v>4</v>
      </c>
      <c r="C101" s="4" t="s">
        <v>181</v>
      </c>
      <c r="D101" s="4" t="str">
        <f>+'Formulario de Inspección'!A145</f>
        <v>b</v>
      </c>
      <c r="E101" s="4" t="str">
        <f t="shared" si="4"/>
        <v>4.3b</v>
      </c>
      <c r="F101" s="4" t="s">
        <v>547</v>
      </c>
      <c r="G101" s="5" t="str">
        <f>+'Formulario de Inspección'!C145</f>
        <v>No funciona alguna luz.</v>
      </c>
    </row>
    <row r="102" spans="2:7" ht="15">
      <c r="B102" s="4">
        <v>4</v>
      </c>
      <c r="C102" s="4" t="s">
        <v>181</v>
      </c>
      <c r="D102" s="4" t="str">
        <f>+'Formulario de Inspección'!A146</f>
        <v>c</v>
      </c>
      <c r="E102" s="4" t="str">
        <f t="shared" si="4"/>
        <v>4.3c</v>
      </c>
      <c r="F102" s="4" t="s">
        <v>546</v>
      </c>
      <c r="G102" s="5" t="str">
        <f>+'Formulario de Inspección'!C146</f>
        <v>No funciona ninguna luz en la parte delantera o trasera.</v>
      </c>
    </row>
    <row r="103" spans="2:7" ht="15">
      <c r="B103" s="4">
        <v>4</v>
      </c>
      <c r="C103" s="4" t="s">
        <v>181</v>
      </c>
      <c r="D103" s="4" t="str">
        <f>+'Formulario de Inspección'!A147</f>
        <v>d</v>
      </c>
      <c r="E103" s="4" t="str">
        <f t="shared" si="4"/>
        <v>4.3d</v>
      </c>
      <c r="F103" s="4" t="s">
        <v>546</v>
      </c>
      <c r="G103" s="5" t="str">
        <f>+'Formulario de Inspección'!C147</f>
        <v>No funciona ninguna luz en el lado derecho o izquierdo.</v>
      </c>
    </row>
    <row r="104" spans="2:7" ht="15">
      <c r="B104" s="4">
        <v>4</v>
      </c>
      <c r="C104" s="4" t="s">
        <v>181</v>
      </c>
      <c r="D104" s="4" t="str">
        <f>+'Formulario de Inspección'!A148</f>
        <v>e</v>
      </c>
      <c r="E104" s="4" t="str">
        <f t="shared" si="4"/>
        <v>4.3e</v>
      </c>
      <c r="F104" s="4" t="s">
        <v>547</v>
      </c>
      <c r="G104" s="5" t="str">
        <f>+'Formulario de Inspección'!C148</f>
        <v>Frecuencia de pulsación se asemeja la luz fija o a luz apagada.</v>
      </c>
    </row>
    <row r="105" spans="2:7" ht="15">
      <c r="B105" s="4">
        <v>4</v>
      </c>
      <c r="C105" s="4" t="s">
        <v>181</v>
      </c>
      <c r="D105" s="4" t="str">
        <f>+'Formulario de Inspección'!A149</f>
        <v>f</v>
      </c>
      <c r="E105" s="4" t="str">
        <f t="shared" si="4"/>
        <v>4.3f</v>
      </c>
      <c r="F105" s="4" t="s">
        <v>547</v>
      </c>
      <c r="G105" s="5" t="str">
        <f>+'Formulario de Inspección'!C149</f>
        <v>Estado de los lentes de dispositivo defectuoso.</v>
      </c>
    </row>
    <row r="106" spans="2:7" ht="15">
      <c r="B106" s="4">
        <v>4</v>
      </c>
      <c r="C106" s="4" t="s">
        <v>181</v>
      </c>
      <c r="D106" s="4" t="str">
        <f>+'Formulario de Inspección'!A150</f>
        <v>g</v>
      </c>
      <c r="E106" s="4" t="str">
        <f t="shared" si="4"/>
        <v>4.3g</v>
      </c>
      <c r="F106" s="4" t="s">
        <v>547</v>
      </c>
      <c r="G106" s="5" t="str">
        <f>+'Formulario de Inspección'!C150</f>
        <v>Color no reglamentario de la luz.</v>
      </c>
    </row>
    <row r="107" spans="2:7" ht="15">
      <c r="B107" s="4">
        <v>4</v>
      </c>
      <c r="C107" s="4" t="s">
        <v>181</v>
      </c>
      <c r="D107" s="4" t="str">
        <f>+'Formulario de Inspección'!A151</f>
        <v>h</v>
      </c>
      <c r="E107" s="4" t="str">
        <f t="shared" si="4"/>
        <v>4.3h</v>
      </c>
      <c r="F107" s="4" t="s">
        <v>547</v>
      </c>
      <c r="G107" s="5" t="str">
        <f>+'Formulario de Inspección'!C151</f>
        <v>Estado defectuoso de la palanca conmutadora que no afecta su funcionamiento</v>
      </c>
    </row>
    <row r="108" spans="2:7" ht="30">
      <c r="B108" s="4">
        <v>4</v>
      </c>
      <c r="C108" s="4" t="s">
        <v>181</v>
      </c>
      <c r="D108" s="4" t="str">
        <f>+'Formulario de Inspección'!A152</f>
        <v>i</v>
      </c>
      <c r="E108" s="4" t="str">
        <f t="shared" si="4"/>
        <v>4.3i</v>
      </c>
      <c r="F108" s="4" t="s">
        <v>546</v>
      </c>
      <c r="G108" s="5" t="str">
        <f>+'Formulario de Inspección'!C152</f>
        <v>Cableado eléctrico presentan sus forros con cortes expuestos, roces con peligro de corte, mal sujetos, mal empatados u otra condición que represente un peligro de corto circuito</v>
      </c>
    </row>
    <row r="109" spans="2:7" ht="15">
      <c r="B109" s="4">
        <v>4</v>
      </c>
      <c r="C109" s="4" t="s">
        <v>181</v>
      </c>
      <c r="D109" s="4" t="str">
        <f>+'Formulario de Inspección'!A153</f>
        <v>j</v>
      </c>
      <c r="E109" s="4" t="str">
        <f t="shared" si="4"/>
        <v>4.3j</v>
      </c>
      <c r="F109" s="4" t="s">
        <v>546</v>
      </c>
      <c r="G109" s="5" t="str">
        <f>+'Formulario de Inspección'!C153</f>
        <v>Estado defectuoso de la palanca conmutadora que afecta su funcionamiento</v>
      </c>
    </row>
    <row r="110" spans="2:7" ht="15">
      <c r="B110" s="4">
        <v>4</v>
      </c>
      <c r="C110" s="4" t="s">
        <v>194</v>
      </c>
      <c r="D110" s="4" t="str">
        <f>+'Formulario de Inspección'!A159</f>
        <v>a</v>
      </c>
      <c r="E110" s="4" t="str">
        <f t="shared" si="4"/>
        <v>4.4a</v>
      </c>
      <c r="F110" s="4" t="s">
        <v>547</v>
      </c>
      <c r="G110" s="5" t="str">
        <f>+'Formulario de Inspección'!C159</f>
        <v>No funciona alguna luz.</v>
      </c>
    </row>
    <row r="111" spans="2:7" ht="15">
      <c r="B111" s="4">
        <v>4</v>
      </c>
      <c r="C111" s="4" t="s">
        <v>194</v>
      </c>
      <c r="D111" s="4" t="str">
        <f>+'Formulario de Inspección'!A160</f>
        <v>b</v>
      </c>
      <c r="E111" s="4" t="str">
        <f t="shared" si="4"/>
        <v>4.4b</v>
      </c>
      <c r="F111" s="4" t="s">
        <v>546</v>
      </c>
      <c r="G111" s="5" t="str">
        <f>+'Formulario de Inspección'!C160</f>
        <v>No funciona ninguna luz.</v>
      </c>
    </row>
    <row r="112" spans="2:7" ht="15">
      <c r="B112" s="4">
        <v>4</v>
      </c>
      <c r="C112" s="4" t="s">
        <v>194</v>
      </c>
      <c r="D112" s="4" t="str">
        <f>+'Formulario de Inspección'!A161</f>
        <v>c</v>
      </c>
      <c r="E112" s="4" t="str">
        <f t="shared" si="4"/>
        <v>4.4c</v>
      </c>
      <c r="F112" s="4" t="s">
        <v>547</v>
      </c>
      <c r="G112" s="5" t="str">
        <f>+'Formulario de Inspección'!C161</f>
        <v>Ubicación no reglamentaria de alguna luz.</v>
      </c>
    </row>
    <row r="113" spans="2:7" ht="15">
      <c r="B113" s="4">
        <v>4</v>
      </c>
      <c r="C113" s="4" t="s">
        <v>194</v>
      </c>
      <c r="D113" s="4" t="str">
        <f>+'Formulario de Inspección'!A162</f>
        <v>d</v>
      </c>
      <c r="E113" s="4" t="str">
        <f t="shared" si="4"/>
        <v>4.4d</v>
      </c>
      <c r="F113" s="4" t="s">
        <v>547</v>
      </c>
      <c r="G113" s="5" t="str">
        <f>+'Formulario de Inspección'!C162</f>
        <v>Estado de dispositivo defectuoso.</v>
      </c>
    </row>
    <row r="114" spans="2:7" ht="15">
      <c r="B114" s="4">
        <v>4</v>
      </c>
      <c r="C114" s="4" t="s">
        <v>194</v>
      </c>
      <c r="D114" s="4" t="str">
        <f>+'Formulario de Inspección'!A163</f>
        <v>e</v>
      </c>
      <c r="E114" s="4" t="str">
        <f t="shared" si="4"/>
        <v>4.4e</v>
      </c>
      <c r="F114" s="4" t="s">
        <v>546</v>
      </c>
      <c r="G114" s="5" t="str">
        <f>+'Formulario de Inspección'!C163</f>
        <v>Intensidad no es superior a la de las luces de posición.</v>
      </c>
    </row>
    <row r="115" spans="2:7" ht="15">
      <c r="B115" s="4">
        <v>4</v>
      </c>
      <c r="C115" s="4" t="s">
        <v>194</v>
      </c>
      <c r="D115" s="4" t="str">
        <f>+'Formulario de Inspección'!A164</f>
        <v>f</v>
      </c>
      <c r="E115" s="4" t="str">
        <f t="shared" si="4"/>
        <v>4.4f</v>
      </c>
      <c r="F115" s="4" t="s">
        <v>546</v>
      </c>
      <c r="G115" s="5" t="str">
        <f>+'Formulario de Inspección'!C164</f>
        <v>Color no reglamentario de la luz o su lente falta una parte o completo.</v>
      </c>
    </row>
    <row r="116" spans="2:7" ht="30">
      <c r="B116" s="4">
        <v>4</v>
      </c>
      <c r="C116" s="4" t="s">
        <v>194</v>
      </c>
      <c r="D116" s="4" t="str">
        <f>+'Formulario de Inspección'!A165</f>
        <v>g</v>
      </c>
      <c r="E116" s="4" t="str">
        <f t="shared" si="4"/>
        <v>4.4g</v>
      </c>
      <c r="F116" s="4" t="s">
        <v>546</v>
      </c>
      <c r="G116" s="5" t="str">
        <f>+'Formulario de Inspección'!C165</f>
        <v>Cableado eléctrico presentan sus forros con cortes expuestos, roces con peligro de corte, mal sujetos, mal empatados u otra condición que represente un peligro de corto circuito</v>
      </c>
    </row>
    <row r="117" spans="2:7" ht="15">
      <c r="B117" s="4">
        <v>4</v>
      </c>
      <c r="C117" s="4" t="s">
        <v>194</v>
      </c>
      <c r="D117" s="4" t="str">
        <f>+'Formulario de Inspección'!A166</f>
        <v>h</v>
      </c>
      <c r="E117" s="4" t="str">
        <f t="shared" si="4"/>
        <v>4.4h</v>
      </c>
      <c r="F117" s="4" t="s">
        <v>547</v>
      </c>
      <c r="G117" s="5" t="str">
        <f>+'Formulario de Inspección'!C166</f>
        <v>Número de dispositivos de luces superior o inferior a lo legislado.</v>
      </c>
    </row>
    <row r="118" spans="2:7" ht="15">
      <c r="B118" s="4">
        <v>4</v>
      </c>
      <c r="C118" s="4" t="s">
        <v>203</v>
      </c>
      <c r="D118" s="4" t="str">
        <f>+'Formulario de Inspección'!A169</f>
        <v>a</v>
      </c>
      <c r="E118" s="4" t="str">
        <f t="shared" si="4"/>
        <v>4.5a</v>
      </c>
      <c r="F118" s="4" t="s">
        <v>547</v>
      </c>
      <c r="G118" s="5" t="str">
        <f>+'Formulario de Inspección'!C169</f>
        <v>Número de luces inferior al reglamentario.</v>
      </c>
    </row>
    <row r="119" spans="2:7" ht="15">
      <c r="B119" s="4">
        <v>4</v>
      </c>
      <c r="C119" s="4" t="s">
        <v>203</v>
      </c>
      <c r="D119" s="4" t="str">
        <f>+'Formulario de Inspección'!A170</f>
        <v>b</v>
      </c>
      <c r="E119" s="4" t="str">
        <f t="shared" si="4"/>
        <v>4.5b</v>
      </c>
      <c r="F119" s="4" t="s">
        <v>546</v>
      </c>
      <c r="G119" s="5" t="str">
        <f>+'Formulario de Inspección'!C170</f>
        <v>No funciona alguna luz.</v>
      </c>
    </row>
    <row r="120" spans="2:7" ht="15">
      <c r="B120" s="4">
        <v>4</v>
      </c>
      <c r="C120" s="4" t="s">
        <v>203</v>
      </c>
      <c r="D120" s="4" t="str">
        <f>+'Formulario de Inspección'!A171</f>
        <v>c</v>
      </c>
      <c r="E120" s="4" t="str">
        <f t="shared" si="4"/>
        <v>4.5c</v>
      </c>
      <c r="F120" s="4" t="s">
        <v>547</v>
      </c>
      <c r="G120" s="5" t="str">
        <f>+'Formulario de Inspección'!C171</f>
        <v>Ubicación no reglamentaria de alguna luz.</v>
      </c>
    </row>
    <row r="121" spans="2:7" ht="15">
      <c r="B121" s="4">
        <v>4</v>
      </c>
      <c r="C121" s="4" t="s">
        <v>203</v>
      </c>
      <c r="D121" s="4" t="str">
        <f>+'Formulario de Inspección'!A172</f>
        <v>d</v>
      </c>
      <c r="E121" s="4" t="str">
        <f t="shared" si="4"/>
        <v>4.5d</v>
      </c>
      <c r="F121" s="4" t="s">
        <v>547</v>
      </c>
      <c r="G121" s="5" t="str">
        <f>+'Formulario de Inspección'!C172</f>
        <v>Estado de dispositivo defectuoso.</v>
      </c>
    </row>
    <row r="122" spans="2:7" ht="30">
      <c r="B122" s="4">
        <v>4</v>
      </c>
      <c r="C122" s="4" t="s">
        <v>203</v>
      </c>
      <c r="D122" s="4" t="str">
        <f>+'Formulario de Inspección'!A173</f>
        <v>e</v>
      </c>
      <c r="E122" s="4" t="str">
        <f t="shared" si="4"/>
        <v>4.5e</v>
      </c>
      <c r="F122" s="4" t="s">
        <v>546</v>
      </c>
      <c r="G122" s="5" t="str">
        <f>+'Formulario de Inspección'!C173</f>
        <v>Cableado eléctrico presentan sus forros con cortes expuestos, roces con peligro de corte, mal sujetos, mal empatados u otra condición que represente un peligro de corto circuito</v>
      </c>
    </row>
    <row r="123" spans="2:7" ht="15">
      <c r="B123" s="4">
        <v>4</v>
      </c>
      <c r="C123" s="4" t="s">
        <v>203</v>
      </c>
      <c r="D123" s="4" t="str">
        <f>+'Formulario de Inspección'!A174</f>
        <v>f</v>
      </c>
      <c r="E123" s="4" t="str">
        <f t="shared" si="4"/>
        <v>4.5f</v>
      </c>
      <c r="F123" s="4" t="s">
        <v>547</v>
      </c>
      <c r="G123" s="5" t="str">
        <f>+'Formulario de Inspección'!C174</f>
        <v>Color no reglamentario de la luz.</v>
      </c>
    </row>
    <row r="124" spans="2:7" ht="15">
      <c r="B124" s="4">
        <v>4</v>
      </c>
      <c r="C124" s="4">
        <v>4.5999999999999996</v>
      </c>
      <c r="D124" s="4" t="str">
        <f>+'Formulario de Inspección'!A177</f>
        <v>a</v>
      </c>
      <c r="E124" s="4" t="str">
        <f t="shared" si="4"/>
        <v>4.6a</v>
      </c>
      <c r="F124" s="4" t="s">
        <v>546</v>
      </c>
      <c r="G124" s="5" t="str">
        <f>+'Formulario de Inspección'!C177</f>
        <v>Mal funcionamiento, inexistencia o color inadecuado de las luces de búsqueda o halógenos</v>
      </c>
    </row>
    <row r="125" spans="2:7" ht="15">
      <c r="B125" s="4">
        <v>4</v>
      </c>
      <c r="C125" s="4">
        <v>4.5999999999999996</v>
      </c>
      <c r="D125" s="4" t="str">
        <f>+'Formulario de Inspección'!A178</f>
        <v>b</v>
      </c>
      <c r="E125" s="4" t="str">
        <f t="shared" si="4"/>
        <v>4.6b</v>
      </c>
      <c r="F125" s="4" t="s">
        <v>546</v>
      </c>
      <c r="G125" s="5" t="str">
        <f>+'Formulario de Inspección'!C178</f>
        <v>Mal funcionamiento o inexistencia de las luces de gradas de abordaje</v>
      </c>
    </row>
    <row r="126" spans="2:7" ht="15">
      <c r="B126" s="4">
        <v>4</v>
      </c>
      <c r="C126" s="4">
        <v>4.5999999999999996</v>
      </c>
      <c r="D126" s="4" t="str">
        <f>+'Formulario de Inspección'!A179</f>
        <v>c</v>
      </c>
      <c r="E126" s="4" t="str">
        <f t="shared" si="4"/>
        <v>4.6c</v>
      </c>
      <c r="F126" s="4" t="s">
        <v>546</v>
      </c>
      <c r="G126" s="5" t="str">
        <f>+'Formulario de Inspección'!C179</f>
        <v>Mal funcionamiento o inexistencia de las luces de cabina y/o habitáculo de transporte de pasajeros o carga</v>
      </c>
    </row>
    <row r="127" spans="2:7" ht="15">
      <c r="B127" s="4">
        <v>4</v>
      </c>
      <c r="C127" s="4">
        <v>4.7</v>
      </c>
      <c r="D127" s="4" t="str">
        <f>+'Formulario de Inspección'!A182</f>
        <v>a</v>
      </c>
      <c r="E127" s="4" t="str">
        <f t="shared" si="4"/>
        <v>4.7a</v>
      </c>
      <c r="F127" s="4" t="s">
        <v>546</v>
      </c>
      <c r="G127" s="5" t="str">
        <f>+'Formulario de Inspección'!C182</f>
        <v>Inexistencia.</v>
      </c>
    </row>
    <row r="128" spans="2:7" ht="30">
      <c r="B128" s="4">
        <v>4</v>
      </c>
      <c r="C128" s="4">
        <v>4.7</v>
      </c>
      <c r="D128" s="4" t="str">
        <f>+'Formulario de Inspección'!A183</f>
        <v>b</v>
      </c>
      <c r="E128" s="4" t="str">
        <f t="shared" si="4"/>
        <v>4.7b</v>
      </c>
      <c r="F128" s="4" t="s">
        <v>546</v>
      </c>
      <c r="G128" s="5" t="str">
        <f>+'Formulario de Inspección'!C183</f>
        <v>Ubicación no reglamentaria del faro (en la parte más alta del equipo o vehículo, o esta obstruida parcial o totalmente</v>
      </c>
    </row>
    <row r="129" spans="2:7" ht="15">
      <c r="B129" s="4">
        <v>4</v>
      </c>
      <c r="C129" s="4">
        <v>4.7</v>
      </c>
      <c r="D129" s="4" t="str">
        <f>+'Formulario de Inspección'!A184</f>
        <v>c</v>
      </c>
      <c r="E129" s="4" t="str">
        <f t="shared" si="4"/>
        <v>4.7c</v>
      </c>
      <c r="F129" s="4" t="s">
        <v>546</v>
      </c>
      <c r="G129" s="5" t="str">
        <f>+'Formulario de Inspección'!C184</f>
        <v>Faro giratorio de color no reglamentario.</v>
      </c>
    </row>
    <row r="130" spans="2:7" ht="15">
      <c r="B130" s="4">
        <v>4</v>
      </c>
      <c r="C130" s="4">
        <v>4.7</v>
      </c>
      <c r="D130" s="4" t="str">
        <f>+'Formulario de Inspección'!A185</f>
        <v>d</v>
      </c>
      <c r="E130" s="4" t="str">
        <f t="shared" si="4"/>
        <v>4.7d</v>
      </c>
      <c r="F130" s="4" t="s">
        <v>546</v>
      </c>
      <c r="G130" s="5" t="str">
        <f>+'Formulario de Inspección'!C185</f>
        <v>Estado de dispositivo defectuoso.</v>
      </c>
    </row>
    <row r="131" spans="2:7" ht="15">
      <c r="B131" s="4">
        <v>5</v>
      </c>
      <c r="C131" s="4" t="s">
        <v>217</v>
      </c>
      <c r="D131" s="4" t="str">
        <f>+'Formulario de Inspección'!A189</f>
        <v>a</v>
      </c>
      <c r="E131" s="4" t="str">
        <f t="shared" si="4"/>
        <v>5.1a</v>
      </c>
      <c r="F131" s="4" t="s">
        <v>546</v>
      </c>
      <c r="G131" s="5" t="str">
        <f>+'Formulario de Inspección'!C189</f>
        <v>Condiciones del vehículo inadecuadas para la inspección  por perforaciones en el escape</v>
      </c>
    </row>
    <row r="132" spans="2:7" ht="15">
      <c r="B132" s="4">
        <v>5</v>
      </c>
      <c r="C132" s="4" t="s">
        <v>217</v>
      </c>
      <c r="D132" s="4" t="str">
        <f>+'Formulario de Inspección'!A190</f>
        <v>b</v>
      </c>
      <c r="E132" s="4" t="str">
        <f t="shared" si="4"/>
        <v>5.1b</v>
      </c>
      <c r="F132" s="4" t="s">
        <v>546</v>
      </c>
      <c r="G132" s="5" t="str">
        <f>+'Formulario de Inspección'!C190</f>
        <v>Condiciones del vehículo inadecuadas para la inspección por ausencia del catalizador, según aplique</v>
      </c>
    </row>
    <row r="133" spans="2:7" ht="15">
      <c r="B133" s="4">
        <v>5</v>
      </c>
      <c r="C133" s="4" t="s">
        <v>217</v>
      </c>
      <c r="D133" s="4" t="str">
        <f>+'Formulario de Inspección'!A191</f>
        <v>c</v>
      </c>
      <c r="E133" s="4" t="str">
        <f t="shared" si="4"/>
        <v>5.1c</v>
      </c>
      <c r="F133" s="4" t="s">
        <v>546</v>
      </c>
      <c r="G133" s="5" t="str">
        <f>+'Formulario de Inspección'!C191</f>
        <v>Condiciones del vehículo inadecuadas para la inspección por ausencia de tapón de combustible</v>
      </c>
    </row>
    <row r="134" spans="2:7" ht="30">
      <c r="B134" s="4">
        <v>5</v>
      </c>
      <c r="C134" s="4" t="s">
        <v>217</v>
      </c>
      <c r="D134" s="4" t="str">
        <f>+'Formulario de Inspección'!A192</f>
        <v>d</v>
      </c>
      <c r="E134" s="4" t="str">
        <f t="shared" si="4"/>
        <v>5.1d</v>
      </c>
      <c r="F134" s="4" t="s">
        <v>546</v>
      </c>
      <c r="G134" s="5" t="str">
        <f>+'Formulario de Inspección'!C192</f>
        <v>Condiciones del vehículo inadecuadas para la inspección por manipulación del sistema que pueda afectar el resultado de la prueba</v>
      </c>
    </row>
    <row r="135" spans="2:7" ht="15">
      <c r="B135" s="4">
        <v>5</v>
      </c>
      <c r="C135" s="4" t="s">
        <v>217</v>
      </c>
      <c r="D135" s="4" t="str">
        <f>+'Formulario de Inspección'!A193</f>
        <v>e</v>
      </c>
      <c r="E135" s="4" t="str">
        <f t="shared" si="4"/>
        <v>5.1e</v>
      </c>
      <c r="F135" s="4" t="s">
        <v>546</v>
      </c>
      <c r="G135" s="5" t="str">
        <f>+'Formulario de Inspección'!C193</f>
        <v>El vehículo presenta emisiones con concentración de monóxido de carbono (CO) superior a lo permitido</v>
      </c>
    </row>
    <row r="136" spans="2:7" ht="15">
      <c r="B136" s="4">
        <v>5</v>
      </c>
      <c r="C136" s="4" t="s">
        <v>217</v>
      </c>
      <c r="D136" s="4" t="str">
        <f>+'Formulario de Inspección'!A194</f>
        <v>f</v>
      </c>
      <c r="E136" s="4" t="str">
        <f t="shared" ref="E136:E199" si="7">+_xlfn.CONCAT(C136,D136)</f>
        <v>5.1f</v>
      </c>
      <c r="F136" s="4" t="s">
        <v>546</v>
      </c>
      <c r="G136" s="5" t="str">
        <f>+'Formulario de Inspección'!C194</f>
        <v>El vehículo presenta emisiones con concentración de hidrocarburos (HC) superior a lo permitido</v>
      </c>
    </row>
    <row r="137" spans="2:7" ht="30">
      <c r="B137" s="4">
        <v>5</v>
      </c>
      <c r="C137" s="4" t="s">
        <v>217</v>
      </c>
      <c r="D137" s="4" t="str">
        <f>+'Formulario de Inspección'!A195</f>
        <v>g</v>
      </c>
      <c r="E137" s="4" t="str">
        <f t="shared" si="7"/>
        <v>5.1g</v>
      </c>
      <c r="F137" s="4" t="s">
        <v>546</v>
      </c>
      <c r="G137" s="5" t="str">
        <f>+'Formulario de Inspección'!C195</f>
        <v>Condiciones del vehículo inadecuadas para la inspección por dispositivos desinstalados o ausentes del sistema de emisiones</v>
      </c>
    </row>
    <row r="138" spans="2:7" ht="30">
      <c r="B138" s="4">
        <v>5</v>
      </c>
      <c r="C138" s="4" t="s">
        <v>217</v>
      </c>
      <c r="D138" s="4" t="str">
        <f>+'Formulario de Inspección'!A196</f>
        <v>h</v>
      </c>
      <c r="E138" s="4" t="str">
        <f t="shared" si="7"/>
        <v>5.1h</v>
      </c>
      <c r="F138" s="4" t="s">
        <v>546</v>
      </c>
      <c r="G138" s="5" t="str">
        <f>+'Formulario de Inspección'!C196</f>
        <v>Condiciones del vehículo inadecuadas para la inspección por presencia ruidos anormales en el motor u otro componente del sistema de emisiones</v>
      </c>
    </row>
    <row r="139" spans="2:7" ht="15">
      <c r="B139" s="4">
        <v>5</v>
      </c>
      <c r="C139" s="4" t="s">
        <v>217</v>
      </c>
      <c r="D139" s="4" t="str">
        <f>+'Formulario de Inspección'!A197</f>
        <v>i</v>
      </c>
      <c r="E139" s="4" t="str">
        <f t="shared" si="7"/>
        <v>5.1i</v>
      </c>
      <c r="F139" s="4" t="s">
        <v>546</v>
      </c>
      <c r="G139" s="5" t="str">
        <f>+'Formulario de Inspección'!C197</f>
        <v xml:space="preserve">Condiciones del vehículo inadecuadas para la inspección por tener el indicador de presión de aceite encendido </v>
      </c>
    </row>
    <row r="140" spans="2:7" ht="15">
      <c r="B140" s="4">
        <v>5</v>
      </c>
      <c r="C140" s="4" t="s">
        <v>217</v>
      </c>
      <c r="D140" s="4" t="str">
        <f>+'Formulario de Inspección'!A198</f>
        <v>j</v>
      </c>
      <c r="E140" s="4" t="str">
        <f t="shared" si="7"/>
        <v>5.1j</v>
      </c>
      <c r="F140" s="4" t="s">
        <v>547</v>
      </c>
      <c r="G140" s="5" t="str">
        <f>+'Formulario de Inspección'!C198</f>
        <v>El vehículo presenta emisiones con concentración de dióxido de carbono (CO2) inferior a lo permitido</v>
      </c>
    </row>
    <row r="141" spans="2:7" ht="15">
      <c r="B141" s="4">
        <v>5</v>
      </c>
      <c r="C141" s="4" t="s">
        <v>217</v>
      </c>
      <c r="D141" s="4" t="str">
        <f>+'Formulario de Inspección'!A199</f>
        <v>k</v>
      </c>
      <c r="E141" s="4" t="str">
        <f t="shared" si="7"/>
        <v>5.1k</v>
      </c>
      <c r="F141" s="4" t="s">
        <v>546</v>
      </c>
      <c r="G141" s="5" t="str">
        <f>+'Formulario de Inspección'!C199</f>
        <v>SCECC inexistente o incompleto en el vehículo (si aplica)</v>
      </c>
    </row>
    <row r="142" spans="2:7" ht="15">
      <c r="B142" s="4">
        <v>5</v>
      </c>
      <c r="C142" s="4" t="s">
        <v>217</v>
      </c>
      <c r="D142" s="4" t="str">
        <f>+'Formulario de Inspección'!A200</f>
        <v>l</v>
      </c>
      <c r="E142" s="4" t="str">
        <f t="shared" si="7"/>
        <v>5.1l</v>
      </c>
      <c r="F142" s="4" t="s">
        <v>547</v>
      </c>
      <c r="G142" s="5" t="str">
        <f>+'Formulario de Inspección'!C200</f>
        <v>Presencia de humos en el escape en régimen de aceleración (no corta)</v>
      </c>
    </row>
    <row r="143" spans="2:7" ht="30">
      <c r="B143" s="4">
        <v>5</v>
      </c>
      <c r="C143" s="4" t="s">
        <v>217</v>
      </c>
      <c r="D143" s="4" t="str">
        <f>+'Formulario de Inspección'!A201</f>
        <v>m</v>
      </c>
      <c r="E143" s="4" t="str">
        <f t="shared" si="7"/>
        <v>5.1m</v>
      </c>
      <c r="F143" s="4" t="s">
        <v>546</v>
      </c>
      <c r="G143" s="5" t="str">
        <f>+'Formulario de Inspección'!C201</f>
        <v>Condiciones del vehículo inadecuadas para la inspección por tener el nivel de aceite sobre el máximo o bajo el mínimo de la faja de operación de la varilla de medición</v>
      </c>
    </row>
    <row r="144" spans="2:7" ht="15">
      <c r="B144" s="4">
        <v>5</v>
      </c>
      <c r="C144" s="4" t="s">
        <v>235</v>
      </c>
      <c r="D144" s="4" t="str">
        <f>+'Formulario de Inspección'!A207</f>
        <v>a</v>
      </c>
      <c r="E144" s="4" t="str">
        <f t="shared" si="7"/>
        <v>5.2a</v>
      </c>
      <c r="F144" s="4" t="s">
        <v>546</v>
      </c>
      <c r="G144" s="5" t="str">
        <f>+'Formulario de Inspección'!C207</f>
        <v xml:space="preserve">Condiciones del vehículo inadecuadas para la inspección por perforaciones en el escape </v>
      </c>
    </row>
    <row r="145" spans="2:7" ht="30">
      <c r="B145" s="4">
        <v>5</v>
      </c>
      <c r="C145" s="4" t="s">
        <v>235</v>
      </c>
      <c r="D145" s="4" t="str">
        <f>+'Formulario de Inspección'!A208</f>
        <v>b</v>
      </c>
      <c r="E145" s="4" t="str">
        <f t="shared" si="7"/>
        <v>5.2b</v>
      </c>
      <c r="F145" s="4" t="s">
        <v>546</v>
      </c>
      <c r="G145" s="5" t="str">
        <f>+'Formulario de Inspección'!C208</f>
        <v>Condiciones del vehículo inadecuadas para la inspección por tener el nivel de aceite sobre el máximo o bajo el mínimo de la faja de operación de la varilla de medición</v>
      </c>
    </row>
    <row r="146" spans="2:7" ht="15">
      <c r="B146" s="4">
        <v>5</v>
      </c>
      <c r="C146" s="4" t="s">
        <v>235</v>
      </c>
      <c r="D146" s="4" t="str">
        <f>+'Formulario de Inspección'!A209</f>
        <v>c</v>
      </c>
      <c r="E146" s="4" t="str">
        <f t="shared" si="7"/>
        <v>5.2c</v>
      </c>
      <c r="F146" s="4" t="s">
        <v>546</v>
      </c>
      <c r="G146" s="5" t="str">
        <f>+'Formulario de Inspección'!C209</f>
        <v>Condiciones del vehículo inadecuadas para la inspección por fugas de aceite</v>
      </c>
    </row>
    <row r="147" spans="2:7" ht="15">
      <c r="B147" s="4">
        <v>5</v>
      </c>
      <c r="C147" s="4" t="s">
        <v>235</v>
      </c>
      <c r="D147" s="4" t="str">
        <f>+'Formulario de Inspección'!A210</f>
        <v>d</v>
      </c>
      <c r="E147" s="4" t="str">
        <f t="shared" si="7"/>
        <v>5.2d</v>
      </c>
      <c r="F147" s="4" t="s">
        <v>546</v>
      </c>
      <c r="G147" s="5" t="str">
        <f>+'Formulario de Inspección'!C210</f>
        <v>Condiciones del vehículo inadecuadas para la inspección por falta conexión del respiradero del cárter</v>
      </c>
    </row>
    <row r="148" spans="2:7" ht="15">
      <c r="B148" s="4">
        <v>5</v>
      </c>
      <c r="C148" s="4" t="s">
        <v>235</v>
      </c>
      <c r="D148" s="4" t="str">
        <f>+'Formulario de Inspección'!A211</f>
        <v>e</v>
      </c>
      <c r="E148" s="4" t="str">
        <f t="shared" si="7"/>
        <v>5.2e</v>
      </c>
      <c r="F148" s="4" t="s">
        <v>546</v>
      </c>
      <c r="G148" s="5" t="str">
        <f>+'Formulario de Inspección'!C211</f>
        <v>Condiciones del vehículo inadecuadas para la inspección por existencia de topes de acelerador</v>
      </c>
    </row>
    <row r="149" spans="2:7" ht="30">
      <c r="B149" s="4">
        <v>5</v>
      </c>
      <c r="C149" s="4" t="s">
        <v>235</v>
      </c>
      <c r="D149" s="4" t="str">
        <f>+'Formulario de Inspección'!A212</f>
        <v>f</v>
      </c>
      <c r="E149" s="4" t="str">
        <f t="shared" si="7"/>
        <v>5.2f</v>
      </c>
      <c r="F149" s="4" t="s">
        <v>546</v>
      </c>
      <c r="G149" s="5" t="str">
        <f>+'Formulario de Inspección'!C212</f>
        <v>Condiciones del vehículo inadecuadas para la inspección por presencia ruidos anormales en el motor u otro componente del sistema de emisiones</v>
      </c>
    </row>
    <row r="150" spans="2:7" ht="30">
      <c r="B150" s="4">
        <v>5</v>
      </c>
      <c r="C150" s="4" t="s">
        <v>235</v>
      </c>
      <c r="D150" s="4" t="str">
        <f>+'Formulario de Inspección'!A213</f>
        <v>g</v>
      </c>
      <c r="E150" s="4" t="str">
        <f t="shared" si="7"/>
        <v>5.2g</v>
      </c>
      <c r="F150" s="4" t="s">
        <v>546</v>
      </c>
      <c r="G150" s="5" t="str">
        <f>+'Formulario de Inspección'!C213</f>
        <v>Condiciones del vehículo inadecuadas para la inspección por rango de temperatura del motor por encima o por debajo de temperatura normal de funcionamiento</v>
      </c>
    </row>
    <row r="151" spans="2:7" ht="30">
      <c r="B151" s="4">
        <v>5</v>
      </c>
      <c r="C151" s="4" t="s">
        <v>235</v>
      </c>
      <c r="D151" s="4" t="str">
        <f>+'Formulario de Inspección'!A214</f>
        <v>h</v>
      </c>
      <c r="E151" s="4" t="str">
        <f t="shared" si="7"/>
        <v>5.2h</v>
      </c>
      <c r="F151" s="4" t="s">
        <v>546</v>
      </c>
      <c r="G151" s="5" t="str">
        <f>+'Formulario de Inspección'!C214</f>
        <v>Condiciones del vehículo inadecuadas para la inspección por dispositivos desinstalados o ausentes del sistema de emisiones</v>
      </c>
    </row>
    <row r="152" spans="2:7" ht="30">
      <c r="B152" s="4">
        <v>5</v>
      </c>
      <c r="C152" s="4" t="s">
        <v>235</v>
      </c>
      <c r="D152" s="4" t="str">
        <f>+'Formulario de Inspección'!A215</f>
        <v>i</v>
      </c>
      <c r="E152" s="4" t="str">
        <f t="shared" si="7"/>
        <v>5.2i</v>
      </c>
      <c r="F152" s="4" t="s">
        <v>547</v>
      </c>
      <c r="G152" s="5" t="str">
        <f>+'Formulario de Inspección'!C215</f>
        <v>Desinstalación de sellos de seguridad para el control de caudal y/o revoluciones en la bomba de inyección, cuando aplica.</v>
      </c>
    </row>
    <row r="153" spans="2:7" ht="15">
      <c r="B153" s="4">
        <v>5</v>
      </c>
      <c r="C153" s="4" t="s">
        <v>235</v>
      </c>
      <c r="D153" s="4" t="str">
        <f>+'Formulario de Inspección'!A216</f>
        <v>j</v>
      </c>
      <c r="E153" s="4" t="str">
        <f t="shared" si="7"/>
        <v>5.2j</v>
      </c>
      <c r="F153" s="4" t="s">
        <v>546</v>
      </c>
      <c r="G153" s="5" t="str">
        <f>+'Formulario de Inspección'!C216</f>
        <v>El vehículo presenta emisiones con opacidad de los humos superior a lo permitido.</v>
      </c>
    </row>
    <row r="154" spans="2:7" ht="15">
      <c r="B154" s="4">
        <v>6</v>
      </c>
      <c r="C154" s="4" t="s">
        <v>246</v>
      </c>
      <c r="D154" s="4" t="str">
        <f>+'Formulario de Inspección'!A220</f>
        <v>a</v>
      </c>
      <c r="E154" s="4" t="str">
        <f t="shared" si="7"/>
        <v>6.1a</v>
      </c>
      <c r="F154" s="4" t="s">
        <v>546</v>
      </c>
      <c r="G154" s="5" t="str">
        <f>+'Formulario de Inspección'!C220</f>
        <v>Progresión no gradual del freno (agarre)</v>
      </c>
    </row>
    <row r="155" spans="2:7" ht="15">
      <c r="B155" s="4">
        <v>6</v>
      </c>
      <c r="C155" s="4" t="s">
        <v>246</v>
      </c>
      <c r="D155" s="4" t="str">
        <f>+'Formulario de Inspección'!A221</f>
        <v>b</v>
      </c>
      <c r="E155" s="4" t="str">
        <f t="shared" si="7"/>
        <v>6.1b</v>
      </c>
      <c r="F155" s="4" t="s">
        <v>546</v>
      </c>
      <c r="G155" s="5" t="str">
        <f>+'Formulario de Inspección'!C221</f>
        <v>Existencia de fuerzas de frenado en ausencia de acción sobre el mando del freno</v>
      </c>
    </row>
    <row r="156" spans="2:7" ht="15">
      <c r="B156" s="4">
        <v>6</v>
      </c>
      <c r="C156" s="4" t="s">
        <v>246</v>
      </c>
      <c r="D156" s="4" t="str">
        <f>+'Formulario de Inspección'!A222</f>
        <v>c</v>
      </c>
      <c r="E156" s="4" t="str">
        <f t="shared" si="7"/>
        <v>6.1c</v>
      </c>
      <c r="F156" s="4" t="s">
        <v>547</v>
      </c>
      <c r="G156" s="5" t="str">
        <f>+'Formulario de Inspección'!C222</f>
        <v>Desequilibrio de las fuerzas de frenado entre las ruedas de un mismo eje, superior al 20% e inferior al 35%</v>
      </c>
    </row>
    <row r="157" spans="2:7" ht="15">
      <c r="B157" s="4">
        <v>6</v>
      </c>
      <c r="C157" s="4" t="s">
        <v>246</v>
      </c>
      <c r="D157" s="4" t="str">
        <f>+'Formulario de Inspección'!A223</f>
        <v>d</v>
      </c>
      <c r="E157" s="4" t="str">
        <f t="shared" si="7"/>
        <v>6.1d</v>
      </c>
      <c r="F157" s="4" t="s">
        <v>546</v>
      </c>
      <c r="G157" s="5" t="str">
        <f>+'Formulario de Inspección'!C223</f>
        <v>Desequilibrio de las fuerzas de frenado entre las ruedas de un mismo eje, superior al 35%</v>
      </c>
    </row>
    <row r="158" spans="2:7" ht="15">
      <c r="B158" s="4">
        <v>6</v>
      </c>
      <c r="C158" s="4" t="s">
        <v>246</v>
      </c>
      <c r="D158" s="4" t="str">
        <f>+'Formulario de Inspección'!A224</f>
        <v>e</v>
      </c>
      <c r="E158" s="4" t="str">
        <f t="shared" si="7"/>
        <v>6.1e</v>
      </c>
      <c r="F158" s="4" t="s">
        <v>546</v>
      </c>
      <c r="G158" s="5" t="str">
        <f>+'Formulario de Inspección'!C224</f>
        <v>Eficacia de frenado inferior al mínimo permitido</v>
      </c>
    </row>
    <row r="159" spans="2:7" ht="15">
      <c r="B159" s="4">
        <v>6</v>
      </c>
      <c r="C159" s="4" t="s">
        <v>246</v>
      </c>
      <c r="D159" s="4" t="str">
        <f>+'Formulario de Inspección'!A225</f>
        <v>f</v>
      </c>
      <c r="E159" s="4" t="str">
        <f t="shared" si="7"/>
        <v>6.1f</v>
      </c>
      <c r="F159" s="4" t="s">
        <v>546</v>
      </c>
      <c r="G159" s="5" t="str">
        <f>+'Formulario de Inspección'!C225</f>
        <v>Inexistencia del freno de servicio</v>
      </c>
    </row>
    <row r="160" spans="2:7" ht="15">
      <c r="B160" s="4">
        <v>6</v>
      </c>
      <c r="C160" s="4" t="s">
        <v>256</v>
      </c>
      <c r="D160" s="4" t="str">
        <f>+'Formulario de Inspección'!A228</f>
        <v>a</v>
      </c>
      <c r="E160" s="4" t="str">
        <f t="shared" si="7"/>
        <v>6.2a</v>
      </c>
      <c r="F160" s="4" t="s">
        <v>547</v>
      </c>
      <c r="G160" s="5" t="str">
        <f>+'Formulario de Inspección'!C228</f>
        <v xml:space="preserve">Eficacia inferior al 18% y mayor o igual al 16 % </v>
      </c>
    </row>
    <row r="161" spans="2:7" ht="15">
      <c r="B161" s="4">
        <v>6</v>
      </c>
      <c r="C161" s="4" t="s">
        <v>256</v>
      </c>
      <c r="D161" s="4" t="str">
        <f>+'Formulario de Inspección'!A229</f>
        <v>b</v>
      </c>
      <c r="E161" s="4" t="str">
        <f t="shared" si="7"/>
        <v>6.2b</v>
      </c>
      <c r="F161" s="4" t="s">
        <v>546</v>
      </c>
      <c r="G161" s="5" t="str">
        <f>+'Formulario de Inspección'!C229</f>
        <v xml:space="preserve">Eficacia inferior al 16% </v>
      </c>
    </row>
    <row r="162" spans="2:7" ht="15">
      <c r="B162" s="4">
        <v>6</v>
      </c>
      <c r="C162" s="4" t="s">
        <v>256</v>
      </c>
      <c r="D162" s="4" t="str">
        <f>+'Formulario de Inspección'!A230</f>
        <v>c</v>
      </c>
      <c r="E162" s="4" t="str">
        <f t="shared" si="7"/>
        <v>6.2c</v>
      </c>
      <c r="F162" s="4" t="s">
        <v>546</v>
      </c>
      <c r="G162" s="5" t="str">
        <f>+'Formulario de Inspección'!C230</f>
        <v>En caso de entrampe, no bloquea las ruedas por completo</v>
      </c>
    </row>
    <row r="163" spans="2:7" ht="15">
      <c r="B163" s="4">
        <v>6</v>
      </c>
      <c r="C163" s="4" t="s">
        <v>256</v>
      </c>
      <c r="D163" s="4" t="str">
        <f>+'Formulario de Inspección'!A231</f>
        <v>d</v>
      </c>
      <c r="E163" s="4" t="str">
        <f t="shared" si="7"/>
        <v>6.2d</v>
      </c>
      <c r="F163" s="4" t="s">
        <v>547</v>
      </c>
      <c r="G163" s="5" t="str">
        <f>+'Formulario de Inspección'!C231</f>
        <v xml:space="preserve">Sujeción insuficiente del trinquete del freno de estacionamiento </v>
      </c>
    </row>
    <row r="164" spans="2:7" ht="15">
      <c r="B164" s="4">
        <v>6</v>
      </c>
      <c r="C164" s="4" t="s">
        <v>256</v>
      </c>
      <c r="D164" s="4" t="str">
        <f>+'Formulario de Inspección'!A232</f>
        <v>e</v>
      </c>
      <c r="E164" s="4" t="str">
        <f t="shared" si="7"/>
        <v>6.2e</v>
      </c>
      <c r="F164" s="4" t="s">
        <v>547</v>
      </c>
      <c r="G164" s="5" t="str">
        <f>+'Formulario de Inspección'!C232</f>
        <v xml:space="preserve">Recorrido excesivo de la palanca </v>
      </c>
    </row>
    <row r="165" spans="2:7" ht="15">
      <c r="B165" s="4">
        <v>6</v>
      </c>
      <c r="C165" s="4" t="s">
        <v>256</v>
      </c>
      <c r="D165" s="4" t="str">
        <f>+'Formulario de Inspección'!A233</f>
        <v>f</v>
      </c>
      <c r="E165" s="4" t="str">
        <f t="shared" si="7"/>
        <v>6.2f</v>
      </c>
      <c r="F165" s="4" t="s">
        <v>546</v>
      </c>
      <c r="G165" s="5" t="str">
        <f>+'Formulario de Inspección'!C233</f>
        <v>Ausencia del sistema de freno de estacionamiento o de alguno de sus componentes</v>
      </c>
    </row>
    <row r="166" spans="2:7" ht="15">
      <c r="B166" s="4">
        <v>6</v>
      </c>
      <c r="C166" s="4" t="s">
        <v>256</v>
      </c>
      <c r="D166" s="4" t="str">
        <f>+'Formulario de Inspección'!A234</f>
        <v>g</v>
      </c>
      <c r="E166" s="4" t="str">
        <f t="shared" si="7"/>
        <v>6.2g</v>
      </c>
      <c r="F166" s="4" t="s">
        <v>547</v>
      </c>
      <c r="G166" s="5" t="str">
        <f>+'Formulario de Inspección'!C234</f>
        <v xml:space="preserve">Deterioro en los mecanismos de acción que no afecten su funcionamiento </v>
      </c>
    </row>
    <row r="167" spans="2:7" ht="30">
      <c r="B167" s="4">
        <v>6</v>
      </c>
      <c r="C167" s="4" t="s">
        <v>256</v>
      </c>
      <c r="D167" s="4" t="str">
        <f>+'Formulario de Inspección'!A235</f>
        <v>h</v>
      </c>
      <c r="E167" s="4" t="str">
        <f t="shared" si="7"/>
        <v>6.2h</v>
      </c>
      <c r="F167" s="4" t="s">
        <v>546</v>
      </c>
      <c r="G167" s="5" t="str">
        <f>+'Formulario de Inspección'!C235</f>
        <v>Deterioro en los mecanismos de acción (palanca deteriorada o deformada, oxidada o existencia de elementos punzocortantes)</v>
      </c>
    </row>
    <row r="168" spans="2:7" ht="30">
      <c r="B168" s="4">
        <v>7</v>
      </c>
      <c r="C168" s="4" t="s">
        <v>256</v>
      </c>
      <c r="D168" s="4" t="str">
        <f>+'Formulario de Inspección'!A236</f>
        <v>i</v>
      </c>
      <c r="E168" s="4" t="str">
        <f t="shared" ref="E168:E169" si="8">+_xlfn.CONCAT(C168,D168)</f>
        <v>6.2i</v>
      </c>
      <c r="F168" s="4" t="s">
        <v>546</v>
      </c>
      <c r="G168" s="5" t="str">
        <f>+'Formulario de Inspección'!C236</f>
        <v>Sistema de bloqueo de las ruedas no cumple su función, no hace contacto con una o mas ruedas (en equipos de arrastre)</v>
      </c>
    </row>
    <row r="169" spans="2:7" ht="30">
      <c r="B169" s="4">
        <v>8</v>
      </c>
      <c r="C169" s="4" t="s">
        <v>256</v>
      </c>
      <c r="D169" s="4" t="str">
        <f>+'Formulario de Inspección'!A237</f>
        <v>j</v>
      </c>
      <c r="E169" s="4" t="str">
        <f t="shared" si="8"/>
        <v>6.2j</v>
      </c>
      <c r="F169" s="4" t="s">
        <v>546</v>
      </c>
      <c r="G169" s="5" t="str">
        <f>+'Formulario de Inspección'!C237</f>
        <v>El sistema de cableado o varilla accionador presenta desajuste, deformaciones, alteraciones u otra condición que afecte el buen funcionamiento (en equipos de arrastre)</v>
      </c>
    </row>
    <row r="170" spans="2:7" ht="15">
      <c r="B170" s="4">
        <v>6</v>
      </c>
      <c r="C170" s="4" t="s">
        <v>269</v>
      </c>
      <c r="D170" s="4" t="str">
        <f>+'Formulario de Inspección'!A240</f>
        <v>a</v>
      </c>
      <c r="E170" s="4" t="str">
        <f t="shared" si="7"/>
        <v>6.3a</v>
      </c>
      <c r="F170" s="4" t="s">
        <v>547</v>
      </c>
      <c r="G170" s="5" t="str">
        <f>+'Formulario de Inspección'!C240</f>
        <v>Carrera del pedal excesiva o muy corta</v>
      </c>
    </row>
    <row r="171" spans="2:7" ht="15">
      <c r="B171" s="4">
        <v>6</v>
      </c>
      <c r="C171" s="4" t="s">
        <v>269</v>
      </c>
      <c r="D171" s="4" t="str">
        <f>+'Formulario de Inspección'!A241</f>
        <v>b</v>
      </c>
      <c r="E171" s="4" t="str">
        <f t="shared" si="7"/>
        <v>6.3b</v>
      </c>
      <c r="F171" s="4" t="s">
        <v>546</v>
      </c>
      <c r="G171" s="5" t="str">
        <f>+'Formulario de Inspección'!C241</f>
        <v>Holgura excesiva del pedal</v>
      </c>
    </row>
    <row r="172" spans="2:7" ht="15">
      <c r="B172" s="4">
        <v>6</v>
      </c>
      <c r="C172" s="4" t="s">
        <v>269</v>
      </c>
      <c r="D172" s="4" t="str">
        <f>+'Formulario de Inspección'!A242</f>
        <v>c</v>
      </c>
      <c r="E172" s="4" t="str">
        <f t="shared" si="7"/>
        <v>6.3c</v>
      </c>
      <c r="F172" s="4" t="s">
        <v>547</v>
      </c>
      <c r="G172" s="5" t="str">
        <f>+'Formulario de Inspección'!C242</f>
        <v xml:space="preserve">Retorno inadecuado del pedal </v>
      </c>
    </row>
    <row r="173" spans="2:7" ht="15">
      <c r="B173" s="4">
        <v>6</v>
      </c>
      <c r="C173" s="4" t="s">
        <v>269</v>
      </c>
      <c r="D173" s="4" t="str">
        <f>+'Formulario de Inspección'!A243</f>
        <v>d</v>
      </c>
      <c r="E173" s="4" t="str">
        <f t="shared" si="7"/>
        <v>6.3d</v>
      </c>
      <c r="F173" s="4" t="s">
        <v>546</v>
      </c>
      <c r="G173" s="5" t="str">
        <f>+'Formulario de Inspección'!C243</f>
        <v>Revestimiento antideslizante del pedal despegado, muy desgastado o ausente, cuando aplica</v>
      </c>
    </row>
    <row r="174" spans="2:7" ht="15">
      <c r="B174" s="4">
        <v>6</v>
      </c>
      <c r="C174" s="4" t="s">
        <v>276</v>
      </c>
      <c r="D174" s="4" t="str">
        <f>+'Formulario de Inspección'!A246</f>
        <v>a</v>
      </c>
      <c r="E174" s="4" t="str">
        <f t="shared" si="7"/>
        <v>6.4a</v>
      </c>
      <c r="F174" s="4" t="s">
        <v>546</v>
      </c>
      <c r="G174" s="5" t="str">
        <f>+'Formulario de Inspección'!C246</f>
        <v xml:space="preserve">Servofreno defectuoso, sin vacío o desinstalado </v>
      </c>
    </row>
    <row r="175" spans="2:7" ht="15">
      <c r="B175" s="4">
        <v>6</v>
      </c>
      <c r="C175" s="4" t="s">
        <v>276</v>
      </c>
      <c r="D175" s="4" t="str">
        <f>+'Formulario de Inspección'!A247</f>
        <v>b</v>
      </c>
      <c r="E175" s="4" t="str">
        <f t="shared" si="7"/>
        <v>6.4b</v>
      </c>
      <c r="F175" s="4" t="s">
        <v>546</v>
      </c>
      <c r="G175" s="5" t="str">
        <f>+'Formulario de Inspección'!C247</f>
        <v xml:space="preserve">Bomba principal defectuosa, mal sujeta o con pérdidas </v>
      </c>
    </row>
    <row r="176" spans="2:7" ht="15">
      <c r="B176" s="4">
        <v>6</v>
      </c>
      <c r="C176" s="4" t="s">
        <v>276</v>
      </c>
      <c r="D176" s="4" t="str">
        <f>+'Formulario de Inspección'!A248</f>
        <v>c</v>
      </c>
      <c r="E176" s="4" t="str">
        <f t="shared" si="7"/>
        <v>6.4c</v>
      </c>
      <c r="F176" s="4" t="s">
        <v>547</v>
      </c>
      <c r="G176" s="5" t="str">
        <f>+'Formulario de Inspección'!C248</f>
        <v>Nivel de líquido de frenos en depósito sobre el máximo o bajo el mínimo de la faja de operación</v>
      </c>
    </row>
    <row r="177" spans="2:7" ht="15">
      <c r="B177" s="4">
        <v>6</v>
      </c>
      <c r="C177" s="4" t="s">
        <v>276</v>
      </c>
      <c r="D177" s="4" t="str">
        <f>+'Formulario de Inspección'!A249</f>
        <v>d</v>
      </c>
      <c r="E177" s="4" t="str">
        <f t="shared" si="7"/>
        <v>6.4d</v>
      </c>
      <c r="F177" s="4" t="s">
        <v>547</v>
      </c>
      <c r="G177" s="5" t="str">
        <f>+'Formulario de Inspección'!C249</f>
        <v xml:space="preserve">Ausencia de la tapa del depósito de la bomba principal </v>
      </c>
    </row>
    <row r="178" spans="2:7" ht="15">
      <c r="B178" s="4">
        <v>6</v>
      </c>
      <c r="C178" s="4" t="s">
        <v>276</v>
      </c>
      <c r="D178" s="4" t="str">
        <f>+'Formulario de Inspección'!A250</f>
        <v>e</v>
      </c>
      <c r="E178" s="4" t="str">
        <f t="shared" si="7"/>
        <v>6.4e</v>
      </c>
      <c r="F178" s="4" t="s">
        <v>547</v>
      </c>
      <c r="G178" s="5" t="str">
        <f>+'Formulario de Inspección'!C250</f>
        <v>Bomba principal con daños o correcciones leves.</v>
      </c>
    </row>
    <row r="179" spans="2:7" ht="30">
      <c r="B179" s="4">
        <v>6</v>
      </c>
      <c r="C179" s="4" t="s">
        <v>285</v>
      </c>
      <c r="D179" s="4" t="str">
        <f>+'Formulario de Inspección'!A256</f>
        <v>a</v>
      </c>
      <c r="E179" s="4" t="str">
        <f t="shared" si="7"/>
        <v>6.5a</v>
      </c>
      <c r="F179" s="4" t="s">
        <v>547</v>
      </c>
      <c r="G179" s="5" t="str">
        <f>+'Formulario de Inspección'!C256</f>
        <v>El recubrimiento exterior de una o más mangueras está agrietado, desgastado, envejecido o presenta abombamientos</v>
      </c>
    </row>
    <row r="180" spans="2:7" ht="15">
      <c r="B180" s="4">
        <v>6</v>
      </c>
      <c r="C180" s="4" t="s">
        <v>285</v>
      </c>
      <c r="D180" s="4" t="str">
        <f>+'Formulario de Inspección'!A257</f>
        <v>b</v>
      </c>
      <c r="E180" s="4" t="str">
        <f t="shared" si="7"/>
        <v>6.5b</v>
      </c>
      <c r="F180" s="4" t="s">
        <v>546</v>
      </c>
      <c r="G180" s="5" t="str">
        <f>+'Formulario de Inspección'!C257</f>
        <v>Cables y/o mangueras demasiado cortas, retorcidas o dobladas</v>
      </c>
    </row>
    <row r="181" spans="2:7" ht="15">
      <c r="B181" s="4">
        <v>6</v>
      </c>
      <c r="C181" s="4" t="s">
        <v>285</v>
      </c>
      <c r="D181" s="4" t="str">
        <f>+'Formulario de Inspección'!A258</f>
        <v>c</v>
      </c>
      <c r="E181" s="4" t="str">
        <f t="shared" si="7"/>
        <v>6.5c</v>
      </c>
      <c r="F181" s="4" t="s">
        <v>546</v>
      </c>
      <c r="G181" s="5" t="str">
        <f>+'Formulario de Inspección'!C258</f>
        <v>Defectos de estado de componentes que no comprometa su función</v>
      </c>
    </row>
    <row r="182" spans="2:7" ht="15">
      <c r="B182" s="4">
        <v>6</v>
      </c>
      <c r="C182" s="4" t="s">
        <v>285</v>
      </c>
      <c r="D182" s="4" t="str">
        <f>+'Formulario de Inspección'!A259</f>
        <v>d</v>
      </c>
      <c r="E182" s="4" t="str">
        <f t="shared" si="7"/>
        <v>6.5d</v>
      </c>
      <c r="F182" s="4" t="s">
        <v>547</v>
      </c>
      <c r="G182" s="5" t="str">
        <f>+'Formulario de Inspección'!C259</f>
        <v>Defectos de estado de componentes que comprometa su función</v>
      </c>
    </row>
    <row r="183" spans="2:7" ht="15">
      <c r="B183" s="4">
        <v>6</v>
      </c>
      <c r="C183" s="4" t="s">
        <v>285</v>
      </c>
      <c r="D183" s="4" t="str">
        <f>+'Formulario de Inspección'!A260</f>
        <v>f</v>
      </c>
      <c r="E183" s="4" t="str">
        <f t="shared" si="7"/>
        <v>6.5f</v>
      </c>
      <c r="F183" s="4" t="s">
        <v>546</v>
      </c>
      <c r="G183" s="5" t="str">
        <f>+'Formulario de Inspección'!C260</f>
        <v>Desgaste excesivo del recubrimiento de las fibras de freno</v>
      </c>
    </row>
    <row r="184" spans="2:7" ht="15">
      <c r="B184" s="4">
        <v>6</v>
      </c>
      <c r="C184" s="4" t="s">
        <v>285</v>
      </c>
      <c r="D184" s="4" t="str">
        <f>+'Formulario de Inspección'!A261</f>
        <v>g</v>
      </c>
      <c r="E184" s="4" t="str">
        <f t="shared" si="7"/>
        <v>6.5g</v>
      </c>
      <c r="F184" s="4" t="s">
        <v>546</v>
      </c>
      <c r="G184" s="5" t="str">
        <f>+'Formulario de Inspección'!C261</f>
        <v>Desgaste moderado del recubrimiento de las fibras de freno</v>
      </c>
    </row>
    <row r="185" spans="2:7" ht="15">
      <c r="B185" s="4">
        <v>6</v>
      </c>
      <c r="C185" s="4" t="s">
        <v>285</v>
      </c>
      <c r="D185" s="4" t="str">
        <f>+'Formulario de Inspección'!A262</f>
        <v>h</v>
      </c>
      <c r="E185" s="4" t="str">
        <f t="shared" si="7"/>
        <v>6.5h</v>
      </c>
      <c r="F185" s="4" t="s">
        <v>547</v>
      </c>
      <c r="G185" s="5" t="str">
        <f>+'Formulario de Inspección'!C262</f>
        <v>Agrietamiento o rotura del recubrimiento de las fibras de freno</v>
      </c>
    </row>
    <row r="186" spans="2:7" ht="15">
      <c r="B186" s="4">
        <v>6</v>
      </c>
      <c r="C186" s="4" t="s">
        <v>285</v>
      </c>
      <c r="D186" s="4" t="str">
        <f>+'Formulario de Inspección'!A263</f>
        <v>i</v>
      </c>
      <c r="E186" s="4" t="str">
        <f t="shared" si="7"/>
        <v>6.5i</v>
      </c>
      <c r="F186" s="4" t="s">
        <v>546</v>
      </c>
      <c r="G186" s="5" t="str">
        <f>+'Formulario de Inspección'!C263</f>
        <v>Acumuladores (pulmones) o depósitos de aire presenta fugas</v>
      </c>
    </row>
    <row r="187" spans="2:7" ht="15">
      <c r="B187" s="4">
        <v>6</v>
      </c>
      <c r="C187" s="4" t="s">
        <v>285</v>
      </c>
      <c r="D187" s="4" t="str">
        <f>+'Formulario de Inspección'!A264</f>
        <v>j</v>
      </c>
      <c r="E187" s="4" t="str">
        <f t="shared" si="7"/>
        <v>6.5j</v>
      </c>
      <c r="F187" s="4" t="s">
        <v>546</v>
      </c>
      <c r="G187" s="5" t="str">
        <f>+'Formulario de Inspección'!C264</f>
        <v>Montaje inseguro o inadecuado de los componentes del sistema de frenos</v>
      </c>
    </row>
    <row r="188" spans="2:7" ht="15">
      <c r="B188" s="4">
        <v>6</v>
      </c>
      <c r="C188" s="4" t="s">
        <v>285</v>
      </c>
      <c r="D188" s="4" t="str">
        <f>+'Formulario de Inspección'!A265</f>
        <v>k</v>
      </c>
      <c r="E188" s="4" t="str">
        <f t="shared" si="7"/>
        <v>6.5k</v>
      </c>
      <c r="F188" s="4" t="s">
        <v>547</v>
      </c>
      <c r="G188" s="5" t="str">
        <f>+'Formulario de Inspección'!C265</f>
        <v>Montaje inseguro o inadecuado con riesgo de desprendimiento y falla de los componentes del sistema de frenos</v>
      </c>
    </row>
    <row r="189" spans="2:7" ht="15">
      <c r="B189" s="4">
        <v>7</v>
      </c>
      <c r="C189" s="4">
        <v>7.1</v>
      </c>
      <c r="D189" s="4" t="str">
        <f>+'Formulario de Inspección'!A269</f>
        <v>a</v>
      </c>
      <c r="E189" s="4" t="str">
        <f t="shared" si="7"/>
        <v>7.1a</v>
      </c>
      <c r="F189" s="4" t="s">
        <v>547</v>
      </c>
      <c r="G189" s="5" t="str">
        <f>+'Formulario de Inspección'!C269</f>
        <v>El vehículo presenta deriva en el eje delantero de 10 a 15 m/km</v>
      </c>
    </row>
    <row r="190" spans="2:7" ht="15">
      <c r="B190" s="4">
        <v>7</v>
      </c>
      <c r="C190" s="4">
        <v>7.1</v>
      </c>
      <c r="D190" s="4" t="str">
        <f>+'Formulario de Inspección'!A270</f>
        <v>b</v>
      </c>
      <c r="E190" s="4" t="str">
        <f t="shared" si="7"/>
        <v>7.1b</v>
      </c>
      <c r="F190" s="4" t="s">
        <v>546</v>
      </c>
      <c r="G190" s="5" t="str">
        <f>+'Formulario de Inspección'!C270</f>
        <v>El vehículo presenta deriva en el eje delantero superior a 15 m/km</v>
      </c>
    </row>
    <row r="191" spans="2:7" ht="15">
      <c r="B191" s="4">
        <v>7</v>
      </c>
      <c r="C191" s="4">
        <v>7.2</v>
      </c>
      <c r="D191" s="4" t="str">
        <f>+'Formulario de Inspección'!A273</f>
        <v>a</v>
      </c>
      <c r="E191" s="4" t="str">
        <f t="shared" si="7"/>
        <v>7.2a</v>
      </c>
      <c r="F191" s="4" t="s">
        <v>546</v>
      </c>
      <c r="G191" s="5" t="str">
        <f>+'Formulario de Inspección'!C273</f>
        <v>Fijación defectuosa del volante a la columna</v>
      </c>
    </row>
    <row r="192" spans="2:7" ht="15">
      <c r="B192" s="4">
        <v>7</v>
      </c>
      <c r="C192" s="4">
        <v>7.2</v>
      </c>
      <c r="D192" s="4" t="str">
        <f>+'Formulario de Inspección'!A274</f>
        <v>b</v>
      </c>
      <c r="E192" s="4" t="str">
        <f t="shared" si="7"/>
        <v>7.2b</v>
      </c>
      <c r="F192" s="4" t="s">
        <v>547</v>
      </c>
      <c r="G192" s="5" t="str">
        <f>+'Formulario de Inspección'!C274</f>
        <v xml:space="preserve">Juego leve en la columna de dirección </v>
      </c>
    </row>
    <row r="193" spans="2:7" ht="15">
      <c r="B193" s="4">
        <v>7</v>
      </c>
      <c r="C193" s="4">
        <v>7.2</v>
      </c>
      <c r="D193" s="4" t="str">
        <f>+'Formulario de Inspección'!A275</f>
        <v>c</v>
      </c>
      <c r="E193" s="4" t="str">
        <f t="shared" si="7"/>
        <v>7.2c</v>
      </c>
      <c r="F193" s="4" t="s">
        <v>546</v>
      </c>
      <c r="G193" s="5" t="str">
        <f>+'Formulario de Inspección'!C275</f>
        <v>Juego excesivo en la columna de dirección</v>
      </c>
    </row>
    <row r="194" spans="2:7" ht="15">
      <c r="B194" s="4">
        <v>7</v>
      </c>
      <c r="C194" s="4">
        <v>7.2</v>
      </c>
      <c r="D194" s="4" t="str">
        <f>+'Formulario de Inspección'!A276</f>
        <v>d</v>
      </c>
      <c r="E194" s="4" t="str">
        <f t="shared" si="7"/>
        <v>7.2d</v>
      </c>
      <c r="F194" s="4" t="s">
        <v>547</v>
      </c>
      <c r="G194" s="5" t="str">
        <f>+'Formulario de Inspección'!C276</f>
        <v>Defectos de estado en la columna de dirección que no afecten su correcto funcionamiento</v>
      </c>
    </row>
    <row r="195" spans="2:7" ht="15">
      <c r="B195" s="4">
        <v>7</v>
      </c>
      <c r="C195" s="4">
        <v>7.2</v>
      </c>
      <c r="D195" s="4" t="str">
        <f>+'Formulario de Inspección'!A277</f>
        <v>e</v>
      </c>
      <c r="E195" s="4" t="str">
        <f t="shared" si="7"/>
        <v>7.2e</v>
      </c>
      <c r="F195" s="4" t="s">
        <v>546</v>
      </c>
      <c r="G195" s="5" t="str">
        <f>+'Formulario de Inspección'!C277</f>
        <v>Defectos de estado en la columna de dirección que puedan provocarla rotura</v>
      </c>
    </row>
    <row r="196" spans="2:7" ht="15">
      <c r="B196" s="4">
        <v>7</v>
      </c>
      <c r="C196" s="4">
        <v>7.2</v>
      </c>
      <c r="D196" s="4" t="str">
        <f>+'Formulario de Inspección'!A278</f>
        <v>f</v>
      </c>
      <c r="E196" s="4" t="str">
        <f t="shared" si="7"/>
        <v>7.2f</v>
      </c>
      <c r="F196" s="4" t="s">
        <v>546</v>
      </c>
      <c r="G196" s="5" t="str">
        <f>+'Formulario de Inspección'!C278</f>
        <v>Estado defectuoso del volante que afecte su correcto funcionamiento</v>
      </c>
    </row>
    <row r="197" spans="2:7" ht="15">
      <c r="B197" s="4">
        <v>7</v>
      </c>
      <c r="C197" s="4">
        <v>7.2</v>
      </c>
      <c r="D197" s="4" t="str">
        <f>+'Formulario de Inspección'!A279</f>
        <v>g</v>
      </c>
      <c r="E197" s="4" t="str">
        <f t="shared" si="7"/>
        <v>7.2g</v>
      </c>
      <c r="F197" s="4" t="s">
        <v>547</v>
      </c>
      <c r="G197" s="5" t="str">
        <f>+'Formulario de Inspección'!C279</f>
        <v>Estado defectuoso del volante que no afecte su correcto funcionamiento</v>
      </c>
    </row>
    <row r="198" spans="2:7" ht="15">
      <c r="B198" s="4">
        <v>7</v>
      </c>
      <c r="C198" s="4">
        <v>7.3</v>
      </c>
      <c r="D198" s="4" t="str">
        <f>+'Formulario de Inspección'!A282</f>
        <v>a</v>
      </c>
      <c r="E198" s="4" t="str">
        <f t="shared" si="7"/>
        <v>7.3a</v>
      </c>
      <c r="F198" s="4" t="s">
        <v>547</v>
      </c>
      <c r="G198" s="5" t="str">
        <f>+'Formulario de Inspección'!C282</f>
        <v>Fijación defectuosa al chasis</v>
      </c>
    </row>
    <row r="199" spans="2:7" ht="15">
      <c r="B199" s="4">
        <v>7</v>
      </c>
      <c r="C199" s="4">
        <v>7.3</v>
      </c>
      <c r="D199" s="4" t="str">
        <f>+'Formulario de Inspección'!A283</f>
        <v>b</v>
      </c>
      <c r="E199" s="4" t="str">
        <f t="shared" si="7"/>
        <v>7.3b</v>
      </c>
      <c r="F199" s="4" t="s">
        <v>546</v>
      </c>
      <c r="G199" s="5" t="str">
        <f>+'Formulario de Inspección'!C283</f>
        <v>Fijación defectuosa al chasis con peligro de desprendimiento</v>
      </c>
    </row>
    <row r="200" spans="2:7" ht="15">
      <c r="B200" s="4">
        <v>7</v>
      </c>
      <c r="C200" s="4">
        <v>7.3</v>
      </c>
      <c r="D200" s="4" t="str">
        <f>+'Formulario de Inspección'!A284</f>
        <v>c</v>
      </c>
      <c r="E200" s="4" t="str">
        <f t="shared" ref="E200:E267" si="9">+_xlfn.CONCAT(C200,D200)</f>
        <v>7.3c</v>
      </c>
      <c r="F200" s="4" t="s">
        <v>547</v>
      </c>
      <c r="G200" s="5" t="str">
        <f>+'Formulario de Inspección'!C284</f>
        <v>Holguras anormales</v>
      </c>
    </row>
    <row r="201" spans="2:7" ht="30">
      <c r="B201" s="4">
        <v>7</v>
      </c>
      <c r="C201" s="4">
        <v>7.3</v>
      </c>
      <c r="D201" s="4" t="str">
        <f>+'Formulario de Inspección'!A285</f>
        <v>d</v>
      </c>
      <c r="E201" s="4" t="str">
        <f t="shared" si="9"/>
        <v>7.3d</v>
      </c>
      <c r="F201" s="4" t="s">
        <v>546</v>
      </c>
      <c r="G201" s="5" t="str">
        <f>+'Formulario de Inspección'!C285</f>
        <v>Holguras anormales y excesivas que puedan provocar
desprendimiento de algún componente</v>
      </c>
    </row>
    <row r="202" spans="2:7" ht="15">
      <c r="B202" s="4">
        <v>7</v>
      </c>
      <c r="C202" s="4">
        <v>7.3</v>
      </c>
      <c r="D202" s="4" t="str">
        <f>+'Formulario de Inspección'!A286</f>
        <v>e</v>
      </c>
      <c r="E202" s="4" t="str">
        <f t="shared" si="9"/>
        <v>7.3e</v>
      </c>
      <c r="F202" s="4" t="s">
        <v>547</v>
      </c>
      <c r="G202" s="5" t="str">
        <f>+'Formulario de Inspección'!C286</f>
        <v>Fugas leves</v>
      </c>
    </row>
    <row r="203" spans="2:7" ht="15">
      <c r="B203" s="4">
        <v>7</v>
      </c>
      <c r="C203" s="4">
        <v>7.3</v>
      </c>
      <c r="D203" s="4" t="str">
        <f>+'Formulario de Inspección'!A287</f>
        <v>f</v>
      </c>
      <c r="E203" s="4" t="str">
        <f t="shared" si="9"/>
        <v>7.3f</v>
      </c>
      <c r="F203" s="4" t="s">
        <v>546</v>
      </c>
      <c r="G203" s="5" t="str">
        <f>+'Formulario de Inspección'!C287</f>
        <v>Fugas importantes</v>
      </c>
    </row>
    <row r="204" spans="2:7" ht="15">
      <c r="B204" s="4">
        <v>7</v>
      </c>
      <c r="C204" s="4">
        <v>7.3</v>
      </c>
      <c r="D204" s="4" t="str">
        <f>+'Formulario de Inspección'!A288</f>
        <v>g</v>
      </c>
      <c r="E204" s="4" t="str">
        <f t="shared" si="9"/>
        <v>7.3g</v>
      </c>
      <c r="F204" s="4" t="s">
        <v>547</v>
      </c>
      <c r="G204" s="5" t="str">
        <f>+'Formulario de Inspección'!C288</f>
        <v>Guardapolvos (“botas”) rotos, sueltos, deteriorados o inexistentes</v>
      </c>
    </row>
    <row r="205" spans="2:7" ht="15">
      <c r="B205" s="4">
        <v>7</v>
      </c>
      <c r="C205" s="4">
        <v>7.3</v>
      </c>
      <c r="D205" s="4" t="str">
        <f>+'Formulario de Inspección'!A289</f>
        <v>h</v>
      </c>
      <c r="E205" s="4" t="str">
        <f t="shared" si="9"/>
        <v>7.3h</v>
      </c>
      <c r="F205" s="4" t="s">
        <v>546</v>
      </c>
      <c r="G205" s="5" t="str">
        <f>+'Formulario de Inspección'!C289</f>
        <v>Fijación defectuosa al chasis con peligro de desprendimiento</v>
      </c>
    </row>
    <row r="206" spans="2:7" ht="15">
      <c r="B206" s="4">
        <v>7</v>
      </c>
      <c r="C206" s="4">
        <v>7.4</v>
      </c>
      <c r="D206" s="4" t="str">
        <f>+'Formulario de Inspección'!A292</f>
        <v>a</v>
      </c>
      <c r="E206" s="4" t="str">
        <f t="shared" si="9"/>
        <v>7.4a</v>
      </c>
      <c r="F206" s="4" t="s">
        <v>547</v>
      </c>
      <c r="G206" s="5" t="str">
        <f>+'Formulario de Inspección'!C292</f>
        <v>Defectos de estado de los brazos y/o barras</v>
      </c>
    </row>
    <row r="207" spans="2:7" ht="15">
      <c r="B207" s="4">
        <v>7</v>
      </c>
      <c r="C207" s="4">
        <v>7.4</v>
      </c>
      <c r="D207" s="4" t="str">
        <f>+'Formulario de Inspección'!A293</f>
        <v>b</v>
      </c>
      <c r="E207" s="4" t="str">
        <f t="shared" si="9"/>
        <v>7.4b</v>
      </c>
      <c r="F207" s="4" t="s">
        <v>546</v>
      </c>
      <c r="G207" s="5" t="str">
        <f>+'Formulario de Inspección'!C293</f>
        <v>Defectos de estado de los brazos y/o barras que puedan afectar el funcionamiento de la dirección</v>
      </c>
    </row>
    <row r="208" spans="2:7" ht="15">
      <c r="B208" s="4">
        <v>7</v>
      </c>
      <c r="C208" s="4">
        <v>7.4</v>
      </c>
      <c r="D208" s="4" t="str">
        <f>+'Formulario de Inspección'!A294</f>
        <v>c</v>
      </c>
      <c r="E208" s="4" t="str">
        <f t="shared" si="9"/>
        <v>7.4c</v>
      </c>
      <c r="F208" s="4" t="s">
        <v>547</v>
      </c>
      <c r="G208" s="5" t="str">
        <f>+'Formulario de Inspección'!C294</f>
        <v>Holguras anormales en rótulas</v>
      </c>
    </row>
    <row r="209" spans="2:7" ht="15">
      <c r="B209" s="4">
        <v>7</v>
      </c>
      <c r="C209" s="4">
        <v>7.4</v>
      </c>
      <c r="D209" s="4" t="str">
        <f>+'Formulario de Inspección'!A295</f>
        <v>d</v>
      </c>
      <c r="E209" s="4" t="str">
        <f t="shared" si="9"/>
        <v>7.4d</v>
      </c>
      <c r="F209" s="4" t="s">
        <v>546</v>
      </c>
      <c r="G209" s="5" t="str">
        <f>+'Formulario de Inspección'!C295</f>
        <v>Holguras excesivas en rótulas</v>
      </c>
    </row>
    <row r="210" spans="2:7" ht="15">
      <c r="B210" s="4">
        <v>7</v>
      </c>
      <c r="C210" s="4">
        <v>7.4</v>
      </c>
      <c r="D210" s="4" t="str">
        <f>+'Formulario de Inspección'!A296</f>
        <v>e</v>
      </c>
      <c r="E210" s="4" t="str">
        <f t="shared" si="9"/>
        <v>7.4e</v>
      </c>
      <c r="F210" s="4" t="s">
        <v>547</v>
      </c>
      <c r="G210" s="5" t="str">
        <f>+'Formulario de Inspección'!C296</f>
        <v>Defectos de estado y/o fijación del amortiguador, cuando aplica</v>
      </c>
    </row>
    <row r="211" spans="2:7" ht="30">
      <c r="B211" s="4">
        <v>7</v>
      </c>
      <c r="C211" s="4">
        <v>7.4</v>
      </c>
      <c r="D211" s="4" t="str">
        <f>+'Formulario de Inspección'!A297</f>
        <v>f</v>
      </c>
      <c r="E211" s="4" t="str">
        <f t="shared" si="9"/>
        <v>7.4f</v>
      </c>
      <c r="F211" s="4" t="s">
        <v>546</v>
      </c>
      <c r="G211" s="5" t="str">
        <f>+'Formulario de Inspección'!C297</f>
        <v>Defectos de estado y/o fijación del amortiguador con peligro de
desprendimiento, cuando aplica</v>
      </c>
    </row>
    <row r="212" spans="2:7" ht="15">
      <c r="B212" s="4">
        <v>7</v>
      </c>
      <c r="C212" s="4">
        <v>7.4</v>
      </c>
      <c r="D212" s="4" t="str">
        <f>+'Formulario de Inspección'!A298</f>
        <v>g</v>
      </c>
      <c r="E212" s="4" t="str">
        <f t="shared" si="9"/>
        <v>7.4g</v>
      </c>
      <c r="F212" s="4" t="s">
        <v>547</v>
      </c>
      <c r="G212" s="5" t="str">
        <f>+'Formulario de Inspección'!C298</f>
        <v>Guardapolvos rotos o deteriorados</v>
      </c>
    </row>
    <row r="213" spans="2:7" ht="15">
      <c r="B213" s="4">
        <v>7</v>
      </c>
      <c r="C213" s="4">
        <v>7.4</v>
      </c>
      <c r="D213" s="4" t="str">
        <f>+'Formulario de Inspección'!A299</f>
        <v>h</v>
      </c>
      <c r="E213" s="4" t="str">
        <f t="shared" si="9"/>
        <v>7.4h</v>
      </c>
      <c r="F213" s="4" t="s">
        <v>546</v>
      </c>
      <c r="G213" s="5" t="str">
        <f>+'Formulario de Inspección'!C299</f>
        <v>Rótulas con reventadoras y/o con reparaciones inadecuadas</v>
      </c>
    </row>
    <row r="214" spans="2:7" ht="15">
      <c r="B214" s="4">
        <v>8</v>
      </c>
      <c r="C214" s="4" t="s">
        <v>334</v>
      </c>
      <c r="D214" s="4" t="str">
        <f>+'Formulario de Inspección'!A306</f>
        <v>a</v>
      </c>
      <c r="E214" s="4" t="str">
        <f t="shared" si="9"/>
        <v>8.1a</v>
      </c>
      <c r="F214" s="4" t="s">
        <v>547</v>
      </c>
      <c r="G214" s="5" t="str">
        <f>+'Formulario de Inspección'!C306</f>
        <v>Fijaciones defectuosas</v>
      </c>
    </row>
    <row r="215" spans="2:7" ht="15">
      <c r="B215" s="4">
        <v>8</v>
      </c>
      <c r="C215" s="4" t="s">
        <v>334</v>
      </c>
      <c r="D215" s="4" t="str">
        <f>+'Formulario de Inspección'!A307</f>
        <v>b</v>
      </c>
      <c r="E215" s="4" t="str">
        <f t="shared" si="9"/>
        <v>8.1b</v>
      </c>
      <c r="F215" s="4" t="s">
        <v>547</v>
      </c>
      <c r="G215" s="5" t="str">
        <f>+'Formulario de Inspección'!C307</f>
        <v>Barra tensora o estabilizadora deformada que no afecta su funcionabilidad</v>
      </c>
    </row>
    <row r="216" spans="2:7" ht="15">
      <c r="B216" s="4">
        <v>8</v>
      </c>
      <c r="C216" s="4" t="s">
        <v>334</v>
      </c>
      <c r="D216" s="4" t="str">
        <f>+'Formulario de Inspección'!A308</f>
        <v>c</v>
      </c>
      <c r="E216" s="4" t="str">
        <f t="shared" si="9"/>
        <v>8.1c</v>
      </c>
      <c r="F216" s="4" t="s">
        <v>547</v>
      </c>
      <c r="G216" s="5" t="str">
        <f>+'Formulario de Inspección'!C308</f>
        <v>Barra tensora o estabilizadora con desperfectos de estado</v>
      </c>
    </row>
    <row r="217" spans="2:7" ht="15">
      <c r="B217" s="4">
        <v>8</v>
      </c>
      <c r="C217" s="4" t="s">
        <v>334</v>
      </c>
      <c r="D217" s="4" t="str">
        <f>+'Formulario de Inspección'!A309</f>
        <v>d</v>
      </c>
      <c r="E217" s="4" t="str">
        <f t="shared" si="9"/>
        <v>8.1d</v>
      </c>
      <c r="F217" s="4" t="s">
        <v>547</v>
      </c>
      <c r="G217" s="5" t="str">
        <f>+'Formulario de Inspección'!C309</f>
        <v>Holguras anormales en barras tensoras o estabilizadoras y/o soportes</v>
      </c>
    </row>
    <row r="218" spans="2:7" ht="15">
      <c r="B218" s="4">
        <v>8</v>
      </c>
      <c r="C218" s="4" t="s">
        <v>334</v>
      </c>
      <c r="D218" s="4" t="str">
        <f>+'Formulario de Inspección'!A310</f>
        <v>e</v>
      </c>
      <c r="E218" s="4" t="str">
        <f t="shared" si="9"/>
        <v>8.1e</v>
      </c>
      <c r="F218" s="4" t="s">
        <v>547</v>
      </c>
      <c r="G218" s="5" t="str">
        <f>+'Formulario de Inspección'!C310</f>
        <v>Holguras anormales en bocina, pivote o chanela</v>
      </c>
    </row>
    <row r="219" spans="2:7" ht="15">
      <c r="B219" s="4">
        <v>8</v>
      </c>
      <c r="C219" s="4" t="s">
        <v>334</v>
      </c>
      <c r="D219" s="4" t="str">
        <f>+'Formulario de Inspección'!A311</f>
        <v>f</v>
      </c>
      <c r="E219" s="4" t="str">
        <f t="shared" si="9"/>
        <v>8.1f</v>
      </c>
      <c r="F219" s="4" t="s">
        <v>546</v>
      </c>
      <c r="G219" s="5" t="str">
        <f>+'Formulario de Inspección'!C311</f>
        <v>Estado y/o fijación defectuosa que afecte su función o peligro de desprendimiento</v>
      </c>
    </row>
    <row r="220" spans="2:7" ht="15">
      <c r="B220" s="4">
        <v>8</v>
      </c>
      <c r="C220" s="4" t="s">
        <v>334</v>
      </c>
      <c r="D220" s="4" t="str">
        <f>+'Formulario de Inspección'!A312</f>
        <v>g</v>
      </c>
      <c r="E220" s="4" t="str">
        <f t="shared" si="9"/>
        <v>8.1g</v>
      </c>
      <c r="F220" s="4" t="s">
        <v>546</v>
      </c>
      <c r="G220" s="5" t="str">
        <f>+'Formulario de Inspección'!C312</f>
        <v>Holguras excesivas en bocina, pivote o chanela</v>
      </c>
    </row>
    <row r="221" spans="2:7" ht="30">
      <c r="B221" s="4">
        <v>8</v>
      </c>
      <c r="C221" s="4" t="s">
        <v>345</v>
      </c>
      <c r="D221" s="4" t="str">
        <f>+'Formulario de Inspección'!A315</f>
        <v>a</v>
      </c>
      <c r="E221" s="4" t="str">
        <f t="shared" si="9"/>
        <v>8.2a</v>
      </c>
      <c r="F221" s="4" t="s">
        <v>546</v>
      </c>
      <c r="G221" s="5" t="str">
        <f>+'Formulario de Inspección'!C315</f>
        <v>Tuercas o tornillos de sujeción del aro a las bocinas y/o tuercas de sujeción entre aros de copa inexistentes o defectuosos.</v>
      </c>
    </row>
    <row r="222" spans="2:7" ht="15">
      <c r="B222" s="4">
        <v>8</v>
      </c>
      <c r="C222" s="4" t="s">
        <v>345</v>
      </c>
      <c r="D222" s="4" t="str">
        <f>+'Formulario de Inspección'!A316</f>
        <v>b</v>
      </c>
      <c r="E222" s="4" t="str">
        <f t="shared" si="9"/>
        <v>8.2b</v>
      </c>
      <c r="F222" s="4" t="s">
        <v>546</v>
      </c>
      <c r="G222" s="5" t="str">
        <f>+'Formulario de Inspección'!C316</f>
        <v>Falta trinquete o pasador de seguridad de la tuerca de la bocina de rueda</v>
      </c>
    </row>
    <row r="223" spans="2:7" ht="15">
      <c r="B223" s="4">
        <v>8</v>
      </c>
      <c r="C223" s="4" t="s">
        <v>345</v>
      </c>
      <c r="D223" s="4" t="str">
        <f>+'Formulario de Inspección'!A317</f>
        <v>c</v>
      </c>
      <c r="E223" s="4" t="str">
        <f t="shared" si="9"/>
        <v>8.2c</v>
      </c>
      <c r="F223" s="4" t="s">
        <v>547</v>
      </c>
      <c r="G223" s="5" t="str">
        <f>+'Formulario de Inspección'!C317</f>
        <v>Deformaciones, abolladuras y soldaduras en cualquier aro</v>
      </c>
    </row>
    <row r="224" spans="2:7" ht="15">
      <c r="B224" s="4">
        <v>8</v>
      </c>
      <c r="C224" s="4" t="s">
        <v>345</v>
      </c>
      <c r="D224" s="4" t="str">
        <f>+'Formulario de Inspección'!A318</f>
        <v>d</v>
      </c>
      <c r="E224" s="4" t="str">
        <f t="shared" si="9"/>
        <v>8.2d</v>
      </c>
      <c r="F224" s="4" t="s">
        <v>546</v>
      </c>
      <c r="G224" s="5" t="str">
        <f>+'Formulario de Inspección'!C318</f>
        <v>Fisuras o fracturas en cualquier aro</v>
      </c>
    </row>
    <row r="225" spans="2:7" ht="15">
      <c r="B225" s="4">
        <v>8</v>
      </c>
      <c r="C225" s="4" t="s">
        <v>345</v>
      </c>
      <c r="D225" s="4" t="str">
        <f>+'Formulario de Inspección'!A319</f>
        <v>e</v>
      </c>
      <c r="E225" s="4" t="str">
        <f t="shared" si="9"/>
        <v>8.2e</v>
      </c>
      <c r="F225" s="4" t="s">
        <v>546</v>
      </c>
      <c r="G225" s="5" t="str">
        <f>+'Formulario de Inspección'!C319</f>
        <v>Elementos punzocortantes en los aros</v>
      </c>
    </row>
    <row r="226" spans="2:7" ht="15">
      <c r="B226" s="4">
        <v>8</v>
      </c>
      <c r="C226" s="4" t="s">
        <v>353</v>
      </c>
      <c r="D226" s="4" t="str">
        <f>+'Formulario de Inspección'!A322</f>
        <v>a</v>
      </c>
      <c r="E226" s="4" t="str">
        <f t="shared" si="9"/>
        <v>8.3a</v>
      </c>
      <c r="F226" s="4" t="s">
        <v>546</v>
      </c>
      <c r="G226" s="5" t="str">
        <f>+'Formulario de Inspección'!C322</f>
        <v>Llantas de distintas dimensiones en un mismo eje</v>
      </c>
    </row>
    <row r="227" spans="2:7" ht="15">
      <c r="B227" s="4">
        <v>8</v>
      </c>
      <c r="C227" s="4" t="s">
        <v>353</v>
      </c>
      <c r="D227" s="4" t="str">
        <f>+'Formulario de Inspección'!A323</f>
        <v>b</v>
      </c>
      <c r="E227" s="4" t="str">
        <f t="shared" si="9"/>
        <v>8.3b</v>
      </c>
      <c r="F227" s="4" t="s">
        <v>546</v>
      </c>
      <c r="G227" s="5" t="str">
        <f>+'Formulario de Inspección'!C323</f>
        <v>Profundidad de ranura inferior a lo legislado</v>
      </c>
    </row>
    <row r="228" spans="2:7" ht="15">
      <c r="B228" s="4">
        <v>8</v>
      </c>
      <c r="C228" s="4" t="s">
        <v>353</v>
      </c>
      <c r="D228" s="4" t="str">
        <f>+'Formulario de Inspección'!A324</f>
        <v>c</v>
      </c>
      <c r="E228" s="4" t="str">
        <f t="shared" si="9"/>
        <v>8.3c</v>
      </c>
      <c r="F228" s="4" t="s">
        <v>547</v>
      </c>
      <c r="G228" s="5" t="str">
        <f>+'Formulario de Inspección'!C324</f>
        <v>Desgaste menor que no afecte su correcto funcionamiento</v>
      </c>
    </row>
    <row r="229" spans="2:7" ht="15">
      <c r="B229" s="4">
        <v>8</v>
      </c>
      <c r="C229" s="4" t="s">
        <v>353</v>
      </c>
      <c r="D229" s="4" t="str">
        <f>+'Formulario de Inspección'!A325</f>
        <v>d</v>
      </c>
      <c r="E229" s="4" t="str">
        <f t="shared" si="9"/>
        <v>8.3d</v>
      </c>
      <c r="F229" s="4" t="s">
        <v>546</v>
      </c>
      <c r="G229" s="5" t="str">
        <f>+'Formulario de Inspección'!C325</f>
        <v>Desgaste mayor que afecte su correcto funcionamiento</v>
      </c>
    </row>
    <row r="230" spans="2:7" ht="15">
      <c r="B230" s="4">
        <v>8</v>
      </c>
      <c r="C230" s="4" t="s">
        <v>353</v>
      </c>
      <c r="D230" s="4" t="str">
        <f>+'Formulario de Inspección'!A326</f>
        <v>e</v>
      </c>
      <c r="E230" s="4" t="str">
        <f t="shared" si="9"/>
        <v>8.3e</v>
      </c>
      <c r="F230" s="4" t="s">
        <v>546</v>
      </c>
      <c r="G230" s="5" t="str">
        <f>+'Formulario de Inspección'!C326</f>
        <v>Existencia de abombamientos o roturas alambres al descubierto, grietas, envejecimiento o síntomas de rotura</v>
      </c>
    </row>
    <row r="231" spans="2:7" ht="15">
      <c r="B231" s="4">
        <v>8</v>
      </c>
      <c r="C231" s="4" t="s">
        <v>353</v>
      </c>
      <c r="D231" s="4" t="str">
        <f>+'Formulario de Inspección'!A327</f>
        <v>f</v>
      </c>
      <c r="E231" s="4" t="str">
        <f t="shared" si="9"/>
        <v>8.3f</v>
      </c>
      <c r="F231" s="4" t="s">
        <v>546</v>
      </c>
      <c r="G231" s="5" t="str">
        <f>+'Formulario de Inspección'!C327</f>
        <v xml:space="preserve">Especificación de carga máxima de la llanta menor a la requerida (según fabricante) </v>
      </c>
    </row>
    <row r="232" spans="2:7" ht="15">
      <c r="B232" s="4">
        <v>8</v>
      </c>
      <c r="C232" s="4" t="s">
        <v>353</v>
      </c>
      <c r="D232" s="4" t="str">
        <f>+'Formulario de Inspección'!A328</f>
        <v>g</v>
      </c>
      <c r="E232" s="4" t="str">
        <f t="shared" si="9"/>
        <v>8.3g</v>
      </c>
      <c r="F232" s="4" t="s">
        <v>546</v>
      </c>
      <c r="G232" s="5" t="str">
        <f>+'Formulario de Inspección'!C328</f>
        <v xml:space="preserve">Defectos de fijación mayor de la llanta al aro </v>
      </c>
    </row>
    <row r="233" spans="2:7" ht="15">
      <c r="B233" s="4">
        <v>8</v>
      </c>
      <c r="C233" s="4" t="s">
        <v>353</v>
      </c>
      <c r="D233" s="4" t="str">
        <f>+'Formulario de Inspección'!A329</f>
        <v>h</v>
      </c>
      <c r="E233" s="4" t="str">
        <f t="shared" si="9"/>
        <v>8.3h</v>
      </c>
      <c r="F233" s="4" t="s">
        <v>547</v>
      </c>
      <c r="G233" s="5" t="str">
        <f>+'Formulario de Inspección'!C329</f>
        <v xml:space="preserve">Defectos de fijación menor de la llanta al aro </v>
      </c>
    </row>
    <row r="234" spans="2:7" ht="15">
      <c r="B234" s="4">
        <v>8</v>
      </c>
      <c r="C234" s="4" t="s">
        <v>353</v>
      </c>
      <c r="D234" s="4" t="str">
        <f>+'Formulario de Inspección'!A330</f>
        <v>i</v>
      </c>
      <c r="E234" s="4" t="str">
        <f t="shared" si="9"/>
        <v>8.3i</v>
      </c>
      <c r="F234" s="4" t="s">
        <v>546</v>
      </c>
      <c r="G234" s="5" t="str">
        <f>+'Formulario de Inspección'!C330</f>
        <v>Evidencias de rozamientos de la llantas con partes de la carrocería</v>
      </c>
    </row>
    <row r="235" spans="2:7" ht="15">
      <c r="B235" s="4">
        <v>8</v>
      </c>
      <c r="C235" s="4" t="s">
        <v>365</v>
      </c>
      <c r="D235" s="4" t="str">
        <f>+'Formulario de Inspección'!A333</f>
        <v>a</v>
      </c>
      <c r="E235" s="4" t="str">
        <f t="shared" si="9"/>
        <v>8.4a</v>
      </c>
      <c r="F235" s="4" t="s">
        <v>547</v>
      </c>
      <c r="G235" s="5" t="str">
        <f>+'Formulario de Inspección'!C333</f>
        <v>Holgura anormal</v>
      </c>
    </row>
    <row r="236" spans="2:7" ht="15">
      <c r="B236" s="4">
        <v>8</v>
      </c>
      <c r="C236" s="4" t="s">
        <v>365</v>
      </c>
      <c r="D236" s="4" t="str">
        <f>+'Formulario de Inspección'!A334</f>
        <v>b</v>
      </c>
      <c r="E236" s="4" t="str">
        <f t="shared" si="9"/>
        <v>8.4b</v>
      </c>
      <c r="F236" s="4" t="s">
        <v>546</v>
      </c>
      <c r="G236" s="5" t="str">
        <f>+'Formulario de Inspección'!C334</f>
        <v>Holgura excesiva o con defectos de fijación</v>
      </c>
    </row>
    <row r="237" spans="2:7" ht="15">
      <c r="B237" s="4">
        <v>8</v>
      </c>
      <c r="C237" s="4" t="s">
        <v>365</v>
      </c>
      <c r="D237" s="4" t="str">
        <f>+'Formulario de Inspección'!A335</f>
        <v>c</v>
      </c>
      <c r="E237" s="4" t="str">
        <f t="shared" si="9"/>
        <v>8.4c</v>
      </c>
      <c r="F237" s="4" t="s">
        <v>546</v>
      </c>
      <c r="G237" s="5" t="str">
        <f>+'Formulario de Inspección'!C335</f>
        <v>Ausencia de uno o más amortiguadores</v>
      </c>
    </row>
    <row r="238" spans="2:7" ht="15">
      <c r="B238" s="4">
        <v>8</v>
      </c>
      <c r="C238" s="4" t="s">
        <v>365</v>
      </c>
      <c r="D238" s="4" t="str">
        <f>+'Formulario de Inspección'!A336</f>
        <v>d</v>
      </c>
      <c r="E238" s="4" t="str">
        <f t="shared" si="9"/>
        <v>8.4d</v>
      </c>
      <c r="F238" s="4" t="s">
        <v>547</v>
      </c>
      <c r="G238" s="5" t="str">
        <f>+'Formulario de Inspección'!C336</f>
        <v>Amortiguadores con pérdidas mínimas de aceite</v>
      </c>
    </row>
    <row r="239" spans="2:7" ht="15">
      <c r="B239" s="4">
        <v>8</v>
      </c>
      <c r="C239" s="4" t="s">
        <v>365</v>
      </c>
      <c r="D239" s="4" t="str">
        <f>+'Formulario de Inspección'!A337</f>
        <v>e</v>
      </c>
      <c r="E239" s="4" t="str">
        <f t="shared" si="9"/>
        <v>8.4e</v>
      </c>
      <c r="F239" s="4" t="s">
        <v>546</v>
      </c>
      <c r="G239" s="5" t="str">
        <f>+'Formulario de Inspección'!C337</f>
        <v>Amortiguadores con pérdidas considerables de aceite</v>
      </c>
    </row>
    <row r="240" spans="2:7" ht="15">
      <c r="B240" s="4">
        <v>8</v>
      </c>
      <c r="C240" s="4" t="s">
        <v>365</v>
      </c>
      <c r="D240" s="4" t="str">
        <f>+'Formulario de Inspección'!A338</f>
        <v>f</v>
      </c>
      <c r="E240" s="4" t="str">
        <f t="shared" si="9"/>
        <v>8.4f</v>
      </c>
      <c r="F240" s="4" t="s">
        <v>547</v>
      </c>
      <c r="G240" s="5" t="str">
        <f>+'Formulario de Inspección'!C338</f>
        <v>Elemento de suspensivo con daños que no afectan su funcionamiento adecuado</v>
      </c>
    </row>
    <row r="241" spans="2:7" ht="15">
      <c r="B241" s="4">
        <v>8</v>
      </c>
      <c r="C241" s="4" t="s">
        <v>365</v>
      </c>
      <c r="D241" s="4" t="str">
        <f>+'Formulario de Inspección'!A339</f>
        <v>g</v>
      </c>
      <c r="E241" s="4" t="str">
        <f t="shared" si="9"/>
        <v>8.4g</v>
      </c>
      <c r="F241" s="4" t="s">
        <v>546</v>
      </c>
      <c r="G241" s="5" t="str">
        <f>+'Formulario de Inspección'!C339</f>
        <v>Elemento de suspensión con daños que afectan su funcionamiento adecuado</v>
      </c>
    </row>
    <row r="242" spans="2:7" ht="15">
      <c r="B242" s="4">
        <v>8</v>
      </c>
      <c r="C242" s="4" t="s">
        <v>376</v>
      </c>
      <c r="D242" s="4" t="str">
        <f>+'Formulario de Inspección'!A342</f>
        <v>a</v>
      </c>
      <c r="E242" s="4" t="str">
        <f t="shared" si="9"/>
        <v>8.5a</v>
      </c>
      <c r="F242" s="4" t="s">
        <v>547</v>
      </c>
      <c r="G242" s="5" t="str">
        <f>+'Formulario de Inspección'!C342</f>
        <v xml:space="preserve">Defectos de estado que no afectan su correcto funcionamiento </v>
      </c>
    </row>
    <row r="243" spans="2:7" ht="15">
      <c r="B243" s="4">
        <v>8</v>
      </c>
      <c r="C243" s="4" t="s">
        <v>376</v>
      </c>
      <c r="D243" s="4" t="str">
        <f>+'Formulario de Inspección'!A343</f>
        <v>b</v>
      </c>
      <c r="E243" s="4" t="str">
        <f t="shared" si="9"/>
        <v>8.5b</v>
      </c>
      <c r="F243" s="4" t="s">
        <v>546</v>
      </c>
      <c r="G243" s="5" t="str">
        <f>+'Formulario de Inspección'!C343</f>
        <v>Defectos de estado que afectan su correcto funcionamiento</v>
      </c>
    </row>
    <row r="244" spans="2:7" ht="15">
      <c r="B244" s="4">
        <v>8</v>
      </c>
      <c r="C244" s="4" t="s">
        <v>376</v>
      </c>
      <c r="D244" s="4" t="str">
        <f>+'Formulario de Inspección'!A344</f>
        <v>c</v>
      </c>
      <c r="E244" s="4" t="str">
        <f t="shared" si="9"/>
        <v>8.5c</v>
      </c>
      <c r="F244" s="4" t="s">
        <v>547</v>
      </c>
      <c r="G244" s="5" t="str">
        <f>+'Formulario de Inspección'!C344</f>
        <v>Guardapolvos deteriorados</v>
      </c>
    </row>
    <row r="245" spans="2:7" ht="15">
      <c r="B245" s="4">
        <v>8</v>
      </c>
      <c r="C245" s="4" t="s">
        <v>376</v>
      </c>
      <c r="D245" s="4" t="str">
        <f>+'Formulario de Inspección'!A345</f>
        <v>d</v>
      </c>
      <c r="E245" s="4" t="str">
        <f t="shared" si="9"/>
        <v>8.5d</v>
      </c>
      <c r="F245" s="4" t="s">
        <v>547</v>
      </c>
      <c r="G245" s="5" t="str">
        <f>+'Formulario de Inspección'!C345</f>
        <v>Fijaciones inadecuadas o deformadas</v>
      </c>
    </row>
    <row r="246" spans="2:7" ht="30">
      <c r="B246" s="4">
        <v>8</v>
      </c>
      <c r="C246" s="4" t="s">
        <v>376</v>
      </c>
      <c r="D246" s="4" t="str">
        <f>+'Formulario de Inspección'!A346</f>
        <v>e</v>
      </c>
      <c r="E246" s="4" t="str">
        <f t="shared" si="9"/>
        <v>8.5e</v>
      </c>
      <c r="F246" s="4" t="s">
        <v>546</v>
      </c>
      <c r="G246" s="5" t="str">
        <f>+'Formulario de Inspección'!C346</f>
        <v>Fijaciones inadecuadas o deformadas con peligro de
desprendimiento o rotura</v>
      </c>
    </row>
    <row r="247" spans="2:7" ht="15">
      <c r="B247" s="4">
        <v>8</v>
      </c>
      <c r="C247" s="4" t="s">
        <v>376</v>
      </c>
      <c r="D247" s="4" t="str">
        <f>+'Formulario de Inspección'!A347</f>
        <v>f</v>
      </c>
      <c r="E247" s="4" t="str">
        <f t="shared" si="9"/>
        <v>8.5f</v>
      </c>
      <c r="F247" s="4" t="s">
        <v>547</v>
      </c>
      <c r="G247" s="5" t="str">
        <f>+'Formulario de Inspección'!C347</f>
        <v>Holguras anormales</v>
      </c>
    </row>
    <row r="248" spans="2:7" ht="15">
      <c r="B248" s="4">
        <v>8</v>
      </c>
      <c r="C248" s="4" t="s">
        <v>376</v>
      </c>
      <c r="D248" s="4" t="str">
        <f>+'Formulario de Inspección'!A348</f>
        <v>g</v>
      </c>
      <c r="E248" s="4" t="str">
        <f t="shared" si="9"/>
        <v>8.5g</v>
      </c>
      <c r="F248" s="4" t="s">
        <v>546</v>
      </c>
      <c r="G248" s="5" t="str">
        <f>+'Formulario de Inspección'!C348</f>
        <v>Holguras anormales con peligro de desprendimiento</v>
      </c>
    </row>
    <row r="249" spans="2:7" ht="15">
      <c r="B249" s="4">
        <v>8</v>
      </c>
      <c r="C249" s="4" t="s">
        <v>376</v>
      </c>
      <c r="D249" s="4" t="str">
        <f>+'Formulario de Inspección'!A349</f>
        <v>h</v>
      </c>
      <c r="E249" s="4" t="str">
        <f t="shared" ref="E249:E250" si="10">+_xlfn.CONCAT(C249,D249)</f>
        <v>8.5h</v>
      </c>
      <c r="F249" s="4" t="s">
        <v>546</v>
      </c>
      <c r="G249" s="5" t="str">
        <f>+'Formulario de Inspección'!C349</f>
        <v>Bujes en mal estado</v>
      </c>
    </row>
    <row r="250" spans="2:7" ht="15">
      <c r="B250" s="4">
        <v>8</v>
      </c>
      <c r="C250" s="4" t="s">
        <v>376</v>
      </c>
      <c r="D250" s="4" t="str">
        <f>+'Formulario de Inspección'!A350</f>
        <v>i</v>
      </c>
      <c r="E250" s="4" t="str">
        <f t="shared" si="10"/>
        <v>8.5i</v>
      </c>
      <c r="F250" s="4" t="s">
        <v>546</v>
      </c>
      <c r="G250" s="5" t="str">
        <f>+'Formulario de Inspección'!C350</f>
        <v>Hojas de ballesta desalineadas (abrazaderas no funcionan o inexistentes)</v>
      </c>
    </row>
    <row r="251" spans="2:7" ht="15">
      <c r="B251" s="4">
        <v>9</v>
      </c>
      <c r="C251" s="4">
        <v>8.5</v>
      </c>
      <c r="D251" s="4" t="str">
        <f>+'Formulario de Inspección'!A351</f>
        <v>j</v>
      </c>
      <c r="E251" s="4" t="str">
        <f t="shared" ref="E251" si="11">+_xlfn.CONCAT(C251,D251)</f>
        <v>8.5j</v>
      </c>
      <c r="F251" s="4" t="s">
        <v>546</v>
      </c>
      <c r="G251" s="5" t="str">
        <f>+'Formulario de Inspección'!C351</f>
        <v>Topes de Ballesta dañados o inexistentes</v>
      </c>
    </row>
    <row r="252" spans="2:7" ht="15">
      <c r="B252" s="4">
        <v>9</v>
      </c>
      <c r="C252" s="4" t="s">
        <v>390</v>
      </c>
      <c r="D252" s="4" t="str">
        <f>+'Formulario de Inspección'!A358</f>
        <v>a</v>
      </c>
      <c r="E252" s="4" t="str">
        <f t="shared" si="9"/>
        <v>9.1a</v>
      </c>
      <c r="F252" s="4" t="s">
        <v>547</v>
      </c>
      <c r="G252" s="5" t="str">
        <f>+'Formulario de Inspección'!C358</f>
        <v>Pérdidas de aceite sin goteo (humedecimiento)</v>
      </c>
    </row>
    <row r="253" spans="2:7" ht="15">
      <c r="B253" s="4">
        <v>9</v>
      </c>
      <c r="C253" s="4" t="s">
        <v>390</v>
      </c>
      <c r="D253" s="4" t="str">
        <f>+'Formulario de Inspección'!A359</f>
        <v>b</v>
      </c>
      <c r="E253" s="4" t="str">
        <f t="shared" si="9"/>
        <v>9.1b</v>
      </c>
      <c r="F253" s="4" t="s">
        <v>546</v>
      </c>
      <c r="G253" s="5" t="str">
        <f>+'Formulario de Inspección'!C359</f>
        <v>Pérdidas de aceite con goteo continuo</v>
      </c>
    </row>
    <row r="254" spans="2:7" ht="15">
      <c r="B254" s="4">
        <v>9</v>
      </c>
      <c r="C254" s="4" t="s">
        <v>390</v>
      </c>
      <c r="D254" s="4" t="str">
        <f>+'Formulario de Inspección'!A360</f>
        <v>c</v>
      </c>
      <c r="E254" s="4" t="str">
        <f t="shared" si="9"/>
        <v>9.1c</v>
      </c>
      <c r="F254" s="4" t="s">
        <v>547</v>
      </c>
      <c r="G254" s="5" t="str">
        <f>+'Formulario de Inspección'!C360</f>
        <v>Defectos de estado en los soportes</v>
      </c>
    </row>
    <row r="255" spans="2:7" ht="30">
      <c r="B255" s="4">
        <v>9</v>
      </c>
      <c r="C255" s="4" t="s">
        <v>390</v>
      </c>
      <c r="D255" s="4" t="str">
        <f>+'Formulario de Inspección'!A361</f>
        <v>d</v>
      </c>
      <c r="E255" s="4" t="str">
        <f t="shared" si="9"/>
        <v>9.1d</v>
      </c>
      <c r="F255" s="4" t="s">
        <v>546</v>
      </c>
      <c r="G255" s="5" t="str">
        <f>+'Formulario de Inspección'!C361</f>
        <v>Defectos de estado en los soportes que puedan provocar un
desprendimiento de los mismos</v>
      </c>
    </row>
    <row r="256" spans="2:7" ht="15">
      <c r="B256" s="4">
        <v>9</v>
      </c>
      <c r="C256" s="4" t="s">
        <v>390</v>
      </c>
      <c r="D256" s="4" t="str">
        <f>+'Formulario de Inspección'!A362</f>
        <v>e</v>
      </c>
      <c r="E256" s="4" t="str">
        <f t="shared" si="9"/>
        <v>9.1e</v>
      </c>
      <c r="F256" s="4" t="s">
        <v>547</v>
      </c>
      <c r="G256" s="5" t="str">
        <f>+'Formulario de Inspección'!C362</f>
        <v>Defectos en la instalación eléctrica o de sujeción de batería</v>
      </c>
    </row>
    <row r="257" spans="2:7" ht="15">
      <c r="B257" s="4">
        <v>9</v>
      </c>
      <c r="C257" s="4" t="s">
        <v>390</v>
      </c>
      <c r="D257" s="4" t="str">
        <f>+'Formulario de Inspección'!A363</f>
        <v>f</v>
      </c>
      <c r="E257" s="4" t="str">
        <f t="shared" si="9"/>
        <v>9.1f</v>
      </c>
      <c r="F257" s="4" t="s">
        <v>546</v>
      </c>
      <c r="G257" s="5" t="str">
        <f>+'Formulario de Inspección'!C363</f>
        <v>Defecto de estado en el acumulador eléctrico que comprometan la seguridad del vehículo</v>
      </c>
    </row>
    <row r="258" spans="2:7" ht="30">
      <c r="B258" s="4">
        <v>9</v>
      </c>
      <c r="C258" s="4" t="s">
        <v>390</v>
      </c>
      <c r="D258" s="4" t="str">
        <f>+'Formulario de Inspección'!A364</f>
        <v>g</v>
      </c>
      <c r="E258" s="4" t="str">
        <f t="shared" si="9"/>
        <v>9.1g</v>
      </c>
      <c r="F258" s="4" t="s">
        <v>546</v>
      </c>
      <c r="G258" s="5" t="str">
        <f>+'Formulario de Inspección'!C364</f>
        <v>Defecto en la instalación eléctrica o de sujeción de batería que
puedan provocar corto circuito</v>
      </c>
    </row>
    <row r="259" spans="2:7" ht="30">
      <c r="B259" s="4">
        <v>10</v>
      </c>
      <c r="C259" s="4">
        <v>9.1</v>
      </c>
      <c r="D259" s="4" t="str">
        <f>+'Formulario de Inspección'!A365</f>
        <v>h</v>
      </c>
      <c r="E259" s="4" t="str">
        <f t="shared" ref="E259:E260" si="12">+_xlfn.CONCAT(C259,D259)</f>
        <v>9.1h</v>
      </c>
      <c r="F259" s="4" t="s">
        <v>547</v>
      </c>
      <c r="G259" s="5" t="str">
        <f>+'Formulario de Inspección'!C365</f>
        <v>Defectos leves del estado de sujeción y/o de la estructura de los intercambiadores de calor (radiadores) y mangueras</v>
      </c>
    </row>
    <row r="260" spans="2:7" ht="30">
      <c r="B260" s="4">
        <v>11</v>
      </c>
      <c r="C260" s="4">
        <v>9.1</v>
      </c>
      <c r="D260" s="4" t="str">
        <f>+'Formulario de Inspección'!A366</f>
        <v>i</v>
      </c>
      <c r="E260" s="4" t="str">
        <f t="shared" si="12"/>
        <v>9.1i</v>
      </c>
      <c r="F260" s="4" t="s">
        <v>546</v>
      </c>
      <c r="G260" s="5" t="str">
        <f>+'Formulario de Inspección'!C366</f>
        <v>Fugas o defectos importantes del estado de sujeción o de la estructura de los intercambiadores de calor (radiadores) y mangueras</v>
      </c>
    </row>
    <row r="261" spans="2:7" ht="15">
      <c r="B261" s="4">
        <v>9</v>
      </c>
      <c r="C261" s="4" t="s">
        <v>403</v>
      </c>
      <c r="D261" s="4" t="str">
        <f>+'Formulario de Inspección'!A369</f>
        <v>a</v>
      </c>
      <c r="E261" s="4" t="str">
        <f t="shared" si="9"/>
        <v>9.2a</v>
      </c>
      <c r="F261" s="4" t="s">
        <v>546</v>
      </c>
      <c r="G261" s="5" t="str">
        <f>+'Formulario de Inspección'!C369</f>
        <v>Defectos de estado del depósito (tanque) de combustible</v>
      </c>
    </row>
    <row r="262" spans="2:7" ht="30">
      <c r="B262" s="4">
        <v>9</v>
      </c>
      <c r="C262" s="4" t="s">
        <v>403</v>
      </c>
      <c r="D262" s="4" t="str">
        <f>+'Formulario de Inspección'!A370</f>
        <v>b</v>
      </c>
      <c r="E262" s="4" t="str">
        <f t="shared" si="9"/>
        <v>9.2b</v>
      </c>
      <c r="F262" s="4" t="s">
        <v>546</v>
      </c>
      <c r="G262" s="5" t="str">
        <f>+'Formulario de Inspección'!C370</f>
        <v>Defectos en la fijación del depósito o de las conducciones del
combustible a la carrocería o al chasis</v>
      </c>
    </row>
    <row r="263" spans="2:7" ht="15">
      <c r="B263" s="4">
        <v>9</v>
      </c>
      <c r="C263" s="4" t="s">
        <v>403</v>
      </c>
      <c r="D263" s="4" t="str">
        <f>+'Formulario de Inspección'!A371</f>
        <v>c</v>
      </c>
      <c r="E263" s="4" t="str">
        <f t="shared" si="9"/>
        <v>9.2c</v>
      </c>
      <c r="F263" s="4" t="s">
        <v>547</v>
      </c>
      <c r="G263" s="5" t="str">
        <f>+'Formulario de Inspección'!C371</f>
        <v>Defectos en el estado de la toma del respiradero</v>
      </c>
    </row>
    <row r="264" spans="2:7" ht="15">
      <c r="B264" s="4">
        <v>9</v>
      </c>
      <c r="C264" s="4" t="s">
        <v>403</v>
      </c>
      <c r="D264" s="4" t="str">
        <f>+'Formulario de Inspección'!A372</f>
        <v>d</v>
      </c>
      <c r="E264" s="4" t="str">
        <f t="shared" si="9"/>
        <v>9.2d</v>
      </c>
      <c r="F264" s="4" t="s">
        <v>546</v>
      </c>
      <c r="G264" s="5" t="str">
        <f>+'Formulario de Inspección'!C372</f>
        <v>Tapón de inadecuado</v>
      </c>
    </row>
    <row r="265" spans="2:7" ht="30">
      <c r="B265" s="4">
        <v>9</v>
      </c>
      <c r="C265" s="4" t="s">
        <v>403</v>
      </c>
      <c r="D265" s="4" t="str">
        <f>+'Formulario de Inspección'!A373</f>
        <v>e</v>
      </c>
      <c r="E265" s="4" t="str">
        <f t="shared" si="9"/>
        <v>9.2e</v>
      </c>
      <c r="F265" s="4" t="s">
        <v>546</v>
      </c>
      <c r="G265" s="5" t="str">
        <f>+'Formulario de Inspección'!C373</f>
        <v>Proximidad excesiva entre los elementos que contienen combustible y las zonas calientes del vehículo o las conexiones eléctricas</v>
      </c>
    </row>
    <row r="266" spans="2:7" ht="15">
      <c r="B266" s="4">
        <v>9</v>
      </c>
      <c r="C266" s="4" t="s">
        <v>403</v>
      </c>
      <c r="D266" s="4" t="str">
        <f>+'Formulario de Inspección'!A374</f>
        <v>f</v>
      </c>
      <c r="E266" s="4" t="str">
        <f t="shared" si="9"/>
        <v>9.2f</v>
      </c>
      <c r="F266" s="4" t="s">
        <v>546</v>
      </c>
      <c r="G266" s="5" t="str">
        <f>+'Formulario de Inspección'!C374</f>
        <v>Estado defectuoso, o roces y cortes con peligro de fuga en las tuberías, mangueras y/o filtros.</v>
      </c>
    </row>
    <row r="267" spans="2:7" ht="15">
      <c r="B267" s="4">
        <v>9</v>
      </c>
      <c r="C267" s="4" t="s">
        <v>403</v>
      </c>
      <c r="D267" s="4" t="str">
        <f>+'Formulario de Inspección'!A375</f>
        <v>g</v>
      </c>
      <c r="E267" s="4" t="str">
        <f t="shared" si="9"/>
        <v>9.2g</v>
      </c>
      <c r="F267" s="4" t="s">
        <v>546</v>
      </c>
      <c r="G267" s="5" t="str">
        <f>+'Formulario de Inspección'!C375</f>
        <v>Pérdida de combustible por cualquiera de sus sistemas de almacenamiento o transferencia</v>
      </c>
    </row>
    <row r="268" spans="2:7" ht="15">
      <c r="B268" s="4">
        <v>9</v>
      </c>
      <c r="C268" s="4" t="s">
        <v>413</v>
      </c>
      <c r="D268" s="4" t="str">
        <f>+'Formulario de Inspección'!A378</f>
        <v>a</v>
      </c>
      <c r="E268" s="4" t="str">
        <f t="shared" ref="E268:E331" si="13">+_xlfn.CONCAT(C268,D268)</f>
        <v>9.3a</v>
      </c>
      <c r="F268" s="4" t="s">
        <v>547</v>
      </c>
      <c r="G268" s="5" t="str">
        <f>+'Formulario de Inspección'!C378</f>
        <v>Defectos de estado del sistema de escape</v>
      </c>
    </row>
    <row r="269" spans="2:7" ht="15">
      <c r="B269" s="4">
        <v>9</v>
      </c>
      <c r="C269" s="4" t="s">
        <v>413</v>
      </c>
      <c r="D269" s="4" t="str">
        <f>+'Formulario de Inspección'!A379</f>
        <v>b</v>
      </c>
      <c r="E269" s="4" t="str">
        <f t="shared" si="13"/>
        <v>9.3b</v>
      </c>
      <c r="F269" s="4" t="s">
        <v>546</v>
      </c>
      <c r="G269" s="5" t="str">
        <f>+'Formulario de Inspección'!C379</f>
        <v>Defectos de estado del sistema de escape que impiden su función</v>
      </c>
    </row>
    <row r="270" spans="2:7" ht="15">
      <c r="B270" s="4">
        <v>9</v>
      </c>
      <c r="C270" s="4" t="s">
        <v>413</v>
      </c>
      <c r="D270" s="4" t="str">
        <f>+'Formulario de Inspección'!A380</f>
        <v>c</v>
      </c>
      <c r="E270" s="4" t="str">
        <f t="shared" si="13"/>
        <v>9.3c</v>
      </c>
      <c r="F270" s="4" t="s">
        <v>547</v>
      </c>
      <c r="G270" s="5" t="str">
        <f>+'Formulario de Inspección'!C380</f>
        <v xml:space="preserve">Defectos en la sujeción del sistema de escape </v>
      </c>
    </row>
    <row r="271" spans="2:7" ht="15">
      <c r="B271" s="4">
        <v>9</v>
      </c>
      <c r="C271" s="4" t="s">
        <v>413</v>
      </c>
      <c r="D271" s="4" t="str">
        <f>+'Formulario de Inspección'!A381</f>
        <v>d</v>
      </c>
      <c r="E271" s="4" t="str">
        <f t="shared" si="13"/>
        <v>9.3d</v>
      </c>
      <c r="F271" s="4" t="s">
        <v>546</v>
      </c>
      <c r="G271" s="5" t="str">
        <f>+'Formulario de Inspección'!C381</f>
        <v>Inexistencia del silenciador o de la rejilla de protección u otro dispositivo equivalente</v>
      </c>
    </row>
    <row r="272" spans="2:7" ht="15">
      <c r="B272" s="4">
        <v>9</v>
      </c>
      <c r="C272" s="4" t="s">
        <v>420</v>
      </c>
      <c r="D272" s="4" t="str">
        <f>+'Formulario de Inspección'!A384</f>
        <v>a</v>
      </c>
      <c r="E272" s="4" t="str">
        <f t="shared" si="13"/>
        <v>9.4a</v>
      </c>
      <c r="F272" s="4" t="s">
        <v>547</v>
      </c>
      <c r="G272" s="5" t="str">
        <f>+'Formulario de Inspección'!C384</f>
        <v>Humedecimiento en elementos de la transmisión sin goteo</v>
      </c>
    </row>
    <row r="273" spans="2:7" ht="15">
      <c r="B273" s="4">
        <v>9</v>
      </c>
      <c r="C273" s="4" t="s">
        <v>420</v>
      </c>
      <c r="D273" s="4" t="str">
        <f>+'Formulario de Inspección'!A385</f>
        <v>b</v>
      </c>
      <c r="E273" s="4" t="str">
        <f t="shared" si="13"/>
        <v>9.4b</v>
      </c>
      <c r="F273" s="4" t="s">
        <v>546</v>
      </c>
      <c r="G273" s="5" t="str">
        <f>+'Formulario de Inspección'!C385</f>
        <v>Fugas en los elementos de transmisión</v>
      </c>
    </row>
    <row r="274" spans="2:7" ht="15">
      <c r="B274" s="4">
        <v>9</v>
      </c>
      <c r="C274" s="4" t="s">
        <v>420</v>
      </c>
      <c r="D274" s="4" t="str">
        <f>+'Formulario de Inspección'!A386</f>
        <v>c</v>
      </c>
      <c r="E274" s="4" t="str">
        <f t="shared" si="13"/>
        <v>9.4c</v>
      </c>
      <c r="F274" s="4" t="s">
        <v>547</v>
      </c>
      <c r="G274" s="5" t="str">
        <f>+'Formulario de Inspección'!C386</f>
        <v>Defectos de estado o inexistencia de los guardapolvos de los ejes o semiejes</v>
      </c>
    </row>
    <row r="275" spans="2:7" ht="30">
      <c r="B275" s="4">
        <v>9</v>
      </c>
      <c r="C275" s="4" t="s">
        <v>420</v>
      </c>
      <c r="D275" s="4" t="str">
        <f>+'Formulario de Inspección'!A387</f>
        <v>d</v>
      </c>
      <c r="E275" s="4" t="str">
        <f t="shared" si="13"/>
        <v>9.4d</v>
      </c>
      <c r="F275" s="4" t="s">
        <v>547</v>
      </c>
      <c r="G275" s="5" t="str">
        <f>+'Formulario de Inspección'!C387</f>
        <v>Existencia de holguras leves en los elementos de la transmisión (crucetas de la barra de transmisión, soportes de la barra, ejes y semiejes)</v>
      </c>
    </row>
    <row r="276" spans="2:7" ht="30">
      <c r="B276" s="4">
        <v>9</v>
      </c>
      <c r="C276" s="4" t="s">
        <v>420</v>
      </c>
      <c r="D276" s="4" t="str">
        <f>+'Formulario de Inspección'!A388</f>
        <v>e</v>
      </c>
      <c r="E276" s="4" t="str">
        <f t="shared" si="13"/>
        <v>9.4e</v>
      </c>
      <c r="F276" s="4" t="s">
        <v>546</v>
      </c>
      <c r="G276" s="5" t="str">
        <f>+'Formulario de Inspección'!C388</f>
        <v>Existencia de holguras excesivas en los elementos de la transmisión (crucetas de la barra de transmisión, soportes de la barra, ejes y semiejes)</v>
      </c>
    </row>
    <row r="277" spans="2:7" ht="30">
      <c r="B277" s="4">
        <v>9</v>
      </c>
      <c r="C277" s="4" t="s">
        <v>420</v>
      </c>
      <c r="D277" s="4" t="str">
        <f>+'Formulario de Inspección'!A389</f>
        <v>f</v>
      </c>
      <c r="E277" s="4" t="str">
        <f t="shared" si="13"/>
        <v>9.4f</v>
      </c>
      <c r="F277" s="4" t="s">
        <v>546</v>
      </c>
      <c r="G277" s="5" t="str">
        <f>+'Formulario de Inspección'!C389</f>
        <v>Defectos en los soportes de la transmisión con riesgo de
desprendimiento</v>
      </c>
    </row>
    <row r="278" spans="2:7" ht="15">
      <c r="B278" s="4">
        <v>9</v>
      </c>
      <c r="C278" s="4" t="s">
        <v>420</v>
      </c>
      <c r="D278" s="4" t="str">
        <f>+'Formulario de Inspección'!A390</f>
        <v>g</v>
      </c>
      <c r="E278" s="4" t="str">
        <f t="shared" si="13"/>
        <v>9.4g</v>
      </c>
      <c r="F278" s="4" t="s">
        <v>547</v>
      </c>
      <c r="G278" s="5" t="str">
        <f>+'Formulario de Inspección'!C390</f>
        <v>Defectos en los soportes de la transmisión</v>
      </c>
    </row>
    <row r="279" spans="2:7" ht="15">
      <c r="B279" s="4">
        <v>9</v>
      </c>
      <c r="C279" s="4" t="s">
        <v>420</v>
      </c>
      <c r="D279" s="4" t="str">
        <f>+'Formulario de Inspección'!A391</f>
        <v>f</v>
      </c>
      <c r="E279" s="4" t="str">
        <f t="shared" si="13"/>
        <v>9.4f</v>
      </c>
      <c r="F279" s="4" t="s">
        <v>546</v>
      </c>
      <c r="G279" s="5" t="str">
        <f>+'Formulario de Inspección'!C391</f>
        <v>Fisuras y/o fracturas en carcasas húmedas y/o cecas</v>
      </c>
    </row>
    <row r="280" spans="2:7" ht="15">
      <c r="B280" s="4">
        <v>9</v>
      </c>
      <c r="C280" s="4" t="s">
        <v>431</v>
      </c>
      <c r="D280" s="4" t="str">
        <f>+'Formulario de Inspección'!A394</f>
        <v>a</v>
      </c>
      <c r="E280" s="4" t="str">
        <f t="shared" si="13"/>
        <v>9.5a</v>
      </c>
      <c r="F280" s="4" t="s">
        <v>546</v>
      </c>
      <c r="G280" s="5" t="str">
        <f>+'Formulario de Inspección'!C394</f>
        <v>Defectos de estado del depósito, tuberías, uniones y/o componentes del equipo de gasificación</v>
      </c>
    </row>
    <row r="281" spans="2:7" ht="15">
      <c r="B281" s="4">
        <v>9</v>
      </c>
      <c r="C281" s="4" t="s">
        <v>431</v>
      </c>
      <c r="D281" s="4" t="str">
        <f>+'Formulario de Inspección'!A395</f>
        <v>b</v>
      </c>
      <c r="E281" s="4" t="str">
        <f t="shared" si="13"/>
        <v>9.5b</v>
      </c>
      <c r="F281" s="4" t="s">
        <v>546</v>
      </c>
      <c r="G281" s="5" t="str">
        <f>+'Formulario de Inspección'!C395</f>
        <v>Fugas en el depósito, tuberías, uniones y/o componentes del equipo de gasificación</v>
      </c>
    </row>
    <row r="282" spans="2:7" ht="15">
      <c r="B282" s="4">
        <v>9</v>
      </c>
      <c r="C282" s="4" t="s">
        <v>431</v>
      </c>
      <c r="D282" s="4" t="str">
        <f>+'Formulario de Inspección'!A396</f>
        <v>c</v>
      </c>
      <c r="E282" s="4" t="str">
        <f t="shared" si="13"/>
        <v>9.5c</v>
      </c>
      <c r="F282" s="4" t="s">
        <v>547</v>
      </c>
      <c r="G282" s="5" t="str">
        <f>+'Formulario de Inspección'!C396</f>
        <v>Fijación del depósito defectuosa</v>
      </c>
    </row>
    <row r="283" spans="2:7" ht="15">
      <c r="B283" s="4">
        <v>9</v>
      </c>
      <c r="C283" s="4" t="s">
        <v>431</v>
      </c>
      <c r="D283" s="4" t="str">
        <f>+'Formulario de Inspección'!A397</f>
        <v>d</v>
      </c>
      <c r="E283" s="4" t="str">
        <f t="shared" si="13"/>
        <v>9.5d</v>
      </c>
      <c r="F283" s="4" t="s">
        <v>546</v>
      </c>
      <c r="G283" s="5" t="str">
        <f>+'Formulario de Inspección'!C397</f>
        <v>Fijación del depósito defectuosa con peligro de desprendimiento</v>
      </c>
    </row>
    <row r="284" spans="2:7" ht="15">
      <c r="B284" s="4">
        <v>9</v>
      </c>
      <c r="C284" s="4" t="s">
        <v>431</v>
      </c>
      <c r="D284" s="4" t="str">
        <f>+'Formulario de Inspección'!A398</f>
        <v>e</v>
      </c>
      <c r="E284" s="4" t="str">
        <f t="shared" si="13"/>
        <v>9.5e</v>
      </c>
      <c r="F284" s="4" t="s">
        <v>546</v>
      </c>
      <c r="G284" s="5" t="str">
        <f>+'Formulario de Inspección'!C398</f>
        <v>Componentes eléctricos no aislados en las cercanías del depósito o las tuberías</v>
      </c>
    </row>
    <row r="285" spans="2:7" ht="15">
      <c r="B285" s="4">
        <v>9</v>
      </c>
      <c r="C285" s="4" t="s">
        <v>431</v>
      </c>
      <c r="D285" s="4" t="str">
        <f>+'Formulario de Inspección'!A399</f>
        <v>f</v>
      </c>
      <c r="E285" s="4" t="str">
        <f t="shared" si="13"/>
        <v>9.5f</v>
      </c>
      <c r="F285" s="4" t="s">
        <v>547</v>
      </c>
      <c r="G285" s="5" t="str">
        <f>+'Formulario de Inspección'!C399</f>
        <v>Fijación del equipo de gasificación defectuosa</v>
      </c>
    </row>
    <row r="286" spans="2:7" ht="30">
      <c r="B286" s="4">
        <v>9</v>
      </c>
      <c r="C286" s="4" t="s">
        <v>431</v>
      </c>
      <c r="D286" s="4" t="str">
        <f>+'Formulario de Inspección'!A400</f>
        <v>g</v>
      </c>
      <c r="E286" s="4" t="str">
        <f t="shared" si="13"/>
        <v>9.5g</v>
      </c>
      <c r="F286" s="4" t="s">
        <v>546</v>
      </c>
      <c r="G286" s="5" t="str">
        <f>+'Formulario de Inspección'!C400</f>
        <v>Fijación del equipo de gasificación defectuosa con peligro de
desprendimiento</v>
      </c>
    </row>
    <row r="287" spans="2:7" ht="15">
      <c r="B287" s="4">
        <v>9</v>
      </c>
      <c r="C287" s="4" t="s">
        <v>431</v>
      </c>
      <c r="D287" s="4" t="str">
        <f>+'Formulario de Inspección'!A401</f>
        <v>h</v>
      </c>
      <c r="E287" s="4" t="str">
        <f t="shared" si="13"/>
        <v>9.5h</v>
      </c>
      <c r="F287" s="4" t="s">
        <v>547</v>
      </c>
      <c r="G287" s="5" t="str">
        <f>+'Formulario de Inspección'!C401</f>
        <v>Defectos de estado de racores y/o terminales</v>
      </c>
    </row>
    <row r="288" spans="2:7" ht="15">
      <c r="B288" s="4">
        <v>9</v>
      </c>
      <c r="C288" s="4" t="s">
        <v>431</v>
      </c>
      <c r="D288" s="4" t="str">
        <f>+'Formulario de Inspección'!A402</f>
        <v>i</v>
      </c>
      <c r="E288" s="4" t="str">
        <f t="shared" si="13"/>
        <v>9.5i</v>
      </c>
      <c r="F288" s="4" t="s">
        <v>547</v>
      </c>
      <c r="G288" s="5" t="str">
        <f>+'Formulario de Inspección'!C402</f>
        <v xml:space="preserve">Tuberías de presión sometidas a vibraciones </v>
      </c>
    </row>
    <row r="289" spans="2:7" ht="15">
      <c r="B289" s="4">
        <v>10</v>
      </c>
      <c r="C289" s="4">
        <v>10</v>
      </c>
      <c r="D289" s="4" t="str">
        <f>+'Formulario de Inspección'!A408</f>
        <v>a</v>
      </c>
      <c r="E289" s="4" t="str">
        <f t="shared" si="13"/>
        <v>10a</v>
      </c>
      <c r="F289" s="4" t="s">
        <v>546</v>
      </c>
      <c r="G289" s="5" t="str">
        <f>+'Formulario de Inspección'!C408</f>
        <v>Fugas en el depósito, tuberías, uniones y/o componentes del sistema hidráulico</v>
      </c>
    </row>
    <row r="290" spans="2:7" ht="15">
      <c r="B290" s="4">
        <v>10</v>
      </c>
      <c r="C290" s="4">
        <v>10</v>
      </c>
      <c r="D290" s="4" t="str">
        <f>+'Formulario de Inspección'!A409</f>
        <v>b</v>
      </c>
      <c r="E290" s="4" t="str">
        <f t="shared" si="13"/>
        <v>10b</v>
      </c>
      <c r="F290" s="4" t="s">
        <v>546</v>
      </c>
      <c r="G290" s="5" t="str">
        <f>+'Formulario de Inspección'!C409</f>
        <v>Inexistencia o mal funcionamiento del sistema de paro de emergencia</v>
      </c>
    </row>
    <row r="291" spans="2:7" ht="15">
      <c r="B291" s="4">
        <v>10</v>
      </c>
      <c r="C291" s="4">
        <v>10</v>
      </c>
      <c r="D291" s="4" t="str">
        <f>+'Formulario de Inspección'!A410</f>
        <v>c</v>
      </c>
      <c r="E291" s="4" t="str">
        <f t="shared" si="13"/>
        <v>10c</v>
      </c>
      <c r="F291" s="4" t="s">
        <v>546</v>
      </c>
      <c r="G291" s="5" t="str">
        <f>+'Formulario de Inspección'!C410</f>
        <v>Inexistencia o mal funcionamiento del sistema de liberación de estabilizadores</v>
      </c>
    </row>
    <row r="292" spans="2:7" ht="15">
      <c r="B292" s="4">
        <v>10</v>
      </c>
      <c r="C292" s="4">
        <v>10</v>
      </c>
      <c r="D292" s="4" t="str">
        <f>+'Formulario de Inspección'!A411</f>
        <v>d</v>
      </c>
      <c r="E292" s="4" t="str">
        <f t="shared" si="13"/>
        <v>10d</v>
      </c>
      <c r="F292" s="4" t="s">
        <v>546</v>
      </c>
      <c r="G292" s="5" t="str">
        <f>+'Formulario de Inspección'!C411</f>
        <v>Inexistencia del tapón del deposito hidráulico.</v>
      </c>
    </row>
    <row r="293" spans="2:7" ht="15">
      <c r="B293" s="4">
        <v>10</v>
      </c>
      <c r="C293" s="4">
        <v>10</v>
      </c>
      <c r="D293" s="4" t="str">
        <f>+'Formulario de Inspección'!A412</f>
        <v>e</v>
      </c>
      <c r="E293" s="4" t="str">
        <f t="shared" si="13"/>
        <v>10e</v>
      </c>
      <c r="F293" s="4" t="s">
        <v>546</v>
      </c>
      <c r="G293" s="5" t="str">
        <f>+'Formulario de Inspección'!C412</f>
        <v>Nivel de fluidos hidráulicos por debajo del mínimo de la faja de operación</v>
      </c>
    </row>
    <row r="294" spans="2:7" ht="30">
      <c r="B294" s="4">
        <v>10</v>
      </c>
      <c r="C294" s="4">
        <v>10</v>
      </c>
      <c r="D294" s="4" t="str">
        <f>+'Formulario de Inspección'!A413</f>
        <v>f</v>
      </c>
      <c r="E294" s="4" t="str">
        <f t="shared" si="13"/>
        <v>10f</v>
      </c>
      <c r="F294" s="4" t="s">
        <v>546</v>
      </c>
      <c r="G294" s="5" t="str">
        <f>+'Formulario de Inspección'!C413</f>
        <v>Defectos mayores en mangueras, acoples, tuberías, válvulas y demás componentes del sistema (roces entre mangueras o con otro elemento que puedan fisurar o cortar la manguera)</v>
      </c>
    </row>
    <row r="295" spans="2:7" ht="15">
      <c r="B295" s="4">
        <v>10</v>
      </c>
      <c r="C295" s="4">
        <v>10</v>
      </c>
      <c r="D295" s="4" t="str">
        <f>+'Formulario de Inspección'!A414</f>
        <v>g</v>
      </c>
      <c r="E295" s="4" t="str">
        <f t="shared" si="13"/>
        <v>10g</v>
      </c>
      <c r="F295" s="4" t="s">
        <v>547</v>
      </c>
      <c r="G295" s="5" t="str">
        <f>+'Formulario de Inspección'!C414</f>
        <v>Defectos menores en mangueras, acoples, tuberías, válvulas y demás componentes del sistema</v>
      </c>
    </row>
    <row r="296" spans="2:7" ht="15">
      <c r="B296" s="4">
        <v>10</v>
      </c>
      <c r="C296" s="4">
        <v>10</v>
      </c>
      <c r="D296" s="4" t="str">
        <f>+'Formulario de Inspección'!A415</f>
        <v>h</v>
      </c>
      <c r="E296" s="4" t="str">
        <f t="shared" si="13"/>
        <v>10h</v>
      </c>
      <c r="F296" s="4" t="s">
        <v>547</v>
      </c>
      <c r="G296" s="5" t="str">
        <f>+'Formulario de Inspección'!C415</f>
        <v>Existencia de holguras leves en los elementos activos del sistema (cadenas , torres, guías, mástiles, etc.)</v>
      </c>
    </row>
    <row r="297" spans="2:7" ht="30">
      <c r="B297" s="4">
        <v>10</v>
      </c>
      <c r="C297" s="4">
        <v>10</v>
      </c>
      <c r="D297" s="4" t="str">
        <f>+'Formulario de Inspección'!A416</f>
        <v>i</v>
      </c>
      <c r="E297" s="4" t="str">
        <f t="shared" si="13"/>
        <v>10i</v>
      </c>
      <c r="F297" s="4" t="s">
        <v>546</v>
      </c>
      <c r="G297" s="5" t="str">
        <f>+'Formulario de Inspección'!C416</f>
        <v>Existencia de holguras excesivas en los elementos activos del sistema (cadenas, pistones, torres, guías, mástiles, etc.)</v>
      </c>
    </row>
    <row r="298" spans="2:7" ht="30">
      <c r="B298" s="4">
        <v>10</v>
      </c>
      <c r="C298" s="4">
        <v>10</v>
      </c>
      <c r="D298" s="4" t="str">
        <f>+'Formulario de Inspección'!A417</f>
        <v>j</v>
      </c>
      <c r="E298" s="4" t="str">
        <f t="shared" si="13"/>
        <v>10j</v>
      </c>
      <c r="F298" s="4" t="s">
        <v>547</v>
      </c>
      <c r="G298" s="5" t="str">
        <f>+'Formulario de Inspección'!C417</f>
        <v>Defectos menores de estado y fijación de los mecanismos de activos (cadenas, pistones torres, guías, mástiles, etc.)</v>
      </c>
    </row>
    <row r="299" spans="2:7" ht="30">
      <c r="B299" s="4">
        <v>10</v>
      </c>
      <c r="C299" s="4">
        <v>10</v>
      </c>
      <c r="D299" s="4" t="str">
        <f>+'Formulario de Inspección'!A418</f>
        <v>k</v>
      </c>
      <c r="E299" s="4" t="str">
        <f t="shared" si="13"/>
        <v>10k</v>
      </c>
      <c r="F299" s="4" t="s">
        <v>546</v>
      </c>
      <c r="G299" s="5" t="str">
        <f>+'Formulario de Inspección'!C418</f>
        <v>Defectos mayores de estado y fijación de los mecanismos de activos (cadenas, pistones torres, guías, mástiles, etc.)</v>
      </c>
    </row>
    <row r="300" spans="2:7" ht="30">
      <c r="B300" s="4">
        <v>10</v>
      </c>
      <c r="C300" s="4">
        <v>10</v>
      </c>
      <c r="D300" s="4" t="str">
        <f>+'Formulario de Inspección'!A419</f>
        <v>l</v>
      </c>
      <c r="E300" s="4" t="str">
        <f t="shared" si="13"/>
        <v>10l</v>
      </c>
      <c r="F300" s="4" t="s">
        <v>546</v>
      </c>
      <c r="G300" s="5" t="str">
        <f>+'Formulario de Inspección'!C419</f>
        <v>Cableado eléctrico presentan sus forros con cortes expuestos, roces con peligro de corte, mal sujetos, mal empatados u otra condición que represente un peligro de corto circuito</v>
      </c>
    </row>
    <row r="301" spans="2:7" ht="30">
      <c r="B301" s="4">
        <v>10</v>
      </c>
      <c r="C301" s="4">
        <v>10</v>
      </c>
      <c r="D301" s="4" t="str">
        <f>+'Formulario de Inspección'!A420</f>
        <v>m</v>
      </c>
      <c r="E301" s="4" t="str">
        <f t="shared" si="13"/>
        <v>10m</v>
      </c>
      <c r="F301" s="4" t="s">
        <v>546</v>
      </c>
      <c r="G301" s="5" t="str">
        <f>+'Formulario de Inspección'!C420</f>
        <v>La batería o la instalación eléctrica no esta protegida de la intemperie,  no tiene o no funciona el sistema de desconexión rápida de batería, no existe o funciona el fusible de protección</v>
      </c>
    </row>
    <row r="302" spans="2:7" ht="15">
      <c r="B302" s="4">
        <v>10</v>
      </c>
      <c r="C302" s="4">
        <v>10</v>
      </c>
      <c r="D302" s="4" t="str">
        <f>+'Formulario de Inspección'!A421</f>
        <v>n</v>
      </c>
      <c r="E302" s="4" t="str">
        <f t="shared" si="13"/>
        <v>10n</v>
      </c>
      <c r="F302" s="4" t="s">
        <v>547</v>
      </c>
      <c r="G302" s="5" t="str">
        <f>+'Formulario de Inspección'!C421</f>
        <v>Defectos menores de estado en mandos hidráulicos</v>
      </c>
    </row>
    <row r="303" spans="2:7" ht="15">
      <c r="B303" s="4">
        <v>10</v>
      </c>
      <c r="C303" s="4">
        <v>10</v>
      </c>
      <c r="D303" s="4" t="str">
        <f>+'Formulario de Inspección'!A422</f>
        <v>o</v>
      </c>
      <c r="E303" s="4" t="str">
        <f t="shared" si="13"/>
        <v>10o</v>
      </c>
      <c r="F303" s="4" t="s">
        <v>546</v>
      </c>
      <c r="G303" s="5" t="str">
        <f>+'Formulario de Inspección'!C422</f>
        <v>Defectos mayores de estado en mandos hidráulicos</v>
      </c>
    </row>
    <row r="304" spans="2:7" ht="15">
      <c r="B304" s="4">
        <v>10</v>
      </c>
      <c r="C304" s="4">
        <v>10</v>
      </c>
      <c r="D304" s="4" t="str">
        <f>+'Formulario de Inspección'!A423</f>
        <v>p</v>
      </c>
      <c r="E304" s="4" t="str">
        <f t="shared" si="13"/>
        <v>10p</v>
      </c>
      <c r="F304" s="4" t="s">
        <v>546</v>
      </c>
      <c r="G304" s="5" t="str">
        <f>+'Formulario de Inspección'!C423</f>
        <v>Inexistencia o mal funcionamiento de los estabilizadores o del sistema de orquillas de carga (montacargas)</v>
      </c>
    </row>
    <row r="305" spans="2:7" ht="30">
      <c r="B305" s="4">
        <v>10</v>
      </c>
      <c r="C305" s="4">
        <v>10</v>
      </c>
      <c r="D305" s="4" t="str">
        <f>+'Formulario de Inspección'!A424</f>
        <v>q</v>
      </c>
      <c r="E305" s="4" t="str">
        <f t="shared" si="13"/>
        <v>10q</v>
      </c>
      <c r="F305" s="4" t="s">
        <v>546</v>
      </c>
      <c r="G305" s="5" t="str">
        <f>+'Formulario de Inspección'!C424</f>
        <v>Defectos de estado o sujeción de rodillos y/o rodines de transferencia de la carga. Estructura metálica con deformaciones</v>
      </c>
    </row>
    <row r="306" spans="2:7" ht="30">
      <c r="B306" s="4">
        <v>10</v>
      </c>
      <c r="C306" s="4">
        <v>10</v>
      </c>
      <c r="D306" s="4" t="str">
        <f>+'Formulario de Inspección'!A425</f>
        <v>r</v>
      </c>
      <c r="E306" s="4" t="str">
        <f t="shared" si="13"/>
        <v>10r</v>
      </c>
      <c r="F306" s="4" t="s">
        <v>546</v>
      </c>
      <c r="G306" s="5" t="str">
        <f>+'Formulario de Inspección'!C425</f>
        <v>Defectos de estado, sujeción o faltan partes del sistema de tracción de las bandas, fajas u orugas de transferencia de la carga</v>
      </c>
    </row>
    <row r="307" spans="2:7" ht="15">
      <c r="B307" s="4">
        <v>10</v>
      </c>
      <c r="C307" s="4">
        <v>10</v>
      </c>
      <c r="D307" s="4" t="str">
        <f>+'Formulario de Inspección'!A426</f>
        <v>s</v>
      </c>
      <c r="E307" s="4" t="str">
        <f t="shared" ref="E307" si="14">+_xlfn.CONCAT(C307,D307)</f>
        <v>10s</v>
      </c>
      <c r="F307" s="4" t="s">
        <v>546</v>
      </c>
      <c r="G307" s="5" t="str">
        <f>+'Formulario de Inspección'!C426</f>
        <v>Barandas de protección de la carga o personas inexistentes o mal sujetas (si las requiere)</v>
      </c>
    </row>
    <row r="308" spans="2:7" ht="15">
      <c r="B308" s="4">
        <v>11</v>
      </c>
      <c r="C308" s="4">
        <v>11</v>
      </c>
      <c r="D308" s="4" t="str">
        <f>+'Formulario de Inspección'!A429</f>
        <v>a</v>
      </c>
      <c r="E308" s="4" t="str">
        <f t="shared" si="13"/>
        <v>11a</v>
      </c>
      <c r="F308" s="4" t="s">
        <v>546</v>
      </c>
      <c r="G308" s="5" t="str">
        <f>+'Formulario de Inspección'!C429</f>
        <v>Tipo de cono diferente o cantidad inferior a lo establecido</v>
      </c>
    </row>
    <row r="309" spans="2:7" ht="15">
      <c r="B309" s="4">
        <v>11</v>
      </c>
      <c r="C309" s="4">
        <v>11</v>
      </c>
      <c r="D309" s="4" t="str">
        <f>+'Formulario de Inspección'!A430</f>
        <v>b</v>
      </c>
      <c r="E309" s="4" t="str">
        <f t="shared" si="13"/>
        <v>11b</v>
      </c>
      <c r="F309" s="4" t="s">
        <v>546</v>
      </c>
      <c r="G309" s="5" t="str">
        <f>+'Formulario de Inspección'!C430</f>
        <v xml:space="preserve"> Cantidad insuficiente de EPP</v>
      </c>
    </row>
    <row r="310" spans="2:7" ht="15">
      <c r="B310" s="4">
        <v>11</v>
      </c>
      <c r="C310" s="4">
        <v>11</v>
      </c>
      <c r="D310" s="4" t="str">
        <f>+'Formulario de Inspección'!A431</f>
        <v>c</v>
      </c>
      <c r="E310" s="4" t="str">
        <f t="shared" si="13"/>
        <v>11c</v>
      </c>
      <c r="F310" s="4" t="s">
        <v>546</v>
      </c>
      <c r="G310" s="5" t="str">
        <f>+'Formulario de Inspección'!C431</f>
        <v xml:space="preserve"> Cantidad insuficiente de material absorbente necesario </v>
      </c>
    </row>
    <row r="311" spans="2:7" ht="15">
      <c r="B311" s="4">
        <v>11</v>
      </c>
      <c r="C311" s="4">
        <v>11</v>
      </c>
      <c r="D311" s="4" t="str">
        <f>+'Formulario de Inspección'!A432</f>
        <v>d</v>
      </c>
      <c r="E311" s="4" t="str">
        <f t="shared" si="13"/>
        <v>11d</v>
      </c>
      <c r="F311" s="4" t="s">
        <v>546</v>
      </c>
      <c r="G311" s="5" t="str">
        <f>+'Formulario de Inspección'!C432</f>
        <v xml:space="preserve"> Cantidad insuficiente de escobas antiestáticas</v>
      </c>
    </row>
    <row r="312" spans="2:7" ht="15">
      <c r="B312" s="4">
        <v>11</v>
      </c>
      <c r="C312" s="4">
        <v>11</v>
      </c>
      <c r="D312" s="4" t="str">
        <f>+'Formulario de Inspección'!A433</f>
        <v>e</v>
      </c>
      <c r="E312" s="4" t="str">
        <f t="shared" si="13"/>
        <v>11e</v>
      </c>
      <c r="F312" s="4" t="s">
        <v>546</v>
      </c>
      <c r="G312" s="5" t="str">
        <f>+'Formulario de Inspección'!C433</f>
        <v>Cantidad insuficiente de palas antiestáticas</v>
      </c>
    </row>
    <row r="313" spans="2:7" ht="15">
      <c r="B313" s="4">
        <v>11</v>
      </c>
      <c r="C313" s="4">
        <v>11</v>
      </c>
      <c r="D313" s="4" t="str">
        <f>+'Formulario de Inspección'!A434</f>
        <v>f</v>
      </c>
      <c r="E313" s="4" t="str">
        <f t="shared" si="13"/>
        <v>11f</v>
      </c>
      <c r="F313" s="4" t="s">
        <v>546</v>
      </c>
      <c r="G313" s="5" t="str">
        <f>+'Formulario de Inspección'!C434</f>
        <v>Inexistencia de recipiente plástico para colocar los desechos con material contaminado</v>
      </c>
    </row>
    <row r="314" spans="2:7" ht="30">
      <c r="B314" s="4">
        <v>12</v>
      </c>
      <c r="C314" s="4">
        <v>12</v>
      </c>
      <c r="D314" s="4" t="str">
        <f>+'Formulario de Inspección'!A437</f>
        <v>a</v>
      </c>
      <c r="E314" s="4" t="str">
        <f t="shared" si="13"/>
        <v>12a</v>
      </c>
      <c r="F314" s="4" t="s">
        <v>546</v>
      </c>
      <c r="G314" s="5" t="str">
        <f>+'Formulario de Inspección'!C437</f>
        <v>Mal estado, mal fijación, corrosión avanzada, fisuras o fracturas estructurales o en las uniones (soldaduras) del tanque, tanqueta o cisternas</v>
      </c>
    </row>
    <row r="315" spans="2:7" ht="30">
      <c r="B315" s="4">
        <v>12</v>
      </c>
      <c r="C315" s="4">
        <v>12</v>
      </c>
      <c r="D315" s="4" t="str">
        <f>+'Formulario de Inspección'!A438</f>
        <v>b</v>
      </c>
      <c r="E315" s="4" t="str">
        <f t="shared" si="13"/>
        <v>12b</v>
      </c>
      <c r="F315" s="4" t="s">
        <v>546</v>
      </c>
      <c r="G315" s="5" t="str">
        <f>+'Formulario de Inspección'!C438</f>
        <v>La salida de los gases de escapes esta dirigida directamente al contenido o esta a menos de un metro de la entrada o salida del producto</v>
      </c>
    </row>
    <row r="316" spans="2:7" ht="30">
      <c r="B316" s="4">
        <v>12</v>
      </c>
      <c r="C316" s="4">
        <v>12</v>
      </c>
      <c r="D316" s="4" t="str">
        <f>+'Formulario de Inspección'!A439</f>
        <v>c</v>
      </c>
      <c r="E316" s="4" t="str">
        <f t="shared" si="13"/>
        <v>12c</v>
      </c>
      <c r="F316" s="4" t="s">
        <v>546</v>
      </c>
      <c r="G316" s="5" t="str">
        <f>+'Formulario de Inspección'!C439</f>
        <v>Ilegible o falta señalización de "TRANSPORTE DE MATERIAL INFLAMAFLE" o Indicación del tipo de producto "Diesel", "Gasolina" u otros, "VELOCIDAD MÁXIMA 20 k/h"</v>
      </c>
    </row>
    <row r="317" spans="2:7" ht="15">
      <c r="B317" s="4">
        <v>12</v>
      </c>
      <c r="C317" s="4">
        <v>12</v>
      </c>
      <c r="D317" s="4" t="str">
        <f>+'Formulario de Inspección'!A440</f>
        <v>d</v>
      </c>
      <c r="E317" s="4" t="str">
        <f t="shared" si="13"/>
        <v>12d</v>
      </c>
      <c r="F317" s="4" t="s">
        <v>546</v>
      </c>
      <c r="G317" s="5" t="str">
        <f>+'Formulario de Inspección'!C440</f>
        <v>Inexistencia, mal estado o defectos de sujeción del sistema de enganche del cable de tierra</v>
      </c>
    </row>
    <row r="318" spans="2:7" ht="15">
      <c r="B318" s="4">
        <v>12</v>
      </c>
      <c r="C318" s="4">
        <v>12</v>
      </c>
      <c r="D318" s="4" t="str">
        <f>+'Formulario de Inspección'!A441</f>
        <v>e</v>
      </c>
      <c r="E318" s="4" t="str">
        <f t="shared" si="13"/>
        <v>12e</v>
      </c>
      <c r="F318" s="4" t="s">
        <v>546</v>
      </c>
      <c r="G318" s="5" t="str">
        <f>+'Formulario de Inspección'!C441</f>
        <v>Surtidor (pistola), mangueras o uniones con fuga</v>
      </c>
    </row>
    <row r="319" spans="2:7" ht="15">
      <c r="B319" s="4">
        <v>12</v>
      </c>
      <c r="C319" s="4">
        <v>12</v>
      </c>
      <c r="D319" s="4" t="str">
        <f>+'Formulario de Inspección'!A442</f>
        <v>f</v>
      </c>
      <c r="E319" s="4" t="str">
        <f t="shared" si="13"/>
        <v>12f</v>
      </c>
      <c r="F319" s="4" t="s">
        <v>546</v>
      </c>
      <c r="G319" s="5" t="str">
        <f>+'Formulario de Inspección'!C442</f>
        <v>No se presenta o esta vencido el certificado de calibración</v>
      </c>
    </row>
    <row r="320" spans="2:7" ht="15">
      <c r="B320" s="4">
        <v>12</v>
      </c>
      <c r="C320" s="4">
        <v>12</v>
      </c>
      <c r="D320" s="4" t="str">
        <f>+'Formulario de Inspección'!A443</f>
        <v>g</v>
      </c>
      <c r="E320" s="4" t="str">
        <f t="shared" si="13"/>
        <v>12g</v>
      </c>
      <c r="F320" s="4" t="s">
        <v>546</v>
      </c>
      <c r="G320" s="5" t="str">
        <f>+'Formulario de Inspección'!C443</f>
        <v>Mal estado de cables eléctricos de transferencia y acoples que representa un peligro para la operación</v>
      </c>
    </row>
    <row r="321" spans="2:7" ht="15">
      <c r="B321" s="4">
        <v>12</v>
      </c>
      <c r="C321" s="4">
        <v>12</v>
      </c>
      <c r="D321" s="4" t="str">
        <f>+'Formulario de Inspección'!A444</f>
        <v>h</v>
      </c>
      <c r="E321" s="4" t="str">
        <f t="shared" si="13"/>
        <v>12h</v>
      </c>
      <c r="F321" s="4" t="s">
        <v>547</v>
      </c>
      <c r="G321" s="5" t="str">
        <f>+'Formulario de Inspección'!C444</f>
        <v>Mal estado de cables eléctricos de transferencia y acoples que no representa un peligro para la operación</v>
      </c>
    </row>
    <row r="322" spans="2:7" ht="30">
      <c r="B322" s="4">
        <v>12</v>
      </c>
      <c r="C322" s="4">
        <v>12</v>
      </c>
      <c r="D322" s="4" t="str">
        <f>+'Formulario de Inspección'!A445</f>
        <v>i</v>
      </c>
      <c r="E322" s="4" t="str">
        <f t="shared" si="13"/>
        <v>12i</v>
      </c>
      <c r="F322" s="4" t="s">
        <v>546</v>
      </c>
      <c r="G322" s="5" t="str">
        <f>+'Formulario de Inspección'!C445</f>
        <v>Mal estado de mangueras, tuberías o acoples de sistema de transferencia de aire comprimido que representa un peligro para la operación</v>
      </c>
    </row>
    <row r="323" spans="2:7" ht="30">
      <c r="B323" s="4">
        <v>12</v>
      </c>
      <c r="C323" s="4">
        <v>12</v>
      </c>
      <c r="D323" s="4" t="str">
        <f>+'Formulario de Inspección'!A446</f>
        <v>j</v>
      </c>
      <c r="E323" s="4" t="str">
        <f t="shared" si="13"/>
        <v>12j</v>
      </c>
      <c r="F323" s="4" t="s">
        <v>547</v>
      </c>
      <c r="G323" s="5" t="str">
        <f>+'Formulario de Inspección'!C446</f>
        <v>Mal estado de mangueras, tuberías o  acoples de sistema de transferencia de aire comprimido que no representa un peligro para la operación</v>
      </c>
    </row>
    <row r="324" spans="2:7" ht="30">
      <c r="B324" s="4">
        <v>12</v>
      </c>
      <c r="C324" s="4">
        <v>12</v>
      </c>
      <c r="D324" s="4" t="str">
        <f>+'Formulario de Inspección'!A447</f>
        <v>k</v>
      </c>
      <c r="E324" s="4" t="str">
        <f t="shared" si="13"/>
        <v>12k</v>
      </c>
      <c r="F324" s="4" t="s">
        <v>546</v>
      </c>
      <c r="G324" s="5" t="str">
        <f>+'Formulario de Inspección'!C447</f>
        <v>Mal estado de mangueras, tuberías o acoples de sistema de transferencia de aire acondicionado que representa un peligro para la operación</v>
      </c>
    </row>
    <row r="325" spans="2:7" ht="30">
      <c r="B325" s="4">
        <v>12</v>
      </c>
      <c r="C325" s="4">
        <v>12</v>
      </c>
      <c r="D325" s="4" t="str">
        <f>+'Formulario de Inspección'!A448</f>
        <v>l</v>
      </c>
      <c r="E325" s="4" t="str">
        <f t="shared" si="13"/>
        <v>12l</v>
      </c>
      <c r="F325" s="4" t="s">
        <v>547</v>
      </c>
      <c r="G325" s="5" t="str">
        <f>+'Formulario de Inspección'!C448</f>
        <v>Mal estado de mangueras, tuberías o acoples de sistema de transferencia de aire acondicionado que no representa un peligro para la operación</v>
      </c>
    </row>
    <row r="326" spans="2:7" ht="30">
      <c r="B326" s="4">
        <v>12</v>
      </c>
      <c r="C326" s="4">
        <v>12</v>
      </c>
      <c r="D326" s="4" t="str">
        <f>+'Formulario de Inspección'!A449</f>
        <v>m</v>
      </c>
      <c r="E326" s="4" t="str">
        <f t="shared" si="13"/>
        <v>12m</v>
      </c>
      <c r="F326" s="4" t="s">
        <v>546</v>
      </c>
      <c r="G326" s="5" t="str">
        <f>+'Formulario de Inspección'!C449</f>
        <v>Existencia y cantidad adecuada del kit de equipo de protección personal  (mascarilla, guantes, delantal y gafas protectoras)</v>
      </c>
    </row>
    <row r="327" spans="2:7" ht="15">
      <c r="B327" s="4">
        <v>12</v>
      </c>
      <c r="C327" s="4">
        <v>12</v>
      </c>
      <c r="D327" s="4" t="str">
        <f>+'Formulario de Inspección'!A450</f>
        <v>n</v>
      </c>
      <c r="E327" s="4" t="str">
        <f t="shared" si="13"/>
        <v>12n</v>
      </c>
      <c r="F327" s="4" t="s">
        <v>546</v>
      </c>
      <c r="G327" s="5" t="str">
        <f>+'Formulario de Inspección'!C450</f>
        <v>Inexistencia, mal estado o calibre incorrecto del tornillo fusible</v>
      </c>
    </row>
    <row r="328" spans="2:7" ht="15">
      <c r="B328" s="4">
        <v>12</v>
      </c>
      <c r="C328" s="4">
        <v>12</v>
      </c>
      <c r="D328" s="4" t="str">
        <f>+'Formulario de Inspección'!A454</f>
        <v>o</v>
      </c>
      <c r="E328" s="4" t="str">
        <f t="shared" si="13"/>
        <v>12o</v>
      </c>
      <c r="F328" s="4" t="s">
        <v>546</v>
      </c>
      <c r="G328" s="5" t="str">
        <f>+'Formulario de Inspección'!C454</f>
        <v>No esta cerrada en todos sus costados (falta pared, compuertas, cortinas)</v>
      </c>
    </row>
    <row r="329" spans="2:7" ht="15">
      <c r="B329" s="4">
        <v>12</v>
      </c>
      <c r="C329" s="4">
        <v>12</v>
      </c>
      <c r="D329" s="4" t="str">
        <f>+'Formulario de Inspección'!A455</f>
        <v>p</v>
      </c>
      <c r="E329" s="4" t="str">
        <f t="shared" si="13"/>
        <v>12p</v>
      </c>
      <c r="F329" s="4" t="s">
        <v>546</v>
      </c>
      <c r="G329" s="5" t="str">
        <f>+'Formulario de Inspección'!C455</f>
        <v>Cortinas, compuertas con defectos de sujeción o muy mal estado</v>
      </c>
    </row>
    <row r="330" spans="2:7" ht="15">
      <c r="B330" s="4">
        <v>12</v>
      </c>
      <c r="C330" s="4">
        <v>12</v>
      </c>
      <c r="D330" s="4" t="str">
        <f>+'Formulario de Inspección'!A456</f>
        <v>q</v>
      </c>
      <c r="E330" s="4" t="str">
        <f t="shared" si="13"/>
        <v>12q</v>
      </c>
      <c r="F330" s="4" t="s">
        <v>547</v>
      </c>
      <c r="G330" s="5" t="str">
        <f>+'Formulario de Inspección'!C456</f>
        <v>Cortinas, compuertas con defectos de sujeción o mal estado leve</v>
      </c>
    </row>
    <row r="331" spans="2:7" ht="30">
      <c r="B331" s="4">
        <v>12</v>
      </c>
      <c r="C331" s="4">
        <v>12</v>
      </c>
      <c r="D331" s="4" t="str">
        <f>+'Formulario de Inspección'!A457</f>
        <v>r</v>
      </c>
      <c r="E331" s="4" t="str">
        <f t="shared" si="13"/>
        <v>12r</v>
      </c>
      <c r="F331" s="4" t="s">
        <v>546</v>
      </c>
      <c r="G331" s="5" t="str">
        <f>+'Formulario de Inspección'!C457</f>
        <v>Rampa o elevador para personas con discapacidad no funciona, defectos de sujeción, oxidación u otro defecto de estado</v>
      </c>
    </row>
    <row r="332" spans="2:7" ht="15">
      <c r="B332" s="4">
        <v>12</v>
      </c>
      <c r="C332" s="4">
        <v>12</v>
      </c>
      <c r="D332" s="4" t="str">
        <f>+'Formulario de Inspección'!A458</f>
        <v>s</v>
      </c>
      <c r="E332" s="4" t="str">
        <f t="shared" ref="E332:E334" si="15">+_xlfn.CONCAT(C332,D332)</f>
        <v>12s</v>
      </c>
      <c r="F332" s="4" t="s">
        <v>547</v>
      </c>
      <c r="G332" s="5" t="str">
        <f>+'Formulario de Inspección'!C458</f>
        <v xml:space="preserve">Inexistencia de la alarma sonora de operación de la rampa o elevador para personas con discapacidad </v>
      </c>
    </row>
    <row r="333" spans="2:7" ht="30">
      <c r="B333" s="4">
        <v>12</v>
      </c>
      <c r="C333" s="4">
        <v>12</v>
      </c>
      <c r="D333" s="4" t="str">
        <f>+'Formulario de Inspección'!A459</f>
        <v>t</v>
      </c>
      <c r="E333" s="4" t="str">
        <f t="shared" si="15"/>
        <v>12t</v>
      </c>
      <c r="F333" s="4" t="s">
        <v>546</v>
      </c>
      <c r="G333" s="5" t="str">
        <f>+'Formulario de Inspección'!C459</f>
        <v>Defectos de estado, defectos de sujeción o corrosión de paredes, techo, piso o pasamanos que pongan en riesgo los ocupantes</v>
      </c>
    </row>
    <row r="334" spans="2:7" ht="15">
      <c r="B334" s="4">
        <v>12</v>
      </c>
      <c r="C334" s="4">
        <v>12</v>
      </c>
      <c r="D334" s="4" t="str">
        <f>+'Formulario de Inspección'!A460</f>
        <v>u</v>
      </c>
      <c r="E334" s="4" t="str">
        <f t="shared" si="15"/>
        <v>12u</v>
      </c>
      <c r="F334" s="4" t="s">
        <v>546</v>
      </c>
      <c r="G334" s="5" t="str">
        <f>+'Formulario de Inspección'!C460</f>
        <v>Demarcación inexistente o defectos en el sistema de salidas de emergencias</v>
      </c>
    </row>
  </sheetData>
  <phoneticPr fontId="23" type="noConversion"/>
  <conditionalFormatting sqref="F1:F59 F61:F334">
    <cfRule type="cellIs" dxfId="64" priority="7" operator="equal">
      <formula>"DG"</formula>
    </cfRule>
  </conditionalFormatting>
  <conditionalFormatting sqref="F31:F34">
    <cfRule type="cellIs" dxfId="63" priority="3" operator="equal">
      <formula>"DG"</formula>
    </cfRule>
  </conditionalFormatting>
  <conditionalFormatting sqref="F35:F38">
    <cfRule type="cellIs" dxfId="62" priority="2" operator="equal">
      <formula>"DG"</formula>
    </cfRule>
  </conditionalFormatting>
  <conditionalFormatting sqref="F16:F17 F19:F34">
    <cfRule type="cellIs" dxfId="61" priority="5" operator="equal">
      <formula>"DG"</formula>
    </cfRule>
  </conditionalFormatting>
  <conditionalFormatting sqref="F18">
    <cfRule type="cellIs" dxfId="60" priority="4" operator="equal">
      <formula>"DG"</formula>
    </cfRule>
  </conditionalFormatting>
  <conditionalFormatting sqref="F60">
    <cfRule type="cellIs" dxfId="59" priority="1" operator="equal">
      <formula>"DG"</formula>
    </cfRule>
  </conditionalFormatting>
  <pageMargins left="0.25" right="0.25" top="0.75" bottom="0.75" header="0.3" footer="0.3"/>
  <pageSetup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1A48F-37B5-4EFF-84E3-CA882DB3DFC3}">
  <sheetPr codeName="Sheet6"/>
  <dimension ref="A1:G99"/>
  <sheetViews>
    <sheetView topLeftCell="A7" workbookViewId="0">
      <selection activeCell="C9" sqref="C9:C45"/>
    </sheetView>
  </sheetViews>
  <sheetFormatPr defaultColWidth="9.109375" defaultRowHeight="14.4"/>
  <cols>
    <col min="1" max="1" width="32" bestFit="1" customWidth="1"/>
    <col min="3" max="3" width="26.44140625" bestFit="1" customWidth="1"/>
    <col min="5" max="5" width="41" bestFit="1" customWidth="1"/>
    <col min="7" max="7" width="42.6640625" bestFit="1" customWidth="1"/>
  </cols>
  <sheetData>
    <row r="1" spans="1:7">
      <c r="A1" s="7" t="s">
        <v>548</v>
      </c>
    </row>
    <row r="2" spans="1:7">
      <c r="A2" s="1" t="s">
        <v>521</v>
      </c>
    </row>
    <row r="3" spans="1:7">
      <c r="A3" s="1" t="s">
        <v>549</v>
      </c>
    </row>
    <row r="4" spans="1:7">
      <c r="A4" s="1" t="s">
        <v>550</v>
      </c>
    </row>
    <row r="5" spans="1:7">
      <c r="A5" s="1" t="s">
        <v>551</v>
      </c>
    </row>
    <row r="6" spans="1:7">
      <c r="A6" s="1" t="s">
        <v>552</v>
      </c>
    </row>
    <row r="8" spans="1:7">
      <c r="A8" s="7" t="s">
        <v>553</v>
      </c>
      <c r="B8" s="8"/>
      <c r="C8" s="9" t="s">
        <v>554</v>
      </c>
      <c r="D8" s="8"/>
      <c r="E8" s="7" t="s">
        <v>555</v>
      </c>
      <c r="F8" s="8"/>
      <c r="G8" s="7" t="s">
        <v>556</v>
      </c>
    </row>
    <row r="9" spans="1:7">
      <c r="A9" s="10" t="s">
        <v>557</v>
      </c>
      <c r="B9" s="8"/>
      <c r="C9" s="11" t="s">
        <v>558</v>
      </c>
      <c r="D9" s="58">
        <v>1</v>
      </c>
      <c r="E9" s="11" t="s">
        <v>559</v>
      </c>
      <c r="F9" s="8"/>
      <c r="G9" s="11" t="s">
        <v>560</v>
      </c>
    </row>
    <row r="10" spans="1:7">
      <c r="A10" s="10" t="s">
        <v>561</v>
      </c>
      <c r="B10" s="8"/>
      <c r="C10" s="11" t="s">
        <v>562</v>
      </c>
      <c r="D10" s="58">
        <v>2</v>
      </c>
      <c r="E10" s="11" t="s">
        <v>563</v>
      </c>
      <c r="F10" s="8"/>
      <c r="G10" s="11" t="s">
        <v>564</v>
      </c>
    </row>
    <row r="11" spans="1:7">
      <c r="A11" s="10" t="s">
        <v>565</v>
      </c>
      <c r="B11" s="8"/>
      <c r="C11" s="11" t="s">
        <v>566</v>
      </c>
      <c r="D11" s="58">
        <v>3</v>
      </c>
      <c r="E11" s="8"/>
      <c r="F11" s="8"/>
      <c r="G11" s="11" t="s">
        <v>567</v>
      </c>
    </row>
    <row r="12" spans="1:7">
      <c r="A12" s="10" t="s">
        <v>568</v>
      </c>
      <c r="B12" s="8"/>
      <c r="C12" s="11" t="s">
        <v>569</v>
      </c>
      <c r="D12" s="58">
        <v>4</v>
      </c>
      <c r="E12" s="7" t="s">
        <v>570</v>
      </c>
      <c r="F12" s="8"/>
      <c r="G12" s="11" t="s">
        <v>571</v>
      </c>
    </row>
    <row r="13" spans="1:7">
      <c r="A13" s="10" t="s">
        <v>572</v>
      </c>
      <c r="B13" s="8"/>
      <c r="C13" s="11" t="s">
        <v>9</v>
      </c>
      <c r="D13" s="58">
        <v>5</v>
      </c>
      <c r="E13" s="11" t="s">
        <v>573</v>
      </c>
      <c r="F13" s="8"/>
      <c r="G13" s="11" t="s">
        <v>574</v>
      </c>
    </row>
    <row r="14" spans="1:7">
      <c r="A14" s="10" t="s">
        <v>575</v>
      </c>
      <c r="B14" s="8"/>
      <c r="C14" s="11" t="s">
        <v>576</v>
      </c>
      <c r="D14" s="58">
        <v>6</v>
      </c>
      <c r="E14" s="11" t="s">
        <v>577</v>
      </c>
      <c r="F14" s="8"/>
      <c r="G14" s="11" t="s">
        <v>578</v>
      </c>
    </row>
    <row r="15" spans="1:7">
      <c r="A15" s="10" t="s">
        <v>579</v>
      </c>
      <c r="B15" s="8"/>
      <c r="C15" s="11" t="s">
        <v>580</v>
      </c>
      <c r="D15" s="58">
        <v>7</v>
      </c>
      <c r="E15" s="11" t="s">
        <v>581</v>
      </c>
      <c r="F15" s="8"/>
      <c r="G15" s="11" t="s">
        <v>582</v>
      </c>
    </row>
    <row r="16" spans="1:7">
      <c r="A16" s="10" t="s">
        <v>583</v>
      </c>
      <c r="B16" s="8"/>
      <c r="C16" s="11" t="s">
        <v>584</v>
      </c>
      <c r="D16" s="58">
        <v>8</v>
      </c>
      <c r="E16" s="8"/>
      <c r="F16" s="8"/>
      <c r="G16" s="11" t="s">
        <v>585</v>
      </c>
    </row>
    <row r="17" spans="1:7">
      <c r="A17" s="10" t="s">
        <v>586</v>
      </c>
      <c r="B17" s="8"/>
      <c r="C17" s="11" t="s">
        <v>587</v>
      </c>
      <c r="D17" s="58">
        <v>9</v>
      </c>
      <c r="E17" s="7" t="s">
        <v>588</v>
      </c>
      <c r="F17" s="8"/>
      <c r="G17" s="11" t="s">
        <v>589</v>
      </c>
    </row>
    <row r="18" spans="1:7">
      <c r="A18" s="10" t="s">
        <v>590</v>
      </c>
      <c r="B18" s="8"/>
      <c r="C18" s="11" t="s">
        <v>591</v>
      </c>
      <c r="D18" s="58">
        <v>10</v>
      </c>
      <c r="E18" s="11" t="s">
        <v>592</v>
      </c>
      <c r="F18" s="8"/>
      <c r="G18" s="11" t="s">
        <v>593</v>
      </c>
    </row>
    <row r="19" spans="1:7">
      <c r="A19" s="10" t="s">
        <v>594</v>
      </c>
      <c r="B19" s="8"/>
      <c r="C19" s="11" t="s">
        <v>595</v>
      </c>
      <c r="D19" s="58">
        <v>11</v>
      </c>
      <c r="E19" s="11" t="s">
        <v>596</v>
      </c>
      <c r="F19" s="8"/>
      <c r="G19" s="11" t="s">
        <v>597</v>
      </c>
    </row>
    <row r="20" spans="1:7">
      <c r="A20" s="10" t="s">
        <v>598</v>
      </c>
      <c r="B20" s="8"/>
      <c r="C20" s="11" t="s">
        <v>599</v>
      </c>
      <c r="D20" s="58">
        <v>12</v>
      </c>
      <c r="E20" s="8"/>
      <c r="F20" s="8"/>
      <c r="G20" s="11" t="s">
        <v>600</v>
      </c>
    </row>
    <row r="21" spans="1:7">
      <c r="A21" s="10" t="s">
        <v>601</v>
      </c>
      <c r="B21" s="8"/>
      <c r="C21" s="11" t="s">
        <v>602</v>
      </c>
      <c r="D21" s="58">
        <v>13</v>
      </c>
      <c r="E21" s="13" t="s">
        <v>603</v>
      </c>
      <c r="F21" s="8"/>
      <c r="G21" s="11" t="s">
        <v>604</v>
      </c>
    </row>
    <row r="22" spans="1:7">
      <c r="A22" s="10" t="s">
        <v>605</v>
      </c>
      <c r="B22" s="8"/>
      <c r="C22" s="11" t="s">
        <v>606</v>
      </c>
      <c r="D22" s="58">
        <v>14</v>
      </c>
      <c r="E22" s="11" t="s">
        <v>607</v>
      </c>
      <c r="F22" s="8"/>
      <c r="G22" s="11" t="s">
        <v>608</v>
      </c>
    </row>
    <row r="23" spans="1:7">
      <c r="A23" s="10" t="s">
        <v>609</v>
      </c>
      <c r="B23" s="8"/>
      <c r="C23" s="11" t="s">
        <v>610</v>
      </c>
      <c r="D23" s="58">
        <v>15</v>
      </c>
      <c r="E23" s="11" t="s">
        <v>611</v>
      </c>
      <c r="F23" s="8"/>
      <c r="G23" s="11" t="s">
        <v>612</v>
      </c>
    </row>
    <row r="24" spans="1:7">
      <c r="A24" s="10" t="s">
        <v>613</v>
      </c>
      <c r="B24" s="8"/>
      <c r="C24" s="11" t="s">
        <v>614</v>
      </c>
      <c r="D24" s="58">
        <v>16</v>
      </c>
      <c r="E24" s="11" t="s">
        <v>615</v>
      </c>
      <c r="F24" s="8"/>
      <c r="G24" s="11" t="s">
        <v>616</v>
      </c>
    </row>
    <row r="25" spans="1:7">
      <c r="A25" s="10" t="s">
        <v>617</v>
      </c>
      <c r="B25" s="8"/>
      <c r="C25" s="11" t="s">
        <v>618</v>
      </c>
      <c r="D25" s="58">
        <v>17</v>
      </c>
      <c r="E25" s="11" t="s">
        <v>619</v>
      </c>
      <c r="F25" s="8"/>
      <c r="G25" s="11" t="s">
        <v>620</v>
      </c>
    </row>
    <row r="26" spans="1:7">
      <c r="A26" s="10" t="s">
        <v>621</v>
      </c>
      <c r="B26" s="8"/>
      <c r="C26" s="11" t="s">
        <v>622</v>
      </c>
      <c r="D26" s="58">
        <v>18</v>
      </c>
      <c r="E26" s="11" t="s">
        <v>623</v>
      </c>
      <c r="F26" s="8"/>
      <c r="G26" s="11" t="s">
        <v>624</v>
      </c>
    </row>
    <row r="27" spans="1:7">
      <c r="A27" s="10" t="s">
        <v>625</v>
      </c>
      <c r="B27" s="8"/>
      <c r="C27" s="11" t="s">
        <v>626</v>
      </c>
      <c r="D27" s="58">
        <v>19</v>
      </c>
      <c r="E27" s="11" t="s">
        <v>627</v>
      </c>
      <c r="F27" s="8"/>
      <c r="G27" s="11" t="s">
        <v>628</v>
      </c>
    </row>
    <row r="28" spans="1:7">
      <c r="A28" s="10" t="s">
        <v>629</v>
      </c>
      <c r="B28" s="8"/>
      <c r="C28" s="11" t="s">
        <v>630</v>
      </c>
      <c r="D28" s="58">
        <v>20</v>
      </c>
      <c r="E28" s="11" t="s">
        <v>631</v>
      </c>
      <c r="F28" s="8"/>
      <c r="G28" s="11" t="s">
        <v>632</v>
      </c>
    </row>
    <row r="29" spans="1:7">
      <c r="A29" s="10" t="s">
        <v>633</v>
      </c>
      <c r="B29" s="8"/>
      <c r="C29" s="11" t="s">
        <v>634</v>
      </c>
      <c r="D29" s="58">
        <v>21</v>
      </c>
      <c r="E29" s="11" t="s">
        <v>635</v>
      </c>
      <c r="F29" s="8"/>
      <c r="G29" s="11" t="s">
        <v>636</v>
      </c>
    </row>
    <row r="30" spans="1:7">
      <c r="A30" s="10" t="s">
        <v>637</v>
      </c>
      <c r="B30" s="8"/>
      <c r="C30" s="11" t="s">
        <v>638</v>
      </c>
      <c r="D30" s="58">
        <v>22</v>
      </c>
      <c r="E30" s="11" t="s">
        <v>639</v>
      </c>
      <c r="F30" s="8"/>
      <c r="G30" s="11" t="s">
        <v>640</v>
      </c>
    </row>
    <row r="31" spans="1:7">
      <c r="A31" s="10" t="s">
        <v>641</v>
      </c>
      <c r="B31" s="8"/>
      <c r="C31" s="11" t="s">
        <v>642</v>
      </c>
      <c r="D31" s="58">
        <v>23</v>
      </c>
      <c r="E31" s="11" t="s">
        <v>643</v>
      </c>
      <c r="F31" s="8"/>
      <c r="G31" s="11" t="s">
        <v>644</v>
      </c>
    </row>
    <row r="32" spans="1:7">
      <c r="A32" s="10" t="s">
        <v>645</v>
      </c>
      <c r="B32" s="8"/>
      <c r="C32" s="11" t="s">
        <v>646</v>
      </c>
      <c r="D32" s="58">
        <v>24</v>
      </c>
      <c r="E32" s="11" t="s">
        <v>647</v>
      </c>
      <c r="F32" s="8"/>
      <c r="G32" s="11" t="s">
        <v>648</v>
      </c>
    </row>
    <row r="33" spans="1:7">
      <c r="A33" s="10" t="s">
        <v>649</v>
      </c>
      <c r="B33" s="8"/>
      <c r="C33" s="11" t="s">
        <v>650</v>
      </c>
      <c r="D33" s="58">
        <v>25</v>
      </c>
      <c r="E33" s="11" t="s">
        <v>651</v>
      </c>
      <c r="F33" s="8"/>
      <c r="G33" s="12" t="s">
        <v>652</v>
      </c>
    </row>
    <row r="34" spans="1:7">
      <c r="A34" s="10" t="s">
        <v>653</v>
      </c>
      <c r="B34" s="8"/>
      <c r="C34" s="11" t="s">
        <v>654</v>
      </c>
      <c r="D34" s="58">
        <v>26</v>
      </c>
      <c r="E34" s="11" t="s">
        <v>655</v>
      </c>
      <c r="F34" s="8"/>
      <c r="G34" s="8"/>
    </row>
    <row r="35" spans="1:7">
      <c r="A35" s="10" t="s">
        <v>656</v>
      </c>
      <c r="B35" s="8"/>
      <c r="C35" s="11" t="s">
        <v>657</v>
      </c>
      <c r="D35" s="58">
        <v>27</v>
      </c>
      <c r="E35" s="11" t="s">
        <v>658</v>
      </c>
      <c r="F35" s="8"/>
      <c r="G35" s="13" t="s">
        <v>659</v>
      </c>
    </row>
    <row r="36" spans="1:7">
      <c r="A36" s="10" t="s">
        <v>660</v>
      </c>
      <c r="B36" s="8"/>
      <c r="C36" s="11" t="s">
        <v>661</v>
      </c>
      <c r="D36" s="58">
        <v>28</v>
      </c>
      <c r="E36" s="11" t="s">
        <v>662</v>
      </c>
      <c r="F36" s="8"/>
      <c r="G36" s="11" t="s">
        <v>663</v>
      </c>
    </row>
    <row r="37" spans="1:7">
      <c r="A37" s="10" t="s">
        <v>664</v>
      </c>
      <c r="B37" s="8"/>
      <c r="C37" s="11" t="s">
        <v>665</v>
      </c>
      <c r="D37" s="58">
        <v>29</v>
      </c>
      <c r="E37" s="11" t="s">
        <v>666</v>
      </c>
      <c r="F37" s="8"/>
      <c r="G37" s="11" t="s">
        <v>667</v>
      </c>
    </row>
    <row r="38" spans="1:7">
      <c r="A38" s="10" t="s">
        <v>668</v>
      </c>
      <c r="B38" s="8"/>
      <c r="C38" s="11" t="s">
        <v>669</v>
      </c>
      <c r="D38" s="58">
        <v>30</v>
      </c>
      <c r="E38" s="11" t="s">
        <v>670</v>
      </c>
      <c r="F38" s="8"/>
      <c r="G38" s="11" t="s">
        <v>671</v>
      </c>
    </row>
    <row r="39" spans="1:7">
      <c r="A39" s="10" t="s">
        <v>672</v>
      </c>
      <c r="B39" s="8"/>
      <c r="C39" s="11" t="s">
        <v>673</v>
      </c>
      <c r="D39" s="58">
        <v>31</v>
      </c>
      <c r="E39" s="11" t="s">
        <v>674</v>
      </c>
      <c r="F39" s="8"/>
      <c r="G39" s="11" t="s">
        <v>20</v>
      </c>
    </row>
    <row r="40" spans="1:7">
      <c r="A40" s="10" t="s">
        <v>675</v>
      </c>
      <c r="B40" s="8"/>
      <c r="C40" s="11" t="s">
        <v>676</v>
      </c>
      <c r="D40" s="58">
        <v>32</v>
      </c>
      <c r="E40" s="11" t="s">
        <v>677</v>
      </c>
      <c r="F40" s="8"/>
      <c r="G40" s="11" t="s">
        <v>21</v>
      </c>
    </row>
    <row r="41" spans="1:7">
      <c r="A41" s="10" t="s">
        <v>678</v>
      </c>
      <c r="B41" s="8"/>
      <c r="C41" s="11" t="s">
        <v>679</v>
      </c>
      <c r="D41" s="58">
        <v>33</v>
      </c>
      <c r="E41" s="11" t="s">
        <v>680</v>
      </c>
      <c r="F41" s="8"/>
      <c r="G41" s="8"/>
    </row>
    <row r="42" spans="1:7">
      <c r="A42" s="10" t="s">
        <v>681</v>
      </c>
      <c r="B42" s="8"/>
      <c r="C42" s="11" t="s">
        <v>682</v>
      </c>
      <c r="D42" s="58">
        <v>34</v>
      </c>
      <c r="E42" s="8"/>
      <c r="F42" s="8"/>
      <c r="G42" s="8"/>
    </row>
    <row r="43" spans="1:7">
      <c r="A43" s="10" t="s">
        <v>683</v>
      </c>
      <c r="B43" s="8"/>
      <c r="C43" s="11" t="s">
        <v>684</v>
      </c>
      <c r="D43" s="58">
        <v>35</v>
      </c>
      <c r="E43" s="8"/>
      <c r="F43" s="8"/>
      <c r="G43" s="8"/>
    </row>
    <row r="44" spans="1:7">
      <c r="A44" s="10" t="s">
        <v>685</v>
      </c>
      <c r="B44" s="8"/>
      <c r="C44" s="11" t="s">
        <v>686</v>
      </c>
      <c r="D44" s="58">
        <v>36</v>
      </c>
      <c r="E44" s="8"/>
      <c r="F44" s="8"/>
    </row>
    <row r="45" spans="1:7">
      <c r="A45" s="10" t="s">
        <v>687</v>
      </c>
      <c r="B45" s="8"/>
      <c r="C45" s="11" t="s">
        <v>688</v>
      </c>
      <c r="D45" s="58">
        <v>37</v>
      </c>
      <c r="E45" s="8"/>
      <c r="F45" s="8"/>
      <c r="G45" s="8"/>
    </row>
    <row r="46" spans="1:7">
      <c r="A46" s="10" t="s">
        <v>689</v>
      </c>
      <c r="B46" s="8"/>
      <c r="C46" s="57"/>
      <c r="D46" s="8"/>
      <c r="E46" s="8"/>
      <c r="F46" s="8"/>
      <c r="G46" s="8"/>
    </row>
    <row r="47" spans="1:7">
      <c r="A47" s="10" t="s">
        <v>690</v>
      </c>
      <c r="B47" s="8"/>
      <c r="C47" s="57"/>
      <c r="D47" s="8"/>
      <c r="E47" s="8"/>
      <c r="F47" s="8"/>
      <c r="G47" s="8"/>
    </row>
    <row r="48" spans="1:7">
      <c r="A48" s="10" t="s">
        <v>691</v>
      </c>
      <c r="B48" s="8"/>
      <c r="C48" s="57"/>
      <c r="D48" s="8"/>
      <c r="E48" s="8"/>
      <c r="F48" s="8"/>
      <c r="G48" s="8"/>
    </row>
    <row r="49" spans="1:7">
      <c r="A49" s="10" t="s">
        <v>692</v>
      </c>
      <c r="B49" s="8"/>
      <c r="C49" s="57"/>
      <c r="D49" s="8"/>
      <c r="E49" s="8"/>
      <c r="F49" s="8"/>
      <c r="G49" s="8"/>
    </row>
    <row r="50" spans="1:7">
      <c r="A50" s="10" t="s">
        <v>693</v>
      </c>
      <c r="B50" s="8"/>
      <c r="C50" s="57"/>
      <c r="D50" s="8"/>
      <c r="E50" s="8"/>
      <c r="F50" s="8"/>
      <c r="G50" s="8"/>
    </row>
    <row r="51" spans="1:7">
      <c r="A51" s="10" t="s">
        <v>694</v>
      </c>
      <c r="B51" s="8"/>
      <c r="C51" s="57"/>
      <c r="D51" s="8"/>
      <c r="E51" s="8"/>
      <c r="F51" s="8"/>
      <c r="G51" s="8"/>
    </row>
    <row r="52" spans="1:7">
      <c r="A52" s="10" t="s">
        <v>695</v>
      </c>
      <c r="B52" s="8"/>
      <c r="C52" s="57"/>
      <c r="D52" s="8"/>
      <c r="E52" s="8"/>
      <c r="F52" s="8"/>
      <c r="G52" s="8"/>
    </row>
    <row r="53" spans="1:7">
      <c r="A53" s="10" t="s">
        <v>696</v>
      </c>
      <c r="B53" s="8"/>
      <c r="C53" s="57"/>
      <c r="D53" s="8"/>
      <c r="E53" s="8"/>
      <c r="F53" s="8"/>
      <c r="G53" s="8"/>
    </row>
    <row r="54" spans="1:7">
      <c r="A54" s="10" t="s">
        <v>697</v>
      </c>
      <c r="B54" s="8"/>
      <c r="C54" s="57"/>
      <c r="D54" s="8"/>
      <c r="E54" s="8"/>
      <c r="F54" s="8"/>
      <c r="G54" s="8"/>
    </row>
    <row r="55" spans="1:7">
      <c r="A55" s="10" t="s">
        <v>698</v>
      </c>
      <c r="B55" s="8"/>
      <c r="C55" s="57"/>
      <c r="D55" s="8"/>
      <c r="E55" s="8"/>
      <c r="F55" s="8"/>
      <c r="G55" s="8"/>
    </row>
    <row r="56" spans="1:7">
      <c r="A56" s="10" t="s">
        <v>699</v>
      </c>
      <c r="B56" s="8"/>
      <c r="C56" s="57"/>
      <c r="D56" s="8"/>
      <c r="E56" s="8"/>
      <c r="F56" s="8"/>
      <c r="G56" s="8"/>
    </row>
    <row r="57" spans="1:7">
      <c r="A57" s="10" t="s">
        <v>700</v>
      </c>
      <c r="B57" s="8"/>
      <c r="C57" s="57"/>
      <c r="D57" s="8"/>
      <c r="E57" s="8"/>
      <c r="F57" s="8"/>
      <c r="G57" s="8"/>
    </row>
    <row r="58" spans="1:7">
      <c r="A58" s="10" t="s">
        <v>701</v>
      </c>
      <c r="B58" s="8"/>
      <c r="C58" s="57"/>
      <c r="D58" s="8"/>
      <c r="E58" s="8"/>
      <c r="F58" s="8"/>
      <c r="G58" s="8"/>
    </row>
    <row r="59" spans="1:7">
      <c r="A59" s="10" t="s">
        <v>702</v>
      </c>
      <c r="B59" s="8"/>
      <c r="C59" s="57"/>
      <c r="D59" s="8"/>
      <c r="E59" s="8"/>
      <c r="F59" s="8"/>
      <c r="G59" s="8"/>
    </row>
    <row r="60" spans="1:7">
      <c r="A60" s="10" t="s">
        <v>703</v>
      </c>
      <c r="B60" s="8"/>
      <c r="C60" s="57"/>
      <c r="D60" s="8"/>
      <c r="E60" s="8"/>
      <c r="F60" s="8"/>
      <c r="G60" s="8"/>
    </row>
    <row r="61" spans="1:7">
      <c r="A61" s="10" t="s">
        <v>704</v>
      </c>
      <c r="B61" s="8"/>
      <c r="C61" s="57"/>
      <c r="D61" s="8"/>
      <c r="E61" s="8"/>
      <c r="F61" s="8"/>
      <c r="G61" s="8"/>
    </row>
    <row r="62" spans="1:7">
      <c r="A62" s="10" t="s">
        <v>705</v>
      </c>
      <c r="B62" s="8"/>
      <c r="C62" s="57"/>
      <c r="D62" s="8"/>
      <c r="E62" s="8"/>
      <c r="F62" s="8"/>
      <c r="G62" s="8"/>
    </row>
    <row r="63" spans="1:7">
      <c r="A63" s="10" t="s">
        <v>706</v>
      </c>
      <c r="B63" s="8"/>
      <c r="C63" s="57"/>
      <c r="D63" s="8"/>
      <c r="E63" s="8"/>
      <c r="F63" s="8"/>
      <c r="G63" s="8"/>
    </row>
    <row r="64" spans="1:7">
      <c r="A64" s="10" t="s">
        <v>707</v>
      </c>
      <c r="B64" s="8"/>
      <c r="C64" s="57"/>
      <c r="D64" s="8"/>
      <c r="E64" s="8"/>
      <c r="F64" s="8"/>
      <c r="G64" s="8"/>
    </row>
    <row r="65" spans="1:7">
      <c r="A65" s="10" t="s">
        <v>708</v>
      </c>
      <c r="B65" s="8"/>
      <c r="C65" s="57"/>
      <c r="D65" s="8"/>
      <c r="E65" s="8"/>
      <c r="F65" s="8"/>
      <c r="G65" s="8"/>
    </row>
    <row r="66" spans="1:7">
      <c r="A66" s="10" t="s">
        <v>709</v>
      </c>
      <c r="B66" s="8"/>
      <c r="C66" s="57"/>
      <c r="D66" s="8"/>
      <c r="E66" s="8"/>
      <c r="F66" s="8"/>
      <c r="G66" s="8"/>
    </row>
    <row r="67" spans="1:7">
      <c r="A67" s="10" t="s">
        <v>710</v>
      </c>
      <c r="B67" s="8"/>
      <c r="C67" s="57"/>
      <c r="D67" s="8"/>
      <c r="E67" s="8"/>
      <c r="F67" s="8"/>
      <c r="G67" s="8"/>
    </row>
    <row r="68" spans="1:7">
      <c r="A68" s="10" t="s">
        <v>711</v>
      </c>
      <c r="B68" s="8"/>
      <c r="C68" s="57"/>
      <c r="D68" s="8"/>
      <c r="E68" s="8"/>
      <c r="F68" s="8"/>
      <c r="G68" s="8"/>
    </row>
    <row r="69" spans="1:7">
      <c r="A69" s="8"/>
      <c r="B69" s="8"/>
      <c r="C69" s="57"/>
      <c r="D69" s="8"/>
      <c r="E69" s="8"/>
      <c r="F69" s="8"/>
      <c r="G69" s="8"/>
    </row>
    <row r="70" spans="1:7">
      <c r="A70" s="8"/>
      <c r="B70" s="8"/>
      <c r="C70" s="57"/>
      <c r="D70" s="8"/>
      <c r="E70" s="8"/>
      <c r="F70" s="8"/>
      <c r="G70" s="8"/>
    </row>
    <row r="71" spans="1:7">
      <c r="A71" s="13" t="s">
        <v>712</v>
      </c>
      <c r="B71" s="8"/>
      <c r="C71" s="57"/>
      <c r="D71" s="8"/>
      <c r="E71" s="8"/>
      <c r="F71" s="8"/>
      <c r="G71" s="8"/>
    </row>
    <row r="72" spans="1:7">
      <c r="A72" s="14">
        <v>2019</v>
      </c>
      <c r="B72" s="8"/>
      <c r="C72" s="57"/>
      <c r="D72" s="8"/>
      <c r="E72" s="8"/>
      <c r="F72" s="8"/>
      <c r="G72" s="8"/>
    </row>
    <row r="73" spans="1:7">
      <c r="A73" s="14">
        <v>2020</v>
      </c>
      <c r="B73" s="8"/>
      <c r="C73" s="57"/>
      <c r="D73" s="8"/>
      <c r="E73" s="8"/>
      <c r="F73" s="8"/>
      <c r="G73" s="8"/>
    </row>
    <row r="74" spans="1:7">
      <c r="A74" s="14">
        <v>2021</v>
      </c>
      <c r="B74" s="8"/>
      <c r="C74" s="57"/>
      <c r="D74" s="8"/>
      <c r="E74" s="8"/>
      <c r="F74" s="8"/>
      <c r="G74" s="8"/>
    </row>
    <row r="75" spans="1:7">
      <c r="A75" s="14">
        <v>2022</v>
      </c>
      <c r="B75" s="8"/>
      <c r="C75" s="57"/>
      <c r="D75" s="8"/>
      <c r="E75" s="8"/>
      <c r="F75" s="8"/>
      <c r="G75" s="8"/>
    </row>
    <row r="76" spans="1:7">
      <c r="A76" s="14">
        <v>2023</v>
      </c>
      <c r="B76" s="8"/>
      <c r="C76" s="57"/>
      <c r="D76" s="8"/>
      <c r="E76" s="8"/>
      <c r="F76" s="8"/>
      <c r="G76" s="8"/>
    </row>
    <row r="77" spans="1:7">
      <c r="A77" s="14">
        <v>2024</v>
      </c>
      <c r="B77" s="8"/>
      <c r="C77" s="57"/>
      <c r="D77" s="8"/>
      <c r="E77" s="8"/>
      <c r="F77" s="8"/>
    </row>
    <row r="78" spans="1:7">
      <c r="A78" s="8"/>
      <c r="B78" s="8"/>
      <c r="C78" s="8"/>
      <c r="D78" s="8"/>
      <c r="E78" s="8"/>
      <c r="F78" s="8"/>
      <c r="G78" s="8"/>
    </row>
    <row r="79" spans="1:7">
      <c r="A79" s="13" t="s">
        <v>713</v>
      </c>
      <c r="B79" s="8"/>
      <c r="C79" s="8"/>
      <c r="D79" s="8"/>
      <c r="E79" s="8"/>
      <c r="F79" s="8"/>
      <c r="G79" s="8"/>
    </row>
    <row r="80" spans="1:7">
      <c r="A80" s="14" t="s">
        <v>714</v>
      </c>
      <c r="B80" s="8"/>
      <c r="C80" s="8"/>
      <c r="D80" s="8"/>
      <c r="E80" s="8"/>
      <c r="F80" s="8"/>
      <c r="G80" s="8"/>
    </row>
    <row r="81" spans="1:7">
      <c r="A81" s="14" t="s">
        <v>715</v>
      </c>
      <c r="B81" s="8"/>
      <c r="C81" s="8"/>
      <c r="D81" s="8"/>
      <c r="E81" s="8"/>
      <c r="F81" s="8"/>
      <c r="G81" s="8"/>
    </row>
    <row r="82" spans="1:7">
      <c r="A82" s="14" t="s">
        <v>716</v>
      </c>
      <c r="B82" s="8"/>
      <c r="C82" s="8"/>
      <c r="D82" s="8"/>
      <c r="E82" s="8"/>
      <c r="F82" s="8"/>
      <c r="G82" s="8"/>
    </row>
    <row r="83" spans="1:7">
      <c r="A83" s="14" t="s">
        <v>717</v>
      </c>
      <c r="B83" s="8"/>
      <c r="C83" s="8"/>
      <c r="D83" s="8"/>
      <c r="E83" s="8"/>
      <c r="F83" s="8"/>
      <c r="G83" s="8"/>
    </row>
    <row r="84" spans="1:7">
      <c r="A84" s="14" t="s">
        <v>718</v>
      </c>
      <c r="B84" s="8"/>
      <c r="C84" s="8"/>
      <c r="D84" s="8"/>
      <c r="E84" s="8"/>
      <c r="F84" s="8"/>
      <c r="G84" s="8"/>
    </row>
    <row r="85" spans="1:7">
      <c r="A85" s="14" t="s">
        <v>719</v>
      </c>
      <c r="B85" s="8"/>
      <c r="C85" s="8"/>
      <c r="D85" s="8"/>
      <c r="E85" s="8"/>
      <c r="F85" s="8"/>
      <c r="G85" s="8"/>
    </row>
    <row r="86" spans="1:7">
      <c r="A86" s="14" t="s">
        <v>720</v>
      </c>
      <c r="B86" s="8"/>
      <c r="C86" s="8"/>
      <c r="D86" s="8"/>
      <c r="E86" s="8"/>
      <c r="F86" s="8"/>
      <c r="G86" s="8"/>
    </row>
    <row r="87" spans="1:7">
      <c r="A87" s="14" t="s">
        <v>721</v>
      </c>
      <c r="B87" s="8"/>
      <c r="C87" s="8"/>
      <c r="D87" s="8"/>
      <c r="E87" s="8"/>
      <c r="F87" s="8"/>
      <c r="G87" s="8"/>
    </row>
    <row r="88" spans="1:7">
      <c r="A88" s="14" t="s">
        <v>722</v>
      </c>
      <c r="B88" s="8"/>
      <c r="C88" s="8"/>
      <c r="D88" s="8"/>
      <c r="E88" s="8"/>
      <c r="F88" s="8"/>
      <c r="G88" s="8"/>
    </row>
    <row r="89" spans="1:7">
      <c r="A89" s="14" t="s">
        <v>723</v>
      </c>
      <c r="B89" s="8"/>
      <c r="C89" s="8"/>
      <c r="D89" s="8"/>
      <c r="E89" s="8"/>
      <c r="F89" s="8"/>
      <c r="G89" s="8"/>
    </row>
    <row r="90" spans="1:7">
      <c r="A90" s="14" t="s">
        <v>724</v>
      </c>
      <c r="B90" s="8"/>
      <c r="C90" s="8"/>
      <c r="D90" s="8"/>
      <c r="E90" s="8"/>
      <c r="F90" s="8"/>
      <c r="G90" s="8"/>
    </row>
    <row r="91" spans="1:7">
      <c r="A91" s="14" t="s">
        <v>725</v>
      </c>
      <c r="B91" s="8"/>
      <c r="C91" s="8"/>
      <c r="D91" s="8"/>
      <c r="E91" s="8"/>
      <c r="F91" s="8"/>
      <c r="G91" s="8"/>
    </row>
    <row r="92" spans="1:7">
      <c r="B92" s="8"/>
      <c r="C92" s="8"/>
      <c r="D92" s="8"/>
      <c r="E92" s="8"/>
      <c r="F92" s="8"/>
      <c r="G92" s="8"/>
    </row>
    <row r="93" spans="1:7">
      <c r="B93" s="8"/>
      <c r="C93" s="8"/>
      <c r="D93" s="8"/>
      <c r="E93" s="8"/>
      <c r="F93" s="8"/>
      <c r="G93" s="8"/>
    </row>
    <row r="94" spans="1:7">
      <c r="B94" s="8"/>
      <c r="C94" s="8"/>
      <c r="D94" s="8"/>
      <c r="E94" s="8"/>
      <c r="F94" s="8"/>
      <c r="G94" s="8"/>
    </row>
    <row r="95" spans="1:7">
      <c r="B95" s="8"/>
      <c r="C95" s="8"/>
      <c r="D95" s="8"/>
      <c r="E95" s="8"/>
      <c r="F95" s="8"/>
      <c r="G95" s="8"/>
    </row>
    <row r="96" spans="1:7">
      <c r="B96" s="8"/>
      <c r="C96" s="8"/>
      <c r="D96" s="8"/>
      <c r="E96" s="8"/>
      <c r="F96" s="8"/>
      <c r="G96" s="8"/>
    </row>
    <row r="97" spans="2:7">
      <c r="B97" s="8"/>
      <c r="C97" s="8"/>
      <c r="D97" s="8"/>
      <c r="F97" s="8"/>
      <c r="G97" s="8"/>
    </row>
    <row r="98" spans="2:7">
      <c r="B98" s="8"/>
      <c r="C98" s="8"/>
      <c r="D98" s="8"/>
      <c r="F98" s="8"/>
      <c r="G98" s="8"/>
    </row>
    <row r="99" spans="2:7">
      <c r="B99" s="8"/>
      <c r="C99" s="8"/>
      <c r="D99" s="8"/>
      <c r="F99" s="8"/>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Formulario de Inspección</vt:lpstr>
      <vt:lpstr>Certificado</vt:lpstr>
      <vt:lpstr>Certificado 2</vt:lpstr>
      <vt:lpstr>Dinamica</vt:lpstr>
      <vt:lpstr>Resumen</vt:lpstr>
      <vt:lpstr>Referencia</vt:lpstr>
      <vt:lpstr>Referencia2</vt:lpstr>
      <vt:lpstr>Dinamica!Print_Area</vt:lpstr>
      <vt:lpstr>'Formulario de Inspección'!Print_Area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William Ramírez Chavarría</cp:lastModifiedBy>
  <cp:revision/>
  <dcterms:created xsi:type="dcterms:W3CDTF">2017-12-15T05:48:59Z</dcterms:created>
  <dcterms:modified xsi:type="dcterms:W3CDTF">2020-03-04T19:29:52Z</dcterms:modified>
  <cp:category/>
  <cp:contentStatus/>
</cp:coreProperties>
</file>